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1" activeTab="3"/>
  </bookViews>
  <sheets>
    <sheet name="аренда" sheetId="1" r:id="rId1"/>
    <sheet name="волс .кон" sheetId="2" r:id="rId2"/>
    <sheet name="реклама" sheetId="3" r:id="rId3"/>
    <sheet name="прочие" sheetId="4" r:id="rId4"/>
  </sheets>
  <definedNames/>
  <calcPr fullCalcOnLoad="1"/>
</workbook>
</file>

<file path=xl/sharedStrings.xml><?xml version="1.0" encoding="utf-8"?>
<sst xmlns="http://schemas.openxmlformats.org/spreadsheetml/2006/main" count="1619" uniqueCount="392">
  <si>
    <t>Калинина,38</t>
  </si>
  <si>
    <t>Калинина,50</t>
  </si>
  <si>
    <t>Калинина,65</t>
  </si>
  <si>
    <t>Итого</t>
  </si>
  <si>
    <t>Всего</t>
  </si>
  <si>
    <t>всего</t>
  </si>
  <si>
    <t>всего по подр орг.</t>
  </si>
  <si>
    <t>Калинина,65-а</t>
  </si>
  <si>
    <t>Калинина,71</t>
  </si>
  <si>
    <t>Калинина,76</t>
  </si>
  <si>
    <t>Калинина,80-4</t>
  </si>
  <si>
    <t>Калинина,83</t>
  </si>
  <si>
    <t>Калинина,90</t>
  </si>
  <si>
    <t>Калинина,96</t>
  </si>
  <si>
    <t>Калинина,98</t>
  </si>
  <si>
    <t>Комсомольская,28</t>
  </si>
  <si>
    <t>Комсомольская,38</t>
  </si>
  <si>
    <t>Комсомольская,52-3</t>
  </si>
  <si>
    <t>Комсомольская,53</t>
  </si>
  <si>
    <t>Комсомольская,85</t>
  </si>
  <si>
    <t>Комсомольская,90</t>
  </si>
  <si>
    <t>Ленина,3</t>
  </si>
  <si>
    <t>Ленина,8</t>
  </si>
  <si>
    <t>Ленина,10</t>
  </si>
  <si>
    <t>Ленина,11</t>
  </si>
  <si>
    <t>Ленина,13</t>
  </si>
  <si>
    <t>М.Амурского,11</t>
  </si>
  <si>
    <t>М.Амурского,13</t>
  </si>
  <si>
    <t>М.Амурского,15</t>
  </si>
  <si>
    <t>Тургенева,62</t>
  </si>
  <si>
    <t>Тургенева,66</t>
  </si>
  <si>
    <t>Тургенева,68</t>
  </si>
  <si>
    <t>Тургенева,78</t>
  </si>
  <si>
    <t>Фрунзе,3</t>
  </si>
  <si>
    <t>Фрунзе,39-а</t>
  </si>
  <si>
    <t>Уссурийский б.р.,4</t>
  </si>
  <si>
    <t>Уссурийский б.р,15</t>
  </si>
  <si>
    <t>Шевченко,4</t>
  </si>
  <si>
    <t>Гамарника,80</t>
  </si>
  <si>
    <t>Амурский б-р.6</t>
  </si>
  <si>
    <t>пер.Студенческий,36-а</t>
  </si>
  <si>
    <t>Дикопольцева, 70-63</t>
  </si>
  <si>
    <t>Дикопольцева,72-23</t>
  </si>
  <si>
    <t>Ким Ю Чена,63</t>
  </si>
  <si>
    <t>Панькова,22</t>
  </si>
  <si>
    <t>Дикопольцева,30</t>
  </si>
  <si>
    <t>Шабадина,16</t>
  </si>
  <si>
    <t>Гоголя,14</t>
  </si>
  <si>
    <t>Гамарника,49</t>
  </si>
  <si>
    <t>Дикопольцева,49</t>
  </si>
  <si>
    <t>Дикопольцева,74</t>
  </si>
  <si>
    <t>Комсомольская,34</t>
  </si>
  <si>
    <t>Ленинградская,9</t>
  </si>
  <si>
    <r>
      <t xml:space="preserve">                </t>
    </r>
    <r>
      <rPr>
        <b/>
        <sz val="8"/>
        <rFont val="Arial Cyr"/>
        <family val="0"/>
      </rPr>
      <t xml:space="preserve">ООО "Рассвет" </t>
    </r>
    <r>
      <rPr>
        <sz val="8"/>
        <rFont val="Arial Cyr"/>
        <family val="0"/>
      </rPr>
      <t xml:space="preserve">      </t>
    </r>
  </si>
  <si>
    <r>
      <t xml:space="preserve">                       </t>
    </r>
    <r>
      <rPr>
        <b/>
        <sz val="8"/>
        <rFont val="Arial Cyr"/>
        <family val="0"/>
      </rPr>
      <t xml:space="preserve"> ООО "Водрем -ДВ" </t>
    </r>
  </si>
  <si>
    <t>Запарина,1-а</t>
  </si>
  <si>
    <t>ООО" Водрем-сервис"</t>
  </si>
  <si>
    <t>Волочаевская,160</t>
  </si>
  <si>
    <t>Уссурийский б.р.,20</t>
  </si>
  <si>
    <t>адрес</t>
  </si>
  <si>
    <t>Амурский б.-р.,18</t>
  </si>
  <si>
    <t>Амурский б-р.,36</t>
  </si>
  <si>
    <t>Амурский б-р.,38</t>
  </si>
  <si>
    <t>Волочаевская,153</t>
  </si>
  <si>
    <t>Волочаевская,163</t>
  </si>
  <si>
    <t>Волочаевская,176</t>
  </si>
  <si>
    <t>Гоголя,17</t>
  </si>
  <si>
    <t>Дзержинского,38</t>
  </si>
  <si>
    <t>Дзержинского,45-а</t>
  </si>
  <si>
    <t>Дзержинского,62</t>
  </si>
  <si>
    <t>Запарина,59</t>
  </si>
  <si>
    <t>Запарина ,66</t>
  </si>
  <si>
    <t>Запарина,87</t>
  </si>
  <si>
    <t>Запарина,90</t>
  </si>
  <si>
    <t>М.Амурского,27</t>
  </si>
  <si>
    <t>М.Амурского,29</t>
  </si>
  <si>
    <t>М.Амурского, 27</t>
  </si>
  <si>
    <t>М.Амурского,31</t>
  </si>
  <si>
    <t>М.Амурского,40</t>
  </si>
  <si>
    <t>М.Амурского,50</t>
  </si>
  <si>
    <t>Пушкина,47</t>
  </si>
  <si>
    <t>Пушкина,49</t>
  </si>
  <si>
    <t>Фрунзе,56</t>
  </si>
  <si>
    <t>Фрунзе,76</t>
  </si>
  <si>
    <t>Фрунзе,58</t>
  </si>
  <si>
    <t>Шеронова, 60</t>
  </si>
  <si>
    <t>Шеронова,60</t>
  </si>
  <si>
    <t>Шеронова, 95</t>
  </si>
  <si>
    <t>Шеронова,95</t>
  </si>
  <si>
    <t>Запарина,55</t>
  </si>
  <si>
    <t>Амурский бульвар,40</t>
  </si>
  <si>
    <t xml:space="preserve">№ </t>
  </si>
  <si>
    <t>П/П</t>
  </si>
  <si>
    <t>Гоголя,16</t>
  </si>
  <si>
    <t>Гоголя,15</t>
  </si>
  <si>
    <t>Гоголя,12</t>
  </si>
  <si>
    <t xml:space="preserve">Шеронова,99 </t>
  </si>
  <si>
    <t>Волочаевская,166-1</t>
  </si>
  <si>
    <t>итого</t>
  </si>
  <si>
    <t>Запарина, 8</t>
  </si>
  <si>
    <t>Запарина,8</t>
  </si>
  <si>
    <t>Шеронова,63</t>
  </si>
  <si>
    <t>Ленина,35</t>
  </si>
  <si>
    <t>Ленина,25</t>
  </si>
  <si>
    <t>Волочаевская,120</t>
  </si>
  <si>
    <t>Ленина,22</t>
  </si>
  <si>
    <t>Ленина,21</t>
  </si>
  <si>
    <t>Ленина,31</t>
  </si>
  <si>
    <t>Гамарника,15</t>
  </si>
  <si>
    <t>Запарина,32-109</t>
  </si>
  <si>
    <t>Запарина,15 -18</t>
  </si>
  <si>
    <t>Запарина,4</t>
  </si>
  <si>
    <t>Запарина,6-4</t>
  </si>
  <si>
    <t>К.Маркса,57</t>
  </si>
  <si>
    <t>К.Маркса,61</t>
  </si>
  <si>
    <t>К.Маркса,78</t>
  </si>
  <si>
    <t>К.Маркса,82</t>
  </si>
  <si>
    <t>К.Маркса,88</t>
  </si>
  <si>
    <t>К.Маркса,94</t>
  </si>
  <si>
    <t>Дикопольцева, 6-а</t>
  </si>
  <si>
    <t>Дикопольцева,21</t>
  </si>
  <si>
    <t>Дикопольцева,23</t>
  </si>
  <si>
    <t>Дикопольцева,30-3</t>
  </si>
  <si>
    <t>Дикопольцева,44</t>
  </si>
  <si>
    <t>Постышева,22</t>
  </si>
  <si>
    <t>Мухина, 14</t>
  </si>
  <si>
    <t>Лермонтова,32</t>
  </si>
  <si>
    <t>Лермонтова,36</t>
  </si>
  <si>
    <t>Лермонтова, 36</t>
  </si>
  <si>
    <t>Лермонтова,38</t>
  </si>
  <si>
    <t>Лермонтова,51</t>
  </si>
  <si>
    <t>Синельникова,3</t>
  </si>
  <si>
    <t>Синельникова,5</t>
  </si>
  <si>
    <t>Ленина, 83 г</t>
  </si>
  <si>
    <t>Ленинградская,31</t>
  </si>
  <si>
    <t>Ленинградская,36</t>
  </si>
  <si>
    <t>Ленинградская,32</t>
  </si>
  <si>
    <t>Ленинградская,33</t>
  </si>
  <si>
    <t>Ленинградская, 34</t>
  </si>
  <si>
    <t>Ленинградская,3</t>
  </si>
  <si>
    <t>Ленинградская,5</t>
  </si>
  <si>
    <t>Ленинградская,15</t>
  </si>
  <si>
    <t>пер.Ростовский,5</t>
  </si>
  <si>
    <t>пер.Ростовский,7</t>
  </si>
  <si>
    <t>Постышева,8</t>
  </si>
  <si>
    <t>ул.Постышева,10</t>
  </si>
  <si>
    <t>ул.Постышева, 10</t>
  </si>
  <si>
    <t>Гамарника,80-а</t>
  </si>
  <si>
    <t>Гамарника,82</t>
  </si>
  <si>
    <t>ул.Лермонтова,5</t>
  </si>
  <si>
    <t>ул.Лермонтова,7</t>
  </si>
  <si>
    <t>ул.Лермонтова ,9</t>
  </si>
  <si>
    <t>ул.Лермонтова,11</t>
  </si>
  <si>
    <t>ул.Лермонтова,13</t>
  </si>
  <si>
    <t>ул.Лермонтова,16</t>
  </si>
  <si>
    <t>ул.Лермонтова,17</t>
  </si>
  <si>
    <t>ул.Лермонтова,35</t>
  </si>
  <si>
    <t>Ленина,50-а</t>
  </si>
  <si>
    <t>Ленина,56-а</t>
  </si>
  <si>
    <t>ул.Ленина,61</t>
  </si>
  <si>
    <t>ул.Ленина,63</t>
  </si>
  <si>
    <t>Ленина,63</t>
  </si>
  <si>
    <t>Ленина,69</t>
  </si>
  <si>
    <t>Ленина, 72</t>
  </si>
  <si>
    <t>ул.Ленина,72</t>
  </si>
  <si>
    <t>ул.Ленина,74</t>
  </si>
  <si>
    <t>К.Маркса,45</t>
  </si>
  <si>
    <t>К.Маркса,49</t>
  </si>
  <si>
    <t>Ким Ю-Чена,22</t>
  </si>
  <si>
    <t>Ким ю чена,30</t>
  </si>
  <si>
    <t>Ким ю чена,43</t>
  </si>
  <si>
    <t>Ким Ю Чена,47</t>
  </si>
  <si>
    <t>Ким ю чена,47</t>
  </si>
  <si>
    <t>Ким ю чена,63</t>
  </si>
  <si>
    <t>Войкова,5</t>
  </si>
  <si>
    <t>Войкова,6</t>
  </si>
  <si>
    <t>Войкова, 6</t>
  </si>
  <si>
    <t>П.Комарова,2</t>
  </si>
  <si>
    <t>П.Комарова,5</t>
  </si>
  <si>
    <t>П.Комарова, 8</t>
  </si>
  <si>
    <t>П.Комарова,12</t>
  </si>
  <si>
    <t>П.Комарова, 12</t>
  </si>
  <si>
    <t>Панькова,20</t>
  </si>
  <si>
    <t>Панькова,21</t>
  </si>
  <si>
    <t>Панькова,24</t>
  </si>
  <si>
    <t>Нагишкина,2</t>
  </si>
  <si>
    <t>Нагишкина,7</t>
  </si>
  <si>
    <t>Нагишкина,11</t>
  </si>
  <si>
    <t>Красина,5-а</t>
  </si>
  <si>
    <t>Красина, 5а</t>
  </si>
  <si>
    <t>Красина,5</t>
  </si>
  <si>
    <t>Дикопольцева,45</t>
  </si>
  <si>
    <t>Дикопольцева,64</t>
  </si>
  <si>
    <t>Дикопольцева,74-а</t>
  </si>
  <si>
    <t>Амурский б.р.,44</t>
  </si>
  <si>
    <t>Амурский б.р.,46</t>
  </si>
  <si>
    <t>Амурский б.р.,48</t>
  </si>
  <si>
    <t>Амурский бу-р,48</t>
  </si>
  <si>
    <t>Амурский б-р, 56</t>
  </si>
  <si>
    <t>Волочаевская,119/лен 28</t>
  </si>
  <si>
    <t>Амурский б-р,38</t>
  </si>
  <si>
    <t>Амурский бульвар,10</t>
  </si>
  <si>
    <t>Амурский бульвар,16</t>
  </si>
  <si>
    <t>Истомина,34</t>
  </si>
  <si>
    <t>Истомина,35</t>
  </si>
  <si>
    <t>Истомина,44</t>
  </si>
  <si>
    <t>Истомина,59-а</t>
  </si>
  <si>
    <t>Калинина,5</t>
  </si>
  <si>
    <t>АРЕНДА</t>
  </si>
  <si>
    <t>СВОД</t>
  </si>
  <si>
    <t>ВОЛС</t>
  </si>
  <si>
    <t>ПРОЧИЕ</t>
  </si>
  <si>
    <t>1 кв.</t>
  </si>
  <si>
    <t>Запарина 86</t>
  </si>
  <si>
    <t>Запарина 90</t>
  </si>
  <si>
    <t>Истомина 42 а</t>
  </si>
  <si>
    <t>Калинина 38а</t>
  </si>
  <si>
    <t>Ким Ю Чена  9а</t>
  </si>
  <si>
    <t>Комсомольская 30</t>
  </si>
  <si>
    <t>Тургенева 80а</t>
  </si>
  <si>
    <t>Фрунзе 58 а</t>
  </si>
  <si>
    <t>Фрунзе 74</t>
  </si>
  <si>
    <t>Шеронова 101</t>
  </si>
  <si>
    <t>Шеронова 121</t>
  </si>
  <si>
    <t>хх</t>
  </si>
  <si>
    <t>ООО " ОВНК"</t>
  </si>
  <si>
    <t>Волочаевская 115</t>
  </si>
  <si>
    <t>Волочаевская 117</t>
  </si>
  <si>
    <t>Волочаевская 122</t>
  </si>
  <si>
    <t>Волочаевская 131</t>
  </si>
  <si>
    <t>Гамарника 15а</t>
  </si>
  <si>
    <t>Дзержинского  6</t>
  </si>
  <si>
    <t>Дзержинского  8</t>
  </si>
  <si>
    <t>Запарина 30</t>
  </si>
  <si>
    <t>Запарина 6</t>
  </si>
  <si>
    <t>Калинина 10</t>
  </si>
  <si>
    <t>Калинина 12</t>
  </si>
  <si>
    <t>Мухина 12</t>
  </si>
  <si>
    <t>пер Гражданский 11</t>
  </si>
  <si>
    <t>перГражданский 15</t>
  </si>
  <si>
    <t>пер Гражданский 5</t>
  </si>
  <si>
    <t>пер Доступный  18</t>
  </si>
  <si>
    <t>Фрунзе 14</t>
  </si>
  <si>
    <t>Фрунзе 34</t>
  </si>
  <si>
    <t>Гамарника 84</t>
  </si>
  <si>
    <t>Гамарника 86</t>
  </si>
  <si>
    <t>Ленина 50</t>
  </si>
  <si>
    <t>Ленина 52а</t>
  </si>
  <si>
    <t>Ленинградская 7</t>
  </si>
  <si>
    <t>Лермонтова 15</t>
  </si>
  <si>
    <t>Лермонтова 18</t>
  </si>
  <si>
    <t>Лермонтова 1 Б</t>
  </si>
  <si>
    <t>Лермонтова 1 В</t>
  </si>
  <si>
    <t>Лермонтова 1Г</t>
  </si>
  <si>
    <t>Лермонтова 1 ж</t>
  </si>
  <si>
    <t>Лермонтова 47</t>
  </si>
  <si>
    <t>Лермонтова 49</t>
  </si>
  <si>
    <t>пер Облачный 64</t>
  </si>
  <si>
    <t>пер Облачный 74</t>
  </si>
  <si>
    <t>Постышева 2</t>
  </si>
  <si>
    <t>Дикопольцева 11</t>
  </si>
  <si>
    <t>Дикопольцева 23а</t>
  </si>
  <si>
    <t>Дикопольцева   6</t>
  </si>
  <si>
    <t>Дикопольцева  7</t>
  </si>
  <si>
    <t>Дикопольцева  9</t>
  </si>
  <si>
    <t>Ленина 83 д</t>
  </si>
  <si>
    <t>Ленинградская 25</t>
  </si>
  <si>
    <t>Ленинградская 25а</t>
  </si>
  <si>
    <t>Ленинградская 35</t>
  </si>
  <si>
    <t>Ленинградская 35а</t>
  </si>
  <si>
    <t>Ленинградская 37</t>
  </si>
  <si>
    <t>Лермонтова 34</t>
  </si>
  <si>
    <t>Лермонтова 41</t>
  </si>
  <si>
    <t>Мухина 23</t>
  </si>
  <si>
    <t>пер Донской 3</t>
  </si>
  <si>
    <t>Постышева 20</t>
  </si>
  <si>
    <t>Синельникова 2</t>
  </si>
  <si>
    <t>Амурский б-р, 50</t>
  </si>
  <si>
    <t>Амурский б-р, 52</t>
  </si>
  <si>
    <t>Амурский б-р, 54</t>
  </si>
  <si>
    <t>Войкова 18</t>
  </si>
  <si>
    <t>Дикопольцева 35</t>
  </si>
  <si>
    <t>Дикопольцева 51</t>
  </si>
  <si>
    <t>Дикопольцева 62</t>
  </si>
  <si>
    <t>Ким ю чена,45а</t>
  </si>
  <si>
    <t>Кооперативная 1</t>
  </si>
  <si>
    <t>Кооперативная 5</t>
  </si>
  <si>
    <t>Информационные  конструкции</t>
  </si>
  <si>
    <t>по отчётам</t>
  </si>
  <si>
    <t>начислено</t>
  </si>
  <si>
    <t>1 кв</t>
  </si>
  <si>
    <t>выполнено</t>
  </si>
  <si>
    <t>2кв</t>
  </si>
  <si>
    <t>3кв</t>
  </si>
  <si>
    <t>4кв</t>
  </si>
  <si>
    <t>ленинградская 10</t>
  </si>
  <si>
    <t>Гайдара 12</t>
  </si>
  <si>
    <t>Дикопольцева 78</t>
  </si>
  <si>
    <t>Некрасова 12</t>
  </si>
  <si>
    <t>Некрасова 41</t>
  </si>
  <si>
    <t>Панькова 29</t>
  </si>
  <si>
    <t>Даниловского 14а</t>
  </si>
  <si>
    <t>Волочаевск,153</t>
  </si>
  <si>
    <t>Даниловского 16</t>
  </si>
  <si>
    <t>Даниловского 18г</t>
  </si>
  <si>
    <t>2 кв</t>
  </si>
  <si>
    <t>3 кв</t>
  </si>
  <si>
    <t>4 кв.</t>
  </si>
  <si>
    <t>Панькова 15</t>
  </si>
  <si>
    <t>2 кв.</t>
  </si>
  <si>
    <t>2кв.</t>
  </si>
  <si>
    <t>2 кв кв.</t>
  </si>
  <si>
    <t>Ленина,26</t>
  </si>
  <si>
    <t>К.Маркса,43</t>
  </si>
  <si>
    <t>Ким Ю Чена, 28</t>
  </si>
  <si>
    <t>Волочаевская,166</t>
  </si>
  <si>
    <t>Шеронова,123</t>
  </si>
  <si>
    <t>Амурский б.р,12</t>
  </si>
  <si>
    <t xml:space="preserve">Амурский б-р.8 </t>
  </si>
  <si>
    <t>Калинина,80</t>
  </si>
  <si>
    <t>Комсомольская,52</t>
  </si>
  <si>
    <t>М.Амурского,26</t>
  </si>
  <si>
    <t xml:space="preserve">Запарина,15 </t>
  </si>
  <si>
    <t>Дикопольцева,72</t>
  </si>
  <si>
    <t>Ленина,7</t>
  </si>
  <si>
    <t>К.Маркса,43-</t>
  </si>
  <si>
    <t>Ким Ю Чена, 28-</t>
  </si>
  <si>
    <t>Панькова,11</t>
  </si>
  <si>
    <t>Дикопольцева, 70</t>
  </si>
  <si>
    <t>Амурский б-р.8</t>
  </si>
  <si>
    <t>Запарина,15</t>
  </si>
  <si>
    <t>Запарина,32</t>
  </si>
  <si>
    <t>Дзержинского,24</t>
  </si>
  <si>
    <t>Калинина,80-</t>
  </si>
  <si>
    <t>М.Амурского,26,</t>
  </si>
  <si>
    <t>Запарина,6</t>
  </si>
  <si>
    <t>Ленина,74</t>
  </si>
  <si>
    <t>Запарина  8</t>
  </si>
  <si>
    <t>Владивостокская 49</t>
  </si>
  <si>
    <t>Владивостокская 51</t>
  </si>
  <si>
    <t>Владивостокская 53</t>
  </si>
  <si>
    <t>3 кв.</t>
  </si>
  <si>
    <t>3,кв</t>
  </si>
  <si>
    <t>9 мес</t>
  </si>
  <si>
    <t>4 кв</t>
  </si>
  <si>
    <t>итого 1+4</t>
  </si>
  <si>
    <t xml:space="preserve"> </t>
  </si>
  <si>
    <t>Ленинградская,5-</t>
  </si>
  <si>
    <t>Дзержинского 19</t>
  </si>
  <si>
    <t>Дикопольцева 76</t>
  </si>
  <si>
    <t>ООО ДМС</t>
  </si>
  <si>
    <t>ООО  ДМС</t>
  </si>
  <si>
    <t>(реклама)</t>
  </si>
  <si>
    <t>ООО РАССВЕТ</t>
  </si>
  <si>
    <t>ООО Водрем-ДВ</t>
  </si>
  <si>
    <t>Ленинградская 10</t>
  </si>
  <si>
    <t>без ндс и 20%</t>
  </si>
  <si>
    <t>Ленина,22а</t>
  </si>
  <si>
    <t>Панькова   31</t>
  </si>
  <si>
    <t>Панькова  31</t>
  </si>
  <si>
    <t>Панькова 31</t>
  </si>
  <si>
    <t>18% НДС+40%</t>
  </si>
  <si>
    <t>20%+НДС</t>
  </si>
  <si>
    <t>х</t>
  </si>
  <si>
    <t xml:space="preserve">  </t>
  </si>
  <si>
    <t>ВОЛС / конструктивные элеменды зданий</t>
  </si>
  <si>
    <t>начислено 2013год</t>
  </si>
  <si>
    <t xml:space="preserve"> Реклама в лифтах    1 кв.</t>
  </si>
  <si>
    <t>10%+НДС</t>
  </si>
  <si>
    <t>0%+НДС</t>
  </si>
  <si>
    <t>20% + НДС</t>
  </si>
  <si>
    <t>20% +НДС</t>
  </si>
  <si>
    <r>
      <t>Остаток  суммы</t>
    </r>
    <r>
      <rPr>
        <b/>
        <sz val="10"/>
        <rFont val="Arial Cyr"/>
        <family val="0"/>
      </rPr>
      <t xml:space="preserve"> 2014 </t>
    </r>
    <r>
      <rPr>
        <b/>
        <sz val="8"/>
        <rFont val="Arial Cyr"/>
        <family val="0"/>
      </rPr>
      <t>год</t>
    </r>
  </si>
  <si>
    <r>
      <t>Остаток  суммы на</t>
    </r>
    <r>
      <rPr>
        <b/>
        <sz val="10"/>
        <rFont val="Arial Cyr"/>
        <family val="0"/>
      </rPr>
      <t xml:space="preserve"> 2014 </t>
    </r>
    <r>
      <rPr>
        <b/>
        <sz val="8"/>
        <rFont val="Arial Cyr"/>
        <family val="0"/>
      </rPr>
      <t>год</t>
    </r>
  </si>
  <si>
    <t>остаток на 01.01.2014 года</t>
  </si>
  <si>
    <t xml:space="preserve">Остаток  суммы  на  2015год  </t>
  </si>
  <si>
    <t>Всего начислено  2014 год   100%</t>
  </si>
  <si>
    <t>Всего выполнено работ   2014 год</t>
  </si>
  <si>
    <t>начислено 2014год</t>
  </si>
  <si>
    <t>выполнено работ  2014год</t>
  </si>
  <si>
    <t>Всего начислено  2014 год  90%,без НДС</t>
  </si>
  <si>
    <t>Всего начислено  2014 год   100% с НДС</t>
  </si>
  <si>
    <t>Всего начислено  2014 год   80% без НДС</t>
  </si>
  <si>
    <t>Всего начислено  2014 год   100%(без НДС)</t>
  </si>
  <si>
    <t>Всего начислено  2014год   60%</t>
  </si>
  <si>
    <t>Всего начислено  2014 год   80%</t>
  </si>
  <si>
    <t>выполнено работ  2014 год</t>
  </si>
  <si>
    <t>2014год</t>
  </si>
  <si>
    <t>Владивостокская 24</t>
  </si>
  <si>
    <t>Реклама в лифте</t>
  </si>
  <si>
    <t>ПОЯСНЕНИЕ: по претензии к жэу</t>
  </si>
  <si>
    <t>по деймосу,суду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</si>
</sst>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#,##0.000"/>
    <numFmt numFmtId="169" formatCode="0.00000"/>
    <numFmt numFmtId="170" formatCode="0.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3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3" fillId="34" borderId="34" xfId="0" applyFont="1" applyFill="1" applyBorder="1" applyAlignment="1">
      <alignment wrapText="1"/>
    </xf>
    <xf numFmtId="0" fontId="2" fillId="35" borderId="33" xfId="0" applyFont="1" applyFill="1" applyBorder="1" applyAlignment="1">
      <alignment/>
    </xf>
    <xf numFmtId="0" fontId="3" fillId="35" borderId="35" xfId="0" applyFont="1" applyFill="1" applyBorder="1" applyAlignment="1">
      <alignment wrapText="1"/>
    </xf>
    <xf numFmtId="0" fontId="2" fillId="36" borderId="26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37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2" fontId="2" fillId="36" borderId="17" xfId="0" applyNumberFormat="1" applyFont="1" applyFill="1" applyBorder="1" applyAlignment="1">
      <alignment/>
    </xf>
    <xf numFmtId="0" fontId="2" fillId="36" borderId="38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2" fontId="2" fillId="36" borderId="26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2" fontId="2" fillId="35" borderId="17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2" fillId="35" borderId="4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2" fontId="3" fillId="37" borderId="41" xfId="0" applyNumberFormat="1" applyFont="1" applyFill="1" applyBorder="1" applyAlignment="1">
      <alignment/>
    </xf>
    <xf numFmtId="0" fontId="3" fillId="37" borderId="32" xfId="0" applyFont="1" applyFill="1" applyBorder="1" applyAlignment="1">
      <alignment wrapText="1"/>
    </xf>
    <xf numFmtId="0" fontId="3" fillId="37" borderId="34" xfId="0" applyFont="1" applyFill="1" applyBorder="1" applyAlignment="1">
      <alignment wrapText="1"/>
    </xf>
    <xf numFmtId="0" fontId="2" fillId="37" borderId="10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7" borderId="0" xfId="0" applyFont="1" applyFill="1" applyAlignment="1">
      <alignment/>
    </xf>
    <xf numFmtId="0" fontId="2" fillId="35" borderId="12" xfId="0" applyFont="1" applyFill="1" applyBorder="1" applyAlignment="1">
      <alignment/>
    </xf>
    <xf numFmtId="0" fontId="2" fillId="35" borderId="42" xfId="0" applyFont="1" applyFill="1" applyBorder="1" applyAlignment="1">
      <alignment/>
    </xf>
    <xf numFmtId="0" fontId="2" fillId="37" borderId="43" xfId="0" applyFont="1" applyFill="1" applyBorder="1" applyAlignment="1">
      <alignment/>
    </xf>
    <xf numFmtId="0" fontId="2" fillId="37" borderId="44" xfId="0" applyFont="1" applyFill="1" applyBorder="1" applyAlignment="1">
      <alignment/>
    </xf>
    <xf numFmtId="0" fontId="2" fillId="37" borderId="4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44" xfId="0" applyFont="1" applyFill="1" applyBorder="1" applyAlignment="1">
      <alignment/>
    </xf>
    <xf numFmtId="2" fontId="2" fillId="33" borderId="26" xfId="0" applyNumberFormat="1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2" fontId="3" fillId="37" borderId="32" xfId="0" applyNumberFormat="1" applyFont="1" applyFill="1" applyBorder="1" applyAlignment="1">
      <alignment/>
    </xf>
    <xf numFmtId="9" fontId="3" fillId="0" borderId="22" xfId="0" applyNumberFormat="1" applyFont="1" applyBorder="1" applyAlignment="1">
      <alignment horizontal="left"/>
    </xf>
    <xf numFmtId="9" fontId="2" fillId="0" borderId="22" xfId="0" applyNumberFormat="1" applyFont="1" applyBorder="1" applyAlignment="1">
      <alignment horizontal="left"/>
    </xf>
    <xf numFmtId="0" fontId="2" fillId="37" borderId="11" xfId="0" applyFont="1" applyFill="1" applyBorder="1" applyAlignment="1">
      <alignment/>
    </xf>
    <xf numFmtId="2" fontId="2" fillId="34" borderId="17" xfId="0" applyNumberFormat="1" applyFont="1" applyFill="1" applyBorder="1" applyAlignment="1">
      <alignment/>
    </xf>
    <xf numFmtId="0" fontId="2" fillId="36" borderId="46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5" borderId="47" xfId="0" applyFont="1" applyFill="1" applyBorder="1" applyAlignment="1">
      <alignment/>
    </xf>
    <xf numFmtId="0" fontId="2" fillId="35" borderId="48" xfId="0" applyFont="1" applyFill="1" applyBorder="1" applyAlignment="1">
      <alignment/>
    </xf>
    <xf numFmtId="0" fontId="2" fillId="35" borderId="46" xfId="0" applyFont="1" applyFill="1" applyBorder="1" applyAlignment="1">
      <alignment/>
    </xf>
    <xf numFmtId="0" fontId="2" fillId="37" borderId="48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2" fontId="2" fillId="38" borderId="19" xfId="0" applyNumberFormat="1" applyFont="1" applyFill="1" applyBorder="1" applyAlignment="1">
      <alignment/>
    </xf>
    <xf numFmtId="2" fontId="3" fillId="37" borderId="19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0" fontId="3" fillId="39" borderId="23" xfId="0" applyFont="1" applyFill="1" applyBorder="1" applyAlignment="1">
      <alignment/>
    </xf>
    <xf numFmtId="0" fontId="3" fillId="39" borderId="49" xfId="0" applyFont="1" applyFill="1" applyBorder="1" applyAlignment="1">
      <alignment/>
    </xf>
    <xf numFmtId="2" fontId="2" fillId="39" borderId="50" xfId="0" applyNumberFormat="1" applyFont="1" applyFill="1" applyBorder="1" applyAlignment="1">
      <alignment/>
    </xf>
    <xf numFmtId="2" fontId="2" fillId="39" borderId="23" xfId="0" applyNumberFormat="1" applyFont="1" applyFill="1" applyBorder="1" applyAlignment="1">
      <alignment/>
    </xf>
    <xf numFmtId="2" fontId="2" fillId="39" borderId="51" xfId="0" applyNumberFormat="1" applyFont="1" applyFill="1" applyBorder="1" applyAlignment="1">
      <alignment/>
    </xf>
    <xf numFmtId="2" fontId="3" fillId="39" borderId="0" xfId="0" applyNumberFormat="1" applyFont="1" applyFill="1" applyBorder="1" applyAlignment="1">
      <alignment/>
    </xf>
    <xf numFmtId="0" fontId="3" fillId="39" borderId="27" xfId="0" applyFont="1" applyFill="1" applyBorder="1" applyAlignment="1">
      <alignment/>
    </xf>
    <xf numFmtId="0" fontId="3" fillId="39" borderId="28" xfId="0" applyFont="1" applyFill="1" applyBorder="1" applyAlignment="1">
      <alignment/>
    </xf>
    <xf numFmtId="2" fontId="3" fillId="39" borderId="28" xfId="0" applyNumberFormat="1" applyFont="1" applyFill="1" applyBorder="1" applyAlignment="1">
      <alignment/>
    </xf>
    <xf numFmtId="2" fontId="2" fillId="37" borderId="13" xfId="0" applyNumberFormat="1" applyFont="1" applyFill="1" applyBorder="1" applyAlignment="1">
      <alignment/>
    </xf>
    <xf numFmtId="2" fontId="2" fillId="37" borderId="11" xfId="0" applyNumberFormat="1" applyFont="1" applyFill="1" applyBorder="1" applyAlignment="1">
      <alignment/>
    </xf>
    <xf numFmtId="2" fontId="3" fillId="37" borderId="22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2" fontId="2" fillId="37" borderId="22" xfId="0" applyNumberFormat="1" applyFont="1" applyFill="1" applyBorder="1" applyAlignment="1">
      <alignment/>
    </xf>
    <xf numFmtId="2" fontId="3" fillId="37" borderId="13" xfId="0" applyNumberFormat="1" applyFont="1" applyFill="1" applyBorder="1" applyAlignment="1">
      <alignment/>
    </xf>
    <xf numFmtId="2" fontId="2" fillId="39" borderId="17" xfId="0" applyNumberFormat="1" applyFont="1" applyFill="1" applyBorder="1" applyAlignment="1">
      <alignment/>
    </xf>
    <xf numFmtId="2" fontId="2" fillId="39" borderId="19" xfId="0" applyNumberFormat="1" applyFont="1" applyFill="1" applyBorder="1" applyAlignment="1">
      <alignment/>
    </xf>
    <xf numFmtId="2" fontId="3" fillId="39" borderId="19" xfId="0" applyNumberFormat="1" applyFont="1" applyFill="1" applyBorder="1" applyAlignment="1">
      <alignment/>
    </xf>
    <xf numFmtId="0" fontId="2" fillId="39" borderId="36" xfId="0" applyFont="1" applyFill="1" applyBorder="1" applyAlignment="1">
      <alignment/>
    </xf>
    <xf numFmtId="2" fontId="3" fillId="39" borderId="20" xfId="0" applyNumberFormat="1" applyFont="1" applyFill="1" applyBorder="1" applyAlignment="1">
      <alignment/>
    </xf>
    <xf numFmtId="0" fontId="2" fillId="35" borderId="52" xfId="0" applyFont="1" applyFill="1" applyBorder="1" applyAlignment="1">
      <alignment/>
    </xf>
    <xf numFmtId="0" fontId="2" fillId="39" borderId="23" xfId="0" applyFont="1" applyFill="1" applyBorder="1" applyAlignment="1">
      <alignment/>
    </xf>
    <xf numFmtId="2" fontId="2" fillId="39" borderId="0" xfId="0" applyNumberFormat="1" applyFont="1" applyFill="1" applyBorder="1" applyAlignment="1">
      <alignment/>
    </xf>
    <xf numFmtId="2" fontId="3" fillId="39" borderId="34" xfId="0" applyNumberFormat="1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7" borderId="54" xfId="0" applyFont="1" applyFill="1" applyBorder="1" applyAlignment="1">
      <alignment/>
    </xf>
    <xf numFmtId="0" fontId="2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2" fillId="38" borderId="0" xfId="0" applyFont="1" applyFill="1" applyAlignment="1">
      <alignment/>
    </xf>
    <xf numFmtId="2" fontId="2" fillId="38" borderId="10" xfId="0" applyNumberFormat="1" applyFont="1" applyFill="1" applyBorder="1" applyAlignment="1">
      <alignment/>
    </xf>
    <xf numFmtId="2" fontId="3" fillId="38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2" fontId="3" fillId="33" borderId="49" xfId="0" applyNumberFormat="1" applyFont="1" applyFill="1" applyBorder="1" applyAlignment="1">
      <alignment/>
    </xf>
    <xf numFmtId="0" fontId="2" fillId="33" borderId="57" xfId="0" applyFont="1" applyFill="1" applyBorder="1" applyAlignment="1">
      <alignment wrapText="1"/>
    </xf>
    <xf numFmtId="4" fontId="2" fillId="33" borderId="12" xfId="0" applyNumberFormat="1" applyFont="1" applyFill="1" applyBorder="1" applyAlignment="1">
      <alignment/>
    </xf>
    <xf numFmtId="4" fontId="3" fillId="33" borderId="29" xfId="0" applyNumberFormat="1" applyFont="1" applyFill="1" applyBorder="1" applyAlignment="1">
      <alignment/>
    </xf>
    <xf numFmtId="4" fontId="3" fillId="33" borderId="41" xfId="0" applyNumberFormat="1" applyFont="1" applyFill="1" applyBorder="1" applyAlignment="1">
      <alignment/>
    </xf>
    <xf numFmtId="4" fontId="3" fillId="33" borderId="28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2" fillId="33" borderId="11" xfId="0" applyNumberFormat="1" applyFont="1" applyFill="1" applyBorder="1" applyAlignment="1">
      <alignment/>
    </xf>
    <xf numFmtId="4" fontId="2" fillId="33" borderId="41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2" fontId="3" fillId="33" borderId="20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2" fontId="2" fillId="33" borderId="28" xfId="0" applyNumberFormat="1" applyFont="1" applyFill="1" applyBorder="1" applyAlignment="1">
      <alignment/>
    </xf>
    <xf numFmtId="2" fontId="3" fillId="33" borderId="58" xfId="0" applyNumberFormat="1" applyFont="1" applyFill="1" applyBorder="1" applyAlignment="1">
      <alignment/>
    </xf>
    <xf numFmtId="0" fontId="2" fillId="38" borderId="59" xfId="0" applyFont="1" applyFill="1" applyBorder="1" applyAlignment="1">
      <alignment/>
    </xf>
    <xf numFmtId="0" fontId="2" fillId="38" borderId="19" xfId="0" applyFont="1" applyFill="1" applyBorder="1" applyAlignment="1">
      <alignment wrapText="1"/>
    </xf>
    <xf numFmtId="2" fontId="3" fillId="38" borderId="22" xfId="0" applyNumberFormat="1" applyFont="1" applyFill="1" applyBorder="1" applyAlignment="1">
      <alignment/>
    </xf>
    <xf numFmtId="2" fontId="3" fillId="38" borderId="14" xfId="0" applyNumberFormat="1" applyFont="1" applyFill="1" applyBorder="1" applyAlignment="1">
      <alignment/>
    </xf>
    <xf numFmtId="0" fontId="2" fillId="38" borderId="11" xfId="0" applyFont="1" applyFill="1" applyBorder="1" applyAlignment="1">
      <alignment/>
    </xf>
    <xf numFmtId="2" fontId="2" fillId="38" borderId="11" xfId="0" applyNumberFormat="1" applyFont="1" applyFill="1" applyBorder="1" applyAlignment="1">
      <alignment/>
    </xf>
    <xf numFmtId="2" fontId="3" fillId="38" borderId="13" xfId="0" applyNumberFormat="1" applyFont="1" applyFill="1" applyBorder="1" applyAlignment="1">
      <alignment/>
    </xf>
    <xf numFmtId="164" fontId="3" fillId="38" borderId="22" xfId="0" applyNumberFormat="1" applyFont="1" applyFill="1" applyBorder="1" applyAlignment="1">
      <alignment/>
    </xf>
    <xf numFmtId="2" fontId="2" fillId="38" borderId="22" xfId="0" applyNumberFormat="1" applyFont="1" applyFill="1" applyBorder="1" applyAlignment="1">
      <alignment/>
    </xf>
    <xf numFmtId="2" fontId="3" fillId="38" borderId="28" xfId="0" applyNumberFormat="1" applyFont="1" applyFill="1" applyBorder="1" applyAlignment="1">
      <alignment/>
    </xf>
    <xf numFmtId="1" fontId="3" fillId="38" borderId="10" xfId="0" applyNumberFormat="1" applyFont="1" applyFill="1" applyBorder="1" applyAlignment="1">
      <alignment/>
    </xf>
    <xf numFmtId="1" fontId="3" fillId="38" borderId="13" xfId="0" applyNumberFormat="1" applyFont="1" applyFill="1" applyBorder="1" applyAlignment="1">
      <alignment/>
    </xf>
    <xf numFmtId="0" fontId="2" fillId="0" borderId="60" xfId="0" applyFont="1" applyBorder="1" applyAlignment="1">
      <alignment/>
    </xf>
    <xf numFmtId="14" fontId="2" fillId="0" borderId="61" xfId="0" applyNumberFormat="1" applyFont="1" applyBorder="1" applyAlignment="1">
      <alignment/>
    </xf>
    <xf numFmtId="0" fontId="2" fillId="40" borderId="27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2" fontId="2" fillId="33" borderId="48" xfId="0" applyNumberFormat="1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5" fillId="34" borderId="62" xfId="0" applyFont="1" applyFill="1" applyBorder="1" applyAlignment="1">
      <alignment/>
    </xf>
    <xf numFmtId="0" fontId="5" fillId="34" borderId="48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2" fontId="5" fillId="34" borderId="17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32" xfId="0" applyFont="1" applyFill="1" applyBorder="1" applyAlignment="1">
      <alignment/>
    </xf>
    <xf numFmtId="0" fontId="3" fillId="36" borderId="34" xfId="0" applyFont="1" applyFill="1" applyBorder="1" applyAlignment="1">
      <alignment wrapText="1"/>
    </xf>
    <xf numFmtId="0" fontId="3" fillId="34" borderId="35" xfId="0" applyFont="1" applyFill="1" applyBorder="1" applyAlignment="1">
      <alignment wrapText="1"/>
    </xf>
    <xf numFmtId="0" fontId="5" fillId="34" borderId="22" xfId="0" applyFont="1" applyFill="1" applyBorder="1" applyAlignment="1">
      <alignment/>
    </xf>
    <xf numFmtId="2" fontId="5" fillId="34" borderId="19" xfId="0" applyNumberFormat="1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2" fontId="5" fillId="39" borderId="17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9" fontId="2" fillId="39" borderId="22" xfId="0" applyNumberFormat="1" applyFont="1" applyFill="1" applyBorder="1" applyAlignment="1">
      <alignment horizontal="left"/>
    </xf>
    <xf numFmtId="0" fontId="2" fillId="39" borderId="22" xfId="0" applyFont="1" applyFill="1" applyBorder="1" applyAlignment="1">
      <alignment/>
    </xf>
    <xf numFmtId="2" fontId="2" fillId="39" borderId="22" xfId="0" applyNumberFormat="1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41" borderId="0" xfId="0" applyFont="1" applyFill="1" applyAlignment="1">
      <alignment/>
    </xf>
    <xf numFmtId="0" fontId="3" fillId="0" borderId="63" xfId="0" applyFont="1" applyBorder="1" applyAlignment="1">
      <alignment/>
    </xf>
    <xf numFmtId="0" fontId="1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42" borderId="26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42" borderId="40" xfId="0" applyFont="1" applyFill="1" applyBorder="1" applyAlignment="1">
      <alignment/>
    </xf>
    <xf numFmtId="0" fontId="2" fillId="42" borderId="12" xfId="0" applyFont="1" applyFill="1" applyBorder="1" applyAlignment="1">
      <alignment/>
    </xf>
    <xf numFmtId="0" fontId="2" fillId="42" borderId="44" xfId="0" applyFont="1" applyFill="1" applyBorder="1" applyAlignment="1">
      <alignment/>
    </xf>
    <xf numFmtId="2" fontId="2" fillId="39" borderId="14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2" fontId="3" fillId="39" borderId="13" xfId="0" applyNumberFormat="1" applyFont="1" applyFill="1" applyBorder="1" applyAlignment="1">
      <alignment/>
    </xf>
    <xf numFmtId="0" fontId="3" fillId="36" borderId="32" xfId="0" applyFont="1" applyFill="1" applyBorder="1" applyAlignment="1">
      <alignment/>
    </xf>
    <xf numFmtId="0" fontId="2" fillId="0" borderId="27" xfId="0" applyFont="1" applyBorder="1" applyAlignment="1">
      <alignment/>
    </xf>
    <xf numFmtId="2" fontId="2" fillId="36" borderId="23" xfId="0" applyNumberFormat="1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39" borderId="38" xfId="0" applyFont="1" applyFill="1" applyBorder="1" applyAlignment="1">
      <alignment/>
    </xf>
    <xf numFmtId="0" fontId="5" fillId="39" borderId="11" xfId="0" applyFont="1" applyFill="1" applyBorder="1" applyAlignment="1">
      <alignment/>
    </xf>
    <xf numFmtId="0" fontId="5" fillId="39" borderId="30" xfId="0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3" fillId="38" borderId="11" xfId="0" applyNumberFormat="1" applyFont="1" applyFill="1" applyBorder="1" applyAlignment="1">
      <alignment/>
    </xf>
    <xf numFmtId="2" fontId="2" fillId="36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/>
    </xf>
    <xf numFmtId="2" fontId="3" fillId="37" borderId="11" xfId="0" applyNumberFormat="1" applyFont="1" applyFill="1" applyBorder="1" applyAlignment="1">
      <alignment/>
    </xf>
    <xf numFmtId="2" fontId="2" fillId="36" borderId="13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2" fontId="2" fillId="35" borderId="13" xfId="0" applyNumberFormat="1" applyFont="1" applyFill="1" applyBorder="1" applyAlignment="1">
      <alignment/>
    </xf>
    <xf numFmtId="2" fontId="2" fillId="36" borderId="14" xfId="0" applyNumberFormat="1" applyFont="1" applyFill="1" applyBorder="1" applyAlignment="1">
      <alignment/>
    </xf>
    <xf numFmtId="2" fontId="5" fillId="34" borderId="14" xfId="0" applyNumberFormat="1" applyFont="1" applyFill="1" applyBorder="1" applyAlignment="1">
      <alignment/>
    </xf>
    <xf numFmtId="2" fontId="2" fillId="35" borderId="14" xfId="0" applyNumberFormat="1" applyFont="1" applyFill="1" applyBorder="1" applyAlignment="1">
      <alignment/>
    </xf>
    <xf numFmtId="2" fontId="2" fillId="36" borderId="22" xfId="0" applyNumberFormat="1" applyFont="1" applyFill="1" applyBorder="1" applyAlignment="1">
      <alignment/>
    </xf>
    <xf numFmtId="2" fontId="5" fillId="34" borderId="22" xfId="0" applyNumberFormat="1" applyFont="1" applyFill="1" applyBorder="1" applyAlignment="1">
      <alignment/>
    </xf>
    <xf numFmtId="2" fontId="2" fillId="35" borderId="22" xfId="0" applyNumberFormat="1" applyFont="1" applyFill="1" applyBorder="1" applyAlignment="1">
      <alignment/>
    </xf>
    <xf numFmtId="2" fontId="5" fillId="34" borderId="41" xfId="0" applyNumberFormat="1" applyFont="1" applyFill="1" applyBorder="1" applyAlignment="1">
      <alignment/>
    </xf>
    <xf numFmtId="2" fontId="3" fillId="39" borderId="58" xfId="0" applyNumberFormat="1" applyFont="1" applyFill="1" applyBorder="1" applyAlignment="1">
      <alignment/>
    </xf>
    <xf numFmtId="2" fontId="5" fillId="39" borderId="23" xfId="0" applyNumberFormat="1" applyFont="1" applyFill="1" applyBorder="1" applyAlignment="1">
      <alignment/>
    </xf>
    <xf numFmtId="2" fontId="5" fillId="39" borderId="0" xfId="0" applyNumberFormat="1" applyFont="1" applyFill="1" applyBorder="1" applyAlignment="1">
      <alignment/>
    </xf>
    <xf numFmtId="0" fontId="2" fillId="39" borderId="50" xfId="0" applyFont="1" applyFill="1" applyBorder="1" applyAlignment="1">
      <alignment/>
    </xf>
    <xf numFmtId="2" fontId="2" fillId="39" borderId="25" xfId="0" applyNumberFormat="1" applyFont="1" applyFill="1" applyBorder="1" applyAlignment="1">
      <alignment/>
    </xf>
    <xf numFmtId="2" fontId="2" fillId="39" borderId="64" xfId="0" applyNumberFormat="1" applyFont="1" applyFill="1" applyBorder="1" applyAlignment="1">
      <alignment/>
    </xf>
    <xf numFmtId="2" fontId="3" fillId="39" borderId="64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2" fontId="6" fillId="34" borderId="22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0" fontId="3" fillId="39" borderId="11" xfId="0" applyFont="1" applyFill="1" applyBorder="1" applyAlignment="1">
      <alignment/>
    </xf>
    <xf numFmtId="2" fontId="3" fillId="39" borderId="11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2" fontId="2" fillId="33" borderId="23" xfId="0" applyNumberFormat="1" applyFont="1" applyFill="1" applyBorder="1" applyAlignment="1">
      <alignment/>
    </xf>
    <xf numFmtId="2" fontId="5" fillId="33" borderId="23" xfId="0" applyNumberFormat="1" applyFont="1" applyFill="1" applyBorder="1" applyAlignment="1">
      <alignment/>
    </xf>
    <xf numFmtId="2" fontId="2" fillId="33" borderId="51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3" fillId="39" borderId="22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33" borderId="55" xfId="0" applyFont="1" applyFill="1" applyBorder="1" applyAlignment="1">
      <alignment/>
    </xf>
    <xf numFmtId="0" fontId="2" fillId="0" borderId="6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6" xfId="0" applyFont="1" applyBorder="1" applyAlignment="1">
      <alignment/>
    </xf>
    <xf numFmtId="0" fontId="2" fillId="33" borderId="66" xfId="0" applyFont="1" applyFill="1" applyBorder="1" applyAlignment="1">
      <alignment/>
    </xf>
    <xf numFmtId="0" fontId="2" fillId="0" borderId="67" xfId="0" applyFont="1" applyBorder="1" applyAlignment="1">
      <alignment/>
    </xf>
    <xf numFmtId="0" fontId="4" fillId="33" borderId="28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33" borderId="0" xfId="0" applyFont="1" applyFill="1" applyAlignment="1">
      <alignment/>
    </xf>
    <xf numFmtId="0" fontId="3" fillId="38" borderId="19" xfId="0" applyFont="1" applyFill="1" applyBorder="1" applyAlignment="1">
      <alignment wrapText="1"/>
    </xf>
    <xf numFmtId="0" fontId="3" fillId="34" borderId="6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68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55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68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23" xfId="0" applyFont="1" applyFill="1" applyBorder="1" applyAlignment="1">
      <alignment/>
    </xf>
    <xf numFmtId="0" fontId="2" fillId="36" borderId="5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41" xfId="0" applyFont="1" applyFill="1" applyBorder="1" applyAlignment="1">
      <alignment/>
    </xf>
    <xf numFmtId="0" fontId="2" fillId="37" borderId="34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2" fontId="2" fillId="33" borderId="17" xfId="0" applyNumberFormat="1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2" fontId="2" fillId="38" borderId="14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2" fontId="2" fillId="38" borderId="17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2" fillId="33" borderId="0" xfId="0" applyNumberFormat="1" applyFont="1" applyFill="1" applyAlignment="1">
      <alignment/>
    </xf>
    <xf numFmtId="4" fontId="2" fillId="33" borderId="44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2" fontId="2" fillId="34" borderId="40" xfId="0" applyNumberFormat="1" applyFont="1" applyFill="1" applyBorder="1" applyAlignment="1">
      <alignment/>
    </xf>
    <xf numFmtId="2" fontId="2" fillId="0" borderId="66" xfId="0" applyNumberFormat="1" applyFont="1" applyBorder="1" applyAlignment="1">
      <alignment/>
    </xf>
    <xf numFmtId="2" fontId="2" fillId="36" borderId="5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0" fontId="3" fillId="0" borderId="27" xfId="0" applyFont="1" applyBorder="1" applyAlignment="1">
      <alignment/>
    </xf>
    <xf numFmtId="2" fontId="3" fillId="38" borderId="24" xfId="0" applyNumberFormat="1" applyFont="1" applyFill="1" applyBorder="1" applyAlignment="1">
      <alignment/>
    </xf>
    <xf numFmtId="0" fontId="2" fillId="36" borderId="59" xfId="0" applyFont="1" applyFill="1" applyBorder="1" applyAlignment="1">
      <alignment/>
    </xf>
    <xf numFmtId="0" fontId="2" fillId="36" borderId="69" xfId="0" applyFont="1" applyFill="1" applyBorder="1" applyAlignment="1">
      <alignment/>
    </xf>
    <xf numFmtId="0" fontId="2" fillId="36" borderId="55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5" borderId="69" xfId="0" applyFont="1" applyFill="1" applyBorder="1" applyAlignment="1">
      <alignment/>
    </xf>
    <xf numFmtId="0" fontId="2" fillId="35" borderId="5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2" fontId="2" fillId="35" borderId="23" xfId="0" applyNumberFormat="1" applyFont="1" applyFill="1" applyBorder="1" applyAlignment="1">
      <alignment/>
    </xf>
    <xf numFmtId="2" fontId="5" fillId="34" borderId="51" xfId="0" applyNumberFormat="1" applyFont="1" applyFill="1" applyBorder="1" applyAlignment="1">
      <alignment/>
    </xf>
    <xf numFmtId="2" fontId="3" fillId="37" borderId="0" xfId="0" applyNumberFormat="1" applyFont="1" applyFill="1" applyBorder="1" applyAlignment="1">
      <alignment/>
    </xf>
    <xf numFmtId="0" fontId="2" fillId="36" borderId="35" xfId="0" applyFont="1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37" borderId="0" xfId="0" applyFont="1" applyFill="1" applyBorder="1" applyAlignment="1">
      <alignment wrapText="1"/>
    </xf>
    <xf numFmtId="2" fontId="3" fillId="33" borderId="24" xfId="0" applyNumberFormat="1" applyFont="1" applyFill="1" applyBorder="1" applyAlignment="1">
      <alignment/>
    </xf>
    <xf numFmtId="2" fontId="2" fillId="33" borderId="24" xfId="0" applyNumberFormat="1" applyFont="1" applyFill="1" applyBorder="1" applyAlignment="1">
      <alignment/>
    </xf>
    <xf numFmtId="0" fontId="3" fillId="0" borderId="55" xfId="0" applyFont="1" applyBorder="1" applyAlignment="1">
      <alignment/>
    </xf>
    <xf numFmtId="2" fontId="3" fillId="33" borderId="69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7" borderId="5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2" fontId="2" fillId="33" borderId="62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28" xfId="0" applyFont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2" fontId="3" fillId="38" borderId="21" xfId="0" applyNumberFormat="1" applyFont="1" applyFill="1" applyBorder="1" applyAlignment="1">
      <alignment/>
    </xf>
    <xf numFmtId="0" fontId="2" fillId="0" borderId="19" xfId="0" applyFont="1" applyBorder="1" applyAlignment="1">
      <alignment horizontal="left"/>
    </xf>
    <xf numFmtId="2" fontId="3" fillId="33" borderId="21" xfId="0" applyNumberFormat="1" applyFont="1" applyFill="1" applyBorder="1" applyAlignment="1">
      <alignment/>
    </xf>
    <xf numFmtId="2" fontId="2" fillId="33" borderId="58" xfId="0" applyNumberFormat="1" applyFont="1" applyFill="1" applyBorder="1" applyAlignment="1">
      <alignment/>
    </xf>
    <xf numFmtId="0" fontId="3" fillId="36" borderId="35" xfId="0" applyFont="1" applyFill="1" applyBorder="1" applyAlignment="1">
      <alignment/>
    </xf>
    <xf numFmtId="2" fontId="2" fillId="36" borderId="25" xfId="0" applyNumberFormat="1" applyFont="1" applyFill="1" applyBorder="1" applyAlignment="1">
      <alignment/>
    </xf>
    <xf numFmtId="2" fontId="5" fillId="34" borderId="25" xfId="0" applyNumberFormat="1" applyFont="1" applyFill="1" applyBorder="1" applyAlignment="1">
      <alignment/>
    </xf>
    <xf numFmtId="2" fontId="2" fillId="35" borderId="25" xfId="0" applyNumberFormat="1" applyFont="1" applyFill="1" applyBorder="1" applyAlignment="1">
      <alignment/>
    </xf>
    <xf numFmtId="2" fontId="5" fillId="34" borderId="64" xfId="0" applyNumberFormat="1" applyFont="1" applyFill="1" applyBorder="1" applyAlignment="1">
      <alignment/>
    </xf>
    <xf numFmtId="2" fontId="3" fillId="37" borderId="64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3" fontId="2" fillId="33" borderId="0" xfId="0" applyNumberFormat="1" applyFont="1" applyFill="1" applyBorder="1" applyAlignment="1">
      <alignment/>
    </xf>
    <xf numFmtId="0" fontId="2" fillId="35" borderId="51" xfId="0" applyFont="1" applyFill="1" applyBorder="1" applyAlignment="1">
      <alignment/>
    </xf>
    <xf numFmtId="0" fontId="2" fillId="0" borderId="25" xfId="0" applyFont="1" applyFill="1" applyBorder="1" applyAlignment="1">
      <alignment horizontal="right"/>
    </xf>
    <xf numFmtId="2" fontId="2" fillId="33" borderId="70" xfId="0" applyNumberFormat="1" applyFont="1" applyFill="1" applyBorder="1" applyAlignment="1">
      <alignment/>
    </xf>
    <xf numFmtId="0" fontId="2" fillId="0" borderId="59" xfId="0" applyFont="1" applyFill="1" applyBorder="1" applyAlignment="1">
      <alignment horizontal="right"/>
    </xf>
    <xf numFmtId="0" fontId="2" fillId="0" borderId="49" xfId="0" applyFont="1" applyFill="1" applyBorder="1" applyAlignment="1">
      <alignment/>
    </xf>
    <xf numFmtId="2" fontId="2" fillId="33" borderId="49" xfId="0" applyNumberFormat="1" applyFont="1" applyFill="1" applyBorder="1" applyAlignment="1">
      <alignment/>
    </xf>
    <xf numFmtId="2" fontId="2" fillId="36" borderId="59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38" borderId="2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2" fontId="2" fillId="35" borderId="59" xfId="0" applyNumberFormat="1" applyFont="1" applyFill="1" applyBorder="1" applyAlignment="1">
      <alignment/>
    </xf>
    <xf numFmtId="2" fontId="5" fillId="34" borderId="32" xfId="0" applyNumberFormat="1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3" fillId="36" borderId="33" xfId="0" applyFont="1" applyFill="1" applyBorder="1" applyAlignment="1">
      <alignment/>
    </xf>
    <xf numFmtId="0" fontId="3" fillId="36" borderId="35" xfId="0" applyFont="1" applyFill="1" applyBorder="1" applyAlignment="1">
      <alignment wrapText="1"/>
    </xf>
    <xf numFmtId="2" fontId="3" fillId="33" borderId="71" xfId="0" applyNumberFormat="1" applyFont="1" applyFill="1" applyBorder="1" applyAlignment="1">
      <alignment/>
    </xf>
    <xf numFmtId="0" fontId="3" fillId="0" borderId="50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64" xfId="0" applyFont="1" applyBorder="1" applyAlignment="1">
      <alignment/>
    </xf>
    <xf numFmtId="2" fontId="3" fillId="38" borderId="71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8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2" fillId="37" borderId="68" xfId="0" applyFont="1" applyFill="1" applyBorder="1" applyAlignment="1">
      <alignment/>
    </xf>
    <xf numFmtId="0" fontId="2" fillId="37" borderId="73" xfId="0" applyFont="1" applyFill="1" applyBorder="1" applyAlignment="1">
      <alignment/>
    </xf>
    <xf numFmtId="0" fontId="2" fillId="33" borderId="28" xfId="0" applyFont="1" applyFill="1" applyBorder="1" applyAlignment="1">
      <alignment wrapText="1"/>
    </xf>
    <xf numFmtId="0" fontId="3" fillId="36" borderId="27" xfId="0" applyFont="1" applyFill="1" applyBorder="1" applyAlignment="1">
      <alignment/>
    </xf>
    <xf numFmtId="0" fontId="3" fillId="36" borderId="27" xfId="0" applyFont="1" applyFill="1" applyBorder="1" applyAlignment="1">
      <alignment wrapText="1"/>
    </xf>
    <xf numFmtId="0" fontId="3" fillId="34" borderId="27" xfId="0" applyFont="1" applyFill="1" applyBorder="1" applyAlignment="1">
      <alignment wrapText="1"/>
    </xf>
    <xf numFmtId="0" fontId="3" fillId="35" borderId="27" xfId="0" applyFont="1" applyFill="1" applyBorder="1" applyAlignment="1">
      <alignment wrapText="1"/>
    </xf>
    <xf numFmtId="0" fontId="3" fillId="37" borderId="19" xfId="0" applyFont="1" applyFill="1" applyBorder="1" applyAlignment="1">
      <alignment wrapText="1"/>
    </xf>
    <xf numFmtId="2" fontId="2" fillId="38" borderId="24" xfId="0" applyNumberFormat="1" applyFont="1" applyFill="1" applyBorder="1" applyAlignment="1">
      <alignment/>
    </xf>
    <xf numFmtId="2" fontId="2" fillId="39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34" borderId="10" xfId="0" applyNumberFormat="1" applyFont="1" applyFill="1" applyBorder="1" applyAlignment="1">
      <alignment/>
    </xf>
    <xf numFmtId="2" fontId="3" fillId="36" borderId="17" xfId="0" applyNumberFormat="1" applyFont="1" applyFill="1" applyBorder="1" applyAlignment="1">
      <alignment/>
    </xf>
    <xf numFmtId="0" fontId="2" fillId="36" borderId="31" xfId="0" applyFont="1" applyFill="1" applyBorder="1" applyAlignment="1">
      <alignment/>
    </xf>
    <xf numFmtId="2" fontId="3" fillId="36" borderId="25" xfId="0" applyNumberFormat="1" applyFont="1" applyFill="1" applyBorder="1" applyAlignment="1">
      <alignment/>
    </xf>
    <xf numFmtId="0" fontId="2" fillId="36" borderId="65" xfId="0" applyFont="1" applyFill="1" applyBorder="1" applyAlignment="1">
      <alignment/>
    </xf>
    <xf numFmtId="2" fontId="2" fillId="39" borderId="11" xfId="0" applyNumberFormat="1" applyFont="1" applyFill="1" applyBorder="1" applyAlignment="1">
      <alignment/>
    </xf>
    <xf numFmtId="4" fontId="3" fillId="33" borderId="31" xfId="0" applyNumberFormat="1" applyFont="1" applyFill="1" applyBorder="1" applyAlignment="1">
      <alignment/>
    </xf>
    <xf numFmtId="2" fontId="3" fillId="33" borderId="31" xfId="0" applyNumberFormat="1" applyFont="1" applyFill="1" applyBorder="1" applyAlignment="1">
      <alignment/>
    </xf>
    <xf numFmtId="0" fontId="4" fillId="40" borderId="66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2" fontId="5" fillId="36" borderId="19" xfId="0" applyNumberFormat="1" applyFont="1" applyFill="1" applyBorder="1" applyAlignment="1">
      <alignment/>
    </xf>
    <xf numFmtId="0" fontId="3" fillId="36" borderId="34" xfId="0" applyFont="1" applyFill="1" applyBorder="1" applyAlignment="1">
      <alignment/>
    </xf>
    <xf numFmtId="0" fontId="2" fillId="38" borderId="33" xfId="0" applyFont="1" applyFill="1" applyBorder="1" applyAlignment="1">
      <alignment/>
    </xf>
    <xf numFmtId="0" fontId="3" fillId="36" borderId="33" xfId="0" applyFont="1" applyFill="1" applyBorder="1" applyAlignment="1">
      <alignment horizontal="center"/>
    </xf>
    <xf numFmtId="2" fontId="2" fillId="35" borderId="0" xfId="0" applyNumberFormat="1" applyFont="1" applyFill="1" applyAlignment="1">
      <alignment/>
    </xf>
    <xf numFmtId="9" fontId="2" fillId="0" borderId="0" xfId="0" applyNumberFormat="1" applyFont="1" applyAlignment="1">
      <alignment/>
    </xf>
    <xf numFmtId="0" fontId="4" fillId="34" borderId="0" xfId="0" applyFont="1" applyFill="1" applyBorder="1" applyAlignment="1">
      <alignment/>
    </xf>
    <xf numFmtId="9" fontId="3" fillId="34" borderId="22" xfId="0" applyNumberFormat="1" applyFont="1" applyFill="1" applyBorder="1" applyAlignment="1">
      <alignment horizontal="left"/>
    </xf>
    <xf numFmtId="9" fontId="2" fillId="34" borderId="22" xfId="0" applyNumberFormat="1" applyFont="1" applyFill="1" applyBorder="1" applyAlignment="1">
      <alignment horizontal="left"/>
    </xf>
    <xf numFmtId="2" fontId="3" fillId="34" borderId="40" xfId="0" applyNumberFormat="1" applyFont="1" applyFill="1" applyBorder="1" applyAlignment="1">
      <alignment/>
    </xf>
    <xf numFmtId="2" fontId="2" fillId="39" borderId="59" xfId="0" applyNumberFormat="1" applyFont="1" applyFill="1" applyBorder="1" applyAlignment="1">
      <alignment/>
    </xf>
    <xf numFmtId="2" fontId="5" fillId="39" borderId="59" xfId="0" applyNumberFormat="1" applyFont="1" applyFill="1" applyBorder="1" applyAlignment="1">
      <alignment/>
    </xf>
    <xf numFmtId="2" fontId="3" fillId="39" borderId="10" xfId="0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2" fontId="5" fillId="34" borderId="59" xfId="0" applyNumberFormat="1" applyFont="1" applyFill="1" applyBorder="1" applyAlignment="1">
      <alignment/>
    </xf>
    <xf numFmtId="2" fontId="5" fillId="35" borderId="22" xfId="0" applyNumberFormat="1" applyFont="1" applyFill="1" applyBorder="1" applyAlignment="1">
      <alignment/>
    </xf>
    <xf numFmtId="2" fontId="5" fillId="35" borderId="19" xfId="0" applyNumberFormat="1" applyFont="1" applyFill="1" applyBorder="1" applyAlignment="1">
      <alignment/>
    </xf>
    <xf numFmtId="0" fontId="3" fillId="36" borderId="33" xfId="0" applyFont="1" applyFill="1" applyBorder="1" applyAlignment="1">
      <alignment wrapText="1"/>
    </xf>
    <xf numFmtId="2" fontId="2" fillId="36" borderId="19" xfId="0" applyNumberFormat="1" applyFont="1" applyFill="1" applyBorder="1" applyAlignment="1">
      <alignment/>
    </xf>
    <xf numFmtId="2" fontId="2" fillId="36" borderId="24" xfId="0" applyNumberFormat="1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3" fillId="36" borderId="32" xfId="0" applyFont="1" applyFill="1" applyBorder="1" applyAlignment="1">
      <alignment wrapText="1"/>
    </xf>
    <xf numFmtId="1" fontId="3" fillId="0" borderId="22" xfId="0" applyNumberFormat="1" applyFont="1" applyBorder="1" applyAlignment="1">
      <alignment horizontal="left"/>
    </xf>
    <xf numFmtId="2" fontId="2" fillId="0" borderId="19" xfId="0" applyNumberFormat="1" applyFont="1" applyBorder="1" applyAlignment="1">
      <alignment horizontal="left"/>
    </xf>
    <xf numFmtId="2" fontId="3" fillId="34" borderId="17" xfId="0" applyNumberFormat="1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3" fillId="36" borderId="13" xfId="0" applyFont="1" applyFill="1" applyBorder="1" applyAlignment="1">
      <alignment/>
    </xf>
    <xf numFmtId="0" fontId="3" fillId="36" borderId="13" xfId="0" applyFont="1" applyFill="1" applyBorder="1" applyAlignment="1">
      <alignment wrapText="1"/>
    </xf>
    <xf numFmtId="2" fontId="3" fillId="37" borderId="21" xfId="0" applyNumberFormat="1" applyFont="1" applyFill="1" applyBorder="1" applyAlignment="1">
      <alignment/>
    </xf>
    <xf numFmtId="2" fontId="2" fillId="43" borderId="14" xfId="0" applyNumberFormat="1" applyFont="1" applyFill="1" applyBorder="1" applyAlignment="1">
      <alignment/>
    </xf>
    <xf numFmtId="0" fontId="2" fillId="43" borderId="22" xfId="0" applyFont="1" applyFill="1" applyBorder="1" applyAlignment="1">
      <alignment/>
    </xf>
    <xf numFmtId="2" fontId="2" fillId="43" borderId="22" xfId="0" applyNumberFormat="1" applyFont="1" applyFill="1" applyBorder="1" applyAlignment="1">
      <alignment/>
    </xf>
    <xf numFmtId="1" fontId="2" fillId="35" borderId="17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zoomScalePageLayoutView="0" workbookViewId="0" topLeftCell="A633">
      <selection activeCell="H676" sqref="H676"/>
    </sheetView>
  </sheetViews>
  <sheetFormatPr defaultColWidth="9.00390625" defaultRowHeight="12.75"/>
  <cols>
    <col min="1" max="1" width="4.25390625" style="12" customWidth="1"/>
    <col min="2" max="2" width="22.125" style="12" customWidth="1"/>
    <col min="3" max="3" width="7.25390625" style="62" customWidth="1"/>
    <col min="4" max="5" width="9.25390625" style="12" customWidth="1"/>
    <col min="6" max="6" width="9.75390625" style="12" customWidth="1"/>
    <col min="7" max="7" width="9.00390625" style="12" customWidth="1"/>
    <col min="8" max="9" width="10.625" style="12" customWidth="1"/>
    <col min="10" max="10" width="9.00390625" style="12" customWidth="1"/>
    <col min="11" max="11" width="9.125" style="12" customWidth="1"/>
    <col min="12" max="12" width="6.75390625" style="12" customWidth="1"/>
    <col min="13" max="13" width="7.375" style="12" customWidth="1"/>
    <col min="14" max="14" width="9.125" style="12" customWidth="1"/>
    <col min="15" max="15" width="13.875" style="12" customWidth="1"/>
    <col min="16" max="16" width="9.25390625" style="12" customWidth="1"/>
    <col min="17" max="16384" width="9.125" style="12" customWidth="1"/>
  </cols>
  <sheetData>
    <row r="1" spans="2:3" ht="20.25" customHeight="1">
      <c r="B1" s="17"/>
      <c r="C1" s="167"/>
    </row>
    <row r="2" spans="2:3" ht="18" customHeight="1">
      <c r="B2" s="17"/>
      <c r="C2" s="167"/>
    </row>
    <row r="3" spans="2:3" ht="11.25">
      <c r="B3" s="17"/>
      <c r="C3" s="167"/>
    </row>
    <row r="4" ht="12" thickBot="1">
      <c r="C4" s="167" t="s">
        <v>208</v>
      </c>
    </row>
    <row r="5" spans="1:3" ht="15" customHeight="1" thickBot="1">
      <c r="A5" s="307"/>
      <c r="B5" s="306"/>
      <c r="C5" s="168"/>
    </row>
    <row r="6" spans="1:15" ht="12" thickBot="1">
      <c r="A6" s="202"/>
      <c r="B6" s="203"/>
      <c r="C6" s="190"/>
      <c r="D6" s="224" t="s">
        <v>378</v>
      </c>
      <c r="E6" s="215"/>
      <c r="F6" s="215"/>
      <c r="G6" s="215"/>
      <c r="H6" s="216"/>
      <c r="I6" s="205"/>
      <c r="J6" s="232"/>
      <c r="K6" s="74" t="s">
        <v>379</v>
      </c>
      <c r="L6" s="74"/>
      <c r="M6" s="75"/>
      <c r="N6" s="77"/>
      <c r="O6" s="102"/>
    </row>
    <row r="7" spans="1:15" ht="44.25" customHeight="1" thickBot="1">
      <c r="A7" s="35" t="s">
        <v>91</v>
      </c>
      <c r="B7" s="163" t="s">
        <v>59</v>
      </c>
      <c r="C7" s="311" t="s">
        <v>373</v>
      </c>
      <c r="D7" s="245" t="s">
        <v>212</v>
      </c>
      <c r="E7" s="216" t="s">
        <v>305</v>
      </c>
      <c r="F7" s="214" t="s">
        <v>342</v>
      </c>
      <c r="G7" s="214" t="s">
        <v>344</v>
      </c>
      <c r="H7" s="217" t="s">
        <v>376</v>
      </c>
      <c r="I7" s="78" t="s">
        <v>380</v>
      </c>
      <c r="J7" s="245" t="s">
        <v>343</v>
      </c>
      <c r="K7" s="245"/>
      <c r="L7" s="216"/>
      <c r="M7" s="76"/>
      <c r="N7" s="218" t="s">
        <v>377</v>
      </c>
      <c r="O7" s="103" t="s">
        <v>375</v>
      </c>
    </row>
    <row r="8" spans="1:15" ht="10.5" customHeight="1">
      <c r="A8" s="25"/>
      <c r="B8" s="25"/>
      <c r="C8" s="129"/>
      <c r="D8" s="85"/>
      <c r="E8" s="86"/>
      <c r="F8" s="86"/>
      <c r="G8" s="123"/>
      <c r="H8" s="82"/>
      <c r="I8" s="208"/>
      <c r="J8" s="125"/>
      <c r="K8" s="93"/>
      <c r="L8" s="93"/>
      <c r="M8" s="127"/>
      <c r="N8" s="213"/>
      <c r="O8" s="128"/>
    </row>
    <row r="9" spans="1:17" ht="9" customHeight="1" thickBot="1">
      <c r="A9" s="1">
        <v>1</v>
      </c>
      <c r="B9" s="7"/>
      <c r="C9" s="165"/>
      <c r="D9" s="81"/>
      <c r="E9" s="82"/>
      <c r="F9" s="82"/>
      <c r="G9" s="124"/>
      <c r="H9" s="82"/>
      <c r="I9" s="209"/>
      <c r="J9" s="126"/>
      <c r="K9" s="94"/>
      <c r="L9" s="94"/>
      <c r="M9" s="107"/>
      <c r="N9" s="213"/>
      <c r="O9" s="128"/>
      <c r="Q9" s="164"/>
    </row>
    <row r="10" spans="1:15" ht="12.75" thickBot="1">
      <c r="A10" s="246"/>
      <c r="B10" s="19" t="s">
        <v>60</v>
      </c>
      <c r="C10" s="361"/>
      <c r="D10" s="89"/>
      <c r="E10" s="89"/>
      <c r="F10" s="89"/>
      <c r="G10" s="89"/>
      <c r="H10" s="89">
        <f>D10+E10+F10+G10</f>
        <v>0</v>
      </c>
      <c r="I10" s="211">
        <f>H10/1.1/1.18</f>
        <v>0</v>
      </c>
      <c r="J10" s="96"/>
      <c r="K10" s="96"/>
      <c r="L10" s="96"/>
      <c r="M10" s="96"/>
      <c r="N10" s="220">
        <f>J10+K10+L10+M10</f>
        <v>0</v>
      </c>
      <c r="O10" s="131">
        <f>C10+I10-N10</f>
        <v>0</v>
      </c>
    </row>
    <row r="11" spans="1:15" ht="12.75" thickBot="1">
      <c r="A11" s="15">
        <v>5</v>
      </c>
      <c r="B11" s="25"/>
      <c r="C11" s="194"/>
      <c r="D11" s="90"/>
      <c r="E11" s="91"/>
      <c r="F11" s="91"/>
      <c r="G11" s="91"/>
      <c r="H11" s="91"/>
      <c r="I11" s="211">
        <f aca="true" t="shared" si="0" ref="I11:I74">H11/1.1/1.18</f>
        <v>0</v>
      </c>
      <c r="J11" s="97"/>
      <c r="K11" s="97"/>
      <c r="L11" s="97"/>
      <c r="M11" s="97"/>
      <c r="N11" s="221"/>
      <c r="O11" s="121"/>
    </row>
    <row r="12" spans="1:15" ht="12.75" thickBot="1">
      <c r="A12" s="246"/>
      <c r="B12" s="19" t="s">
        <v>61</v>
      </c>
      <c r="C12" s="361"/>
      <c r="D12" s="89"/>
      <c r="E12" s="89"/>
      <c r="F12" s="89"/>
      <c r="G12" s="89"/>
      <c r="H12" s="89">
        <f>D12+E12+F12+G12</f>
        <v>0</v>
      </c>
      <c r="I12" s="211">
        <f t="shared" si="0"/>
        <v>0</v>
      </c>
      <c r="J12" s="96"/>
      <c r="K12" s="96"/>
      <c r="L12" s="96"/>
      <c r="M12" s="96"/>
      <c r="N12" s="220">
        <f>J12+K12+L12+M12</f>
        <v>0</v>
      </c>
      <c r="O12" s="131">
        <f>C12+I12-N12</f>
        <v>0</v>
      </c>
    </row>
    <row r="13" spans="1:15" ht="12.75" thickBot="1">
      <c r="A13" s="15"/>
      <c r="B13" s="25"/>
      <c r="C13" s="194"/>
      <c r="D13" s="90"/>
      <c r="E13" s="91"/>
      <c r="F13" s="91"/>
      <c r="G13" s="91"/>
      <c r="H13" s="91"/>
      <c r="I13" s="211">
        <f t="shared" si="0"/>
        <v>0</v>
      </c>
      <c r="J13" s="97"/>
      <c r="K13" s="97"/>
      <c r="L13" s="97"/>
      <c r="M13" s="97"/>
      <c r="N13" s="221"/>
      <c r="O13" s="121"/>
    </row>
    <row r="14" spans="1:15" ht="12.75" thickBot="1">
      <c r="A14" s="246"/>
      <c r="B14" s="19" t="s">
        <v>200</v>
      </c>
      <c r="C14" s="361"/>
      <c r="D14" s="89"/>
      <c r="E14" s="89"/>
      <c r="F14" s="89"/>
      <c r="G14" s="89"/>
      <c r="H14" s="89">
        <f>D14+E14+F14+G14</f>
        <v>0</v>
      </c>
      <c r="I14" s="211">
        <f t="shared" si="0"/>
        <v>0</v>
      </c>
      <c r="J14" s="96"/>
      <c r="K14" s="96"/>
      <c r="L14" s="96"/>
      <c r="M14" s="96"/>
      <c r="N14" s="220">
        <f>J14+K14+L14+M14</f>
        <v>0</v>
      </c>
      <c r="O14" s="131">
        <f>C14+I14-N14</f>
        <v>0</v>
      </c>
    </row>
    <row r="15" spans="1:15" ht="12.75" thickBot="1">
      <c r="A15" s="15"/>
      <c r="B15" s="15"/>
      <c r="C15" s="194"/>
      <c r="D15" s="90"/>
      <c r="E15" s="91"/>
      <c r="F15" s="91"/>
      <c r="G15" s="91"/>
      <c r="H15" s="91"/>
      <c r="I15" s="211">
        <f t="shared" si="0"/>
        <v>0</v>
      </c>
      <c r="J15" s="97"/>
      <c r="K15" s="97"/>
      <c r="L15" s="97"/>
      <c r="M15" s="97"/>
      <c r="N15" s="221"/>
      <c r="O15" s="121"/>
    </row>
    <row r="16" spans="1:15" ht="12.75" thickBot="1">
      <c r="A16" s="246"/>
      <c r="B16" s="29" t="s">
        <v>90</v>
      </c>
      <c r="C16" s="199"/>
      <c r="D16" s="89">
        <v>354.21</v>
      </c>
      <c r="E16" s="89">
        <v>354.21</v>
      </c>
      <c r="F16" s="89">
        <v>354.21</v>
      </c>
      <c r="G16" s="89">
        <v>354.21</v>
      </c>
      <c r="H16" s="89">
        <f>D16+E16+F16+G16</f>
        <v>1416.84</v>
      </c>
      <c r="I16" s="211">
        <f t="shared" si="0"/>
        <v>1091.5562403697995</v>
      </c>
      <c r="J16" s="96"/>
      <c r="K16" s="96"/>
      <c r="L16" s="96"/>
      <c r="M16" s="96"/>
      <c r="N16" s="220">
        <f>J16+K16+L16+M16</f>
        <v>0</v>
      </c>
      <c r="O16" s="131">
        <f>C16+I16-N16</f>
        <v>1091.5562403697995</v>
      </c>
    </row>
    <row r="17" spans="1:15" ht="12.75" thickBot="1">
      <c r="A17" s="25"/>
      <c r="B17" s="25"/>
      <c r="C17" s="198"/>
      <c r="D17" s="334"/>
      <c r="E17" s="207"/>
      <c r="F17" s="207"/>
      <c r="G17" s="207"/>
      <c r="H17" s="207"/>
      <c r="I17" s="211">
        <f t="shared" si="0"/>
        <v>0</v>
      </c>
      <c r="J17" s="335"/>
      <c r="K17" s="335"/>
      <c r="L17" s="335"/>
      <c r="M17" s="335"/>
      <c r="N17" s="221"/>
      <c r="O17" s="121"/>
    </row>
    <row r="18" spans="1:15" ht="12.75" thickBot="1">
      <c r="A18" s="28">
        <v>19</v>
      </c>
      <c r="B18" s="348" t="s">
        <v>301</v>
      </c>
      <c r="C18" s="349"/>
      <c r="D18" s="338">
        <v>306.99</v>
      </c>
      <c r="E18" s="339">
        <v>306.99</v>
      </c>
      <c r="F18" s="339">
        <v>306.99</v>
      </c>
      <c r="G18" s="339">
        <v>306.99</v>
      </c>
      <c r="H18" s="89">
        <f>D18+E18+F18+G18</f>
        <v>1227.96</v>
      </c>
      <c r="I18" s="211">
        <f t="shared" si="0"/>
        <v>946.040061633282</v>
      </c>
      <c r="J18" s="96"/>
      <c r="K18" s="96"/>
      <c r="L18" s="96"/>
      <c r="M18" s="96"/>
      <c r="N18" s="220">
        <f>J18+K18+L18+M18</f>
        <v>0</v>
      </c>
      <c r="O18" s="131">
        <f>C18+I18-N18</f>
        <v>946.040061633282</v>
      </c>
    </row>
    <row r="19" spans="1:15" ht="12.75" thickBot="1">
      <c r="A19" s="25"/>
      <c r="B19" s="25"/>
      <c r="C19" s="198"/>
      <c r="D19" s="334"/>
      <c r="E19" s="207"/>
      <c r="F19" s="207"/>
      <c r="G19" s="207"/>
      <c r="H19" s="207"/>
      <c r="I19" s="211">
        <f t="shared" si="0"/>
        <v>0</v>
      </c>
      <c r="J19" s="335"/>
      <c r="K19" s="335"/>
      <c r="L19" s="335"/>
      <c r="M19" s="335"/>
      <c r="N19" s="222"/>
      <c r="O19" s="104"/>
    </row>
    <row r="20" spans="1:15" ht="12.75" thickBot="1">
      <c r="A20" s="28">
        <v>21</v>
      </c>
      <c r="B20" s="348" t="s">
        <v>303</v>
      </c>
      <c r="C20" s="349"/>
      <c r="D20" s="338">
        <v>520.59</v>
      </c>
      <c r="E20" s="339">
        <v>520.59</v>
      </c>
      <c r="F20" s="339">
        <v>520.59</v>
      </c>
      <c r="G20" s="339">
        <v>520.59</v>
      </c>
      <c r="H20" s="89">
        <f>D20+E20+F20+G20</f>
        <v>2082.36</v>
      </c>
      <c r="I20" s="211">
        <f t="shared" si="0"/>
        <v>1604.2835130970725</v>
      </c>
      <c r="J20" s="96"/>
      <c r="K20" s="96"/>
      <c r="L20" s="96"/>
      <c r="M20" s="96"/>
      <c r="N20" s="220">
        <f>J20+K20+L20+M20</f>
        <v>0</v>
      </c>
      <c r="O20" s="131">
        <f>C20+I20-N20</f>
        <v>1604.2835130970725</v>
      </c>
    </row>
    <row r="21" spans="1:15" ht="12.75" thickBot="1">
      <c r="A21" s="25"/>
      <c r="B21" s="25"/>
      <c r="C21" s="198"/>
      <c r="D21" s="334"/>
      <c r="E21" s="207"/>
      <c r="F21" s="207"/>
      <c r="G21" s="207"/>
      <c r="H21" s="207"/>
      <c r="I21" s="211">
        <f t="shared" si="0"/>
        <v>0</v>
      </c>
      <c r="J21" s="335"/>
      <c r="K21" s="335"/>
      <c r="L21" s="335"/>
      <c r="M21" s="335"/>
      <c r="N21" s="222"/>
      <c r="O21" s="104"/>
    </row>
    <row r="22" spans="1:15" ht="12.75" thickBot="1">
      <c r="A22" s="28">
        <v>23</v>
      </c>
      <c r="B22" s="348" t="s">
        <v>304</v>
      </c>
      <c r="C22" s="349"/>
      <c r="D22" s="89">
        <v>233.1</v>
      </c>
      <c r="E22" s="263">
        <v>233.1</v>
      </c>
      <c r="F22" s="263">
        <v>233.1</v>
      </c>
      <c r="G22" s="263">
        <v>233.1</v>
      </c>
      <c r="H22" s="89">
        <f>D22+E22+F22+G22</f>
        <v>932.4</v>
      </c>
      <c r="I22" s="211">
        <f t="shared" si="0"/>
        <v>718.3359013867488</v>
      </c>
      <c r="J22" s="96"/>
      <c r="K22" s="96"/>
      <c r="L22" s="96"/>
      <c r="M22" s="96"/>
      <c r="N22" s="220">
        <f>J22+K22+L22+M22</f>
        <v>0</v>
      </c>
      <c r="O22" s="131">
        <f>C22+I22-N22</f>
        <v>718.3359013867488</v>
      </c>
    </row>
    <row r="23" spans="1:15" ht="12.75" thickBot="1">
      <c r="A23" s="15"/>
      <c r="B23" s="15"/>
      <c r="C23" s="195"/>
      <c r="D23" s="90"/>
      <c r="E23" s="91"/>
      <c r="F23" s="91"/>
      <c r="G23" s="91"/>
      <c r="H23" s="91"/>
      <c r="I23" s="211">
        <f t="shared" si="0"/>
        <v>0</v>
      </c>
      <c r="J23" s="97"/>
      <c r="K23" s="97"/>
      <c r="L23" s="97"/>
      <c r="M23" s="97"/>
      <c r="N23" s="222"/>
      <c r="O23" s="104"/>
    </row>
    <row r="24" spans="1:15" ht="12.75" thickBot="1">
      <c r="A24" s="28"/>
      <c r="B24" s="29" t="s">
        <v>338</v>
      </c>
      <c r="C24" s="349"/>
      <c r="D24" s="338">
        <v>314.01</v>
      </c>
      <c r="E24" s="338">
        <v>314.01</v>
      </c>
      <c r="F24" s="339">
        <v>314.01</v>
      </c>
      <c r="G24" s="339">
        <v>314.01</v>
      </c>
      <c r="H24" s="89">
        <f>D24+E24+F24+G24</f>
        <v>1256.04</v>
      </c>
      <c r="I24" s="211">
        <f t="shared" si="0"/>
        <v>967.673343605547</v>
      </c>
      <c r="J24" s="96"/>
      <c r="K24" s="96"/>
      <c r="L24" s="96"/>
      <c r="M24" s="96"/>
      <c r="N24" s="220">
        <f>J24+K24+L24+M24</f>
        <v>0</v>
      </c>
      <c r="O24" s="131">
        <f>C24+I24-N24</f>
        <v>967.673343605547</v>
      </c>
    </row>
    <row r="25" spans="1:15" ht="12.75" thickBot="1">
      <c r="A25" s="15"/>
      <c r="B25" s="15"/>
      <c r="C25" s="195"/>
      <c r="D25" s="90"/>
      <c r="E25" s="91"/>
      <c r="F25" s="91"/>
      <c r="G25" s="91"/>
      <c r="H25" s="91"/>
      <c r="I25" s="211">
        <f t="shared" si="0"/>
        <v>0</v>
      </c>
      <c r="J25" s="97"/>
      <c r="K25" s="97"/>
      <c r="L25" s="97"/>
      <c r="M25" s="97"/>
      <c r="N25" s="222"/>
      <c r="O25" s="104"/>
    </row>
    <row r="26" spans="1:15" ht="12.75" thickBot="1">
      <c r="A26" s="28"/>
      <c r="B26" s="29" t="s">
        <v>339</v>
      </c>
      <c r="C26" s="349"/>
      <c r="D26" s="338">
        <v>314.01</v>
      </c>
      <c r="E26" s="338">
        <v>314.01</v>
      </c>
      <c r="F26" s="339">
        <v>314.01</v>
      </c>
      <c r="G26" s="339">
        <v>314.01</v>
      </c>
      <c r="H26" s="89">
        <f>D26+E26+F26+G26</f>
        <v>1256.04</v>
      </c>
      <c r="I26" s="211">
        <f t="shared" si="0"/>
        <v>967.673343605547</v>
      </c>
      <c r="J26" s="96"/>
      <c r="K26" s="96"/>
      <c r="L26" s="96"/>
      <c r="M26" s="96"/>
      <c r="N26" s="220">
        <f>J26+K26+L26+M26</f>
        <v>0</v>
      </c>
      <c r="O26" s="131">
        <f>C26+I26-N26</f>
        <v>967.673343605547</v>
      </c>
    </row>
    <row r="27" spans="1:15" ht="12.75" thickBot="1">
      <c r="A27" s="15"/>
      <c r="B27" s="15"/>
      <c r="C27" s="195"/>
      <c r="D27" s="90"/>
      <c r="E27" s="91"/>
      <c r="F27" s="91"/>
      <c r="G27" s="91"/>
      <c r="H27" s="91"/>
      <c r="I27" s="211">
        <f t="shared" si="0"/>
        <v>0</v>
      </c>
      <c r="J27" s="97"/>
      <c r="K27" s="97"/>
      <c r="L27" s="97"/>
      <c r="M27" s="97"/>
      <c r="N27" s="222"/>
      <c r="O27" s="104"/>
    </row>
    <row r="28" spans="1:15" ht="12.75" thickBot="1">
      <c r="A28" s="28"/>
      <c r="B28" s="29" t="s">
        <v>340</v>
      </c>
      <c r="C28" s="349"/>
      <c r="D28" s="338">
        <v>314.01</v>
      </c>
      <c r="E28" s="339">
        <v>314.01</v>
      </c>
      <c r="F28" s="339">
        <v>314.01</v>
      </c>
      <c r="G28" s="339">
        <v>314.01</v>
      </c>
      <c r="H28" s="89">
        <f>D28+E28+F28+G28</f>
        <v>1256.04</v>
      </c>
      <c r="I28" s="211">
        <f t="shared" si="0"/>
        <v>967.673343605547</v>
      </c>
      <c r="J28" s="96"/>
      <c r="K28" s="96"/>
      <c r="L28" s="96"/>
      <c r="M28" s="96"/>
      <c r="N28" s="220">
        <f>J28+K28+L28+M28</f>
        <v>0</v>
      </c>
      <c r="O28" s="131">
        <f>C28+I28-N28</f>
        <v>967.673343605547</v>
      </c>
    </row>
    <row r="29" spans="1:15" ht="12.75" thickBot="1">
      <c r="A29" s="15"/>
      <c r="B29" s="15"/>
      <c r="C29" s="195"/>
      <c r="D29" s="90"/>
      <c r="E29" s="91"/>
      <c r="F29" s="91"/>
      <c r="G29" s="91"/>
      <c r="H29" s="91"/>
      <c r="I29" s="211">
        <f t="shared" si="0"/>
        <v>0</v>
      </c>
      <c r="J29" s="97"/>
      <c r="K29" s="97"/>
      <c r="L29" s="97"/>
      <c r="M29" s="97"/>
      <c r="N29" s="222"/>
      <c r="O29" s="104"/>
    </row>
    <row r="30" spans="1:15" ht="12.75" thickBot="1">
      <c r="A30" s="360"/>
      <c r="B30" s="19" t="s">
        <v>63</v>
      </c>
      <c r="C30" s="361"/>
      <c r="D30" s="89">
        <v>199867.47</v>
      </c>
      <c r="E30" s="89">
        <v>199867.47</v>
      </c>
      <c r="F30" s="89">
        <v>199867.47</v>
      </c>
      <c r="G30" s="89">
        <v>199867.47</v>
      </c>
      <c r="H30" s="89">
        <f>D30+E30+F30+G30</f>
        <v>799469.88</v>
      </c>
      <c r="I30" s="211">
        <f t="shared" si="0"/>
        <v>615924.406779661</v>
      </c>
      <c r="J30" s="96"/>
      <c r="K30" s="96"/>
      <c r="L30" s="96"/>
      <c r="M30" s="96"/>
      <c r="N30" s="220">
        <f>J30+K30+L30+M30</f>
        <v>0</v>
      </c>
      <c r="O30" s="131">
        <f>C30+I30-N30</f>
        <v>615924.406779661</v>
      </c>
    </row>
    <row r="31" spans="1:15" ht="12.75" thickBot="1">
      <c r="A31" s="3"/>
      <c r="B31" s="3"/>
      <c r="C31" s="195"/>
      <c r="D31" s="81"/>
      <c r="E31" s="82"/>
      <c r="F31" s="82"/>
      <c r="G31" s="82"/>
      <c r="H31" s="82"/>
      <c r="I31" s="211">
        <f t="shared" si="0"/>
        <v>0</v>
      </c>
      <c r="J31" s="94"/>
      <c r="K31" s="94"/>
      <c r="L31" s="94"/>
      <c r="M31" s="94"/>
      <c r="N31" s="222"/>
      <c r="O31" s="104"/>
    </row>
    <row r="32" spans="1:15" ht="12.75" thickBot="1">
      <c r="A32" s="4"/>
      <c r="B32" s="19" t="s">
        <v>57</v>
      </c>
      <c r="C32" s="361"/>
      <c r="D32" s="89">
        <v>4172.22</v>
      </c>
      <c r="E32" s="89">
        <v>4172.22</v>
      </c>
      <c r="F32" s="89">
        <v>4172.22</v>
      </c>
      <c r="G32" s="89">
        <v>4172.22</v>
      </c>
      <c r="H32" s="89">
        <f>D32+E32+F32+G32</f>
        <v>16688.88</v>
      </c>
      <c r="I32" s="211">
        <f t="shared" si="0"/>
        <v>12857.380585516179</v>
      </c>
      <c r="J32" s="96"/>
      <c r="K32" s="96"/>
      <c r="L32" s="96"/>
      <c r="M32" s="96"/>
      <c r="N32" s="220">
        <f>J32+K32+L32+M32</f>
        <v>0</v>
      </c>
      <c r="O32" s="131">
        <f>C32+I32-N32</f>
        <v>12857.380585516179</v>
      </c>
    </row>
    <row r="33" spans="1:15" ht="12.75" thickBot="1">
      <c r="A33" s="1"/>
      <c r="B33" s="25"/>
      <c r="C33" s="195"/>
      <c r="D33" s="81"/>
      <c r="E33" s="82"/>
      <c r="F33" s="82"/>
      <c r="G33" s="82"/>
      <c r="H33" s="82"/>
      <c r="I33" s="211">
        <f t="shared" si="0"/>
        <v>0</v>
      </c>
      <c r="J33" s="94"/>
      <c r="K33" s="94"/>
      <c r="L33" s="94"/>
      <c r="M33" s="94"/>
      <c r="N33" s="222"/>
      <c r="O33" s="104"/>
    </row>
    <row r="34" spans="1:15" ht="12.75" thickBot="1">
      <c r="A34" s="4"/>
      <c r="B34" s="29" t="s">
        <v>97</v>
      </c>
      <c r="C34" s="361"/>
      <c r="D34" s="89"/>
      <c r="E34" s="89"/>
      <c r="F34" s="89"/>
      <c r="G34" s="89"/>
      <c r="H34" s="89">
        <f>D34+E34+F34+G34</f>
        <v>0</v>
      </c>
      <c r="I34" s="211">
        <f t="shared" si="0"/>
        <v>0</v>
      </c>
      <c r="J34" s="96"/>
      <c r="K34" s="96"/>
      <c r="L34" s="96"/>
      <c r="M34" s="96"/>
      <c r="N34" s="220">
        <f>J34+K34+L34+M34</f>
        <v>0</v>
      </c>
      <c r="O34" s="131">
        <f>C34+I34-N34</f>
        <v>0</v>
      </c>
    </row>
    <row r="35" spans="1:15" ht="12.75" thickBot="1">
      <c r="A35" s="1"/>
      <c r="B35" s="25"/>
      <c r="C35" s="195"/>
      <c r="D35" s="81"/>
      <c r="E35" s="82"/>
      <c r="F35" s="82"/>
      <c r="G35" s="82"/>
      <c r="H35" s="82"/>
      <c r="I35" s="211">
        <f t="shared" si="0"/>
        <v>0</v>
      </c>
      <c r="J35" s="94"/>
      <c r="K35" s="94"/>
      <c r="L35" s="94"/>
      <c r="M35" s="94"/>
      <c r="N35" s="222"/>
      <c r="O35" s="104"/>
    </row>
    <row r="36" spans="1:15" ht="12.75" thickBot="1">
      <c r="A36" s="4"/>
      <c r="B36" s="29" t="s">
        <v>64</v>
      </c>
      <c r="C36" s="361"/>
      <c r="D36" s="89"/>
      <c r="E36" s="89"/>
      <c r="F36" s="89"/>
      <c r="G36" s="89"/>
      <c r="H36" s="89">
        <f>D36+E36+F36+G36</f>
        <v>0</v>
      </c>
      <c r="I36" s="211">
        <f t="shared" si="0"/>
        <v>0</v>
      </c>
      <c r="J36" s="96"/>
      <c r="K36" s="96"/>
      <c r="L36" s="96"/>
      <c r="M36" s="96"/>
      <c r="N36" s="220">
        <f>J36+K36+L36+M36</f>
        <v>0</v>
      </c>
      <c r="O36" s="131">
        <f>C36+I36-N36</f>
        <v>0</v>
      </c>
    </row>
    <row r="37" spans="1:15" ht="12.75" thickBot="1">
      <c r="A37" s="1"/>
      <c r="B37" s="25"/>
      <c r="C37" s="195"/>
      <c r="D37" s="81"/>
      <c r="E37" s="82"/>
      <c r="F37" s="82"/>
      <c r="G37" s="82"/>
      <c r="H37" s="82"/>
      <c r="I37" s="211">
        <f t="shared" si="0"/>
        <v>0</v>
      </c>
      <c r="J37" s="94"/>
      <c r="K37" s="94"/>
      <c r="L37" s="94"/>
      <c r="M37" s="94"/>
      <c r="N37" s="222"/>
      <c r="O37" s="104"/>
    </row>
    <row r="38" spans="1:15" ht="12.75" thickBot="1">
      <c r="A38" s="4"/>
      <c r="B38" s="29" t="s">
        <v>65</v>
      </c>
      <c r="C38" s="361"/>
      <c r="D38" s="89">
        <v>14147.58</v>
      </c>
      <c r="E38" s="89">
        <v>14147.58</v>
      </c>
      <c r="F38" s="89">
        <v>14147.58</v>
      </c>
      <c r="G38" s="89">
        <v>14147.58</v>
      </c>
      <c r="H38" s="89">
        <f>D38+E38+F38+G38</f>
        <v>56590.32</v>
      </c>
      <c r="I38" s="211">
        <f t="shared" si="0"/>
        <v>43598.08936825886</v>
      </c>
      <c r="J38" s="96"/>
      <c r="K38" s="96"/>
      <c r="L38" s="96"/>
      <c r="M38" s="96"/>
      <c r="N38" s="220">
        <f>J38+K38+L38+M38</f>
        <v>0</v>
      </c>
      <c r="O38" s="131">
        <f>C38+I38-N38</f>
        <v>43598.08936825886</v>
      </c>
    </row>
    <row r="39" spans="1:15" ht="12.75" thickBot="1">
      <c r="A39" s="1"/>
      <c r="B39" s="15"/>
      <c r="C39" s="195"/>
      <c r="D39" s="81"/>
      <c r="E39" s="82"/>
      <c r="F39" s="82"/>
      <c r="G39" s="82"/>
      <c r="H39" s="82"/>
      <c r="I39" s="211">
        <f t="shared" si="0"/>
        <v>0</v>
      </c>
      <c r="J39" s="94"/>
      <c r="K39" s="94"/>
      <c r="L39" s="94"/>
      <c r="M39" s="94"/>
      <c r="N39" s="222"/>
      <c r="O39" s="104"/>
    </row>
    <row r="40" spans="1:15" ht="12.75" thickBot="1">
      <c r="A40" s="4"/>
      <c r="B40" s="19" t="s">
        <v>95</v>
      </c>
      <c r="C40" s="361"/>
      <c r="D40" s="89"/>
      <c r="E40" s="89"/>
      <c r="F40" s="89"/>
      <c r="G40" s="89"/>
      <c r="H40" s="89">
        <f>D40+E40+F40+G40</f>
        <v>0</v>
      </c>
      <c r="I40" s="211">
        <f t="shared" si="0"/>
        <v>0</v>
      </c>
      <c r="J40" s="96"/>
      <c r="K40" s="96"/>
      <c r="L40" s="96"/>
      <c r="M40" s="96"/>
      <c r="N40" s="220">
        <f>J40+K40+L40+M40</f>
        <v>0</v>
      </c>
      <c r="O40" s="131">
        <f>C40+I40-N40</f>
        <v>0</v>
      </c>
    </row>
    <row r="41" spans="1:15" ht="12.75" thickBot="1">
      <c r="A41" s="7"/>
      <c r="B41" s="27"/>
      <c r="C41" s="197"/>
      <c r="D41" s="81"/>
      <c r="E41" s="82"/>
      <c r="F41" s="82"/>
      <c r="G41" s="82"/>
      <c r="H41" s="82"/>
      <c r="I41" s="211">
        <f t="shared" si="0"/>
        <v>0</v>
      </c>
      <c r="J41" s="94"/>
      <c r="K41" s="94"/>
      <c r="L41" s="94"/>
      <c r="M41" s="94"/>
      <c r="N41" s="222"/>
      <c r="O41" s="104"/>
    </row>
    <row r="42" spans="1:15" ht="12.75" thickBot="1">
      <c r="A42" s="246"/>
      <c r="B42" s="19" t="s">
        <v>47</v>
      </c>
      <c r="C42" s="361"/>
      <c r="D42" s="89"/>
      <c r="E42" s="89"/>
      <c r="F42" s="89"/>
      <c r="G42" s="89"/>
      <c r="H42" s="89">
        <f>D42+E42+F42+G42</f>
        <v>0</v>
      </c>
      <c r="I42" s="211">
        <f t="shared" si="0"/>
        <v>0</v>
      </c>
      <c r="J42" s="96"/>
      <c r="K42" s="96"/>
      <c r="L42" s="96"/>
      <c r="M42" s="96"/>
      <c r="N42" s="220">
        <f>J42+K42+L42+M42</f>
        <v>0</v>
      </c>
      <c r="O42" s="131">
        <f>C42+I42-N42</f>
        <v>0</v>
      </c>
    </row>
    <row r="43" spans="1:15" ht="12.75" thickBot="1">
      <c r="A43" s="15"/>
      <c r="B43" s="25"/>
      <c r="C43" s="195"/>
      <c r="D43" s="81"/>
      <c r="E43" s="82"/>
      <c r="F43" s="82"/>
      <c r="G43" s="82"/>
      <c r="H43" s="82"/>
      <c r="I43" s="211">
        <f t="shared" si="0"/>
        <v>0</v>
      </c>
      <c r="J43" s="94"/>
      <c r="K43" s="94"/>
      <c r="L43" s="94"/>
      <c r="M43" s="94"/>
      <c r="N43" s="222"/>
      <c r="O43" s="104"/>
    </row>
    <row r="44" spans="1:15" ht="12.75" thickBot="1">
      <c r="A44" s="4"/>
      <c r="B44" s="29" t="s">
        <v>94</v>
      </c>
      <c r="C44" s="361"/>
      <c r="D44" s="89">
        <v>623.49</v>
      </c>
      <c r="E44" s="89">
        <v>623.49</v>
      </c>
      <c r="F44" s="89">
        <v>623.49</v>
      </c>
      <c r="G44" s="89">
        <v>623.49</v>
      </c>
      <c r="H44" s="89">
        <f>D44+E44+F44+G44</f>
        <v>2493.96</v>
      </c>
      <c r="I44" s="211">
        <f t="shared" si="0"/>
        <v>1921.386748844376</v>
      </c>
      <c r="J44" s="96"/>
      <c r="K44" s="96"/>
      <c r="L44" s="96"/>
      <c r="M44" s="96"/>
      <c r="N44" s="220">
        <f>J44+K44+L44+M44</f>
        <v>0</v>
      </c>
      <c r="O44" s="131">
        <f>C44+I44-N44</f>
        <v>1921.386748844376</v>
      </c>
    </row>
    <row r="45" spans="1:15" ht="12.75" thickBot="1">
      <c r="A45" s="1"/>
      <c r="B45" s="25"/>
      <c r="C45" s="195"/>
      <c r="D45" s="81"/>
      <c r="E45" s="82"/>
      <c r="F45" s="82"/>
      <c r="G45" s="82"/>
      <c r="H45" s="82"/>
      <c r="I45" s="211">
        <f t="shared" si="0"/>
        <v>0</v>
      </c>
      <c r="J45" s="94"/>
      <c r="K45" s="94"/>
      <c r="L45" s="94"/>
      <c r="M45" s="94"/>
      <c r="N45" s="222"/>
      <c r="O45" s="104"/>
    </row>
    <row r="46" spans="1:15" ht="12.75" thickBot="1">
      <c r="A46" s="4"/>
      <c r="B46" s="29" t="s">
        <v>93</v>
      </c>
      <c r="C46" s="361"/>
      <c r="D46" s="89"/>
      <c r="E46" s="89"/>
      <c r="F46" s="89"/>
      <c r="G46" s="89"/>
      <c r="H46" s="89">
        <f>D46+E46+F46+G46</f>
        <v>0</v>
      </c>
      <c r="I46" s="211">
        <f t="shared" si="0"/>
        <v>0</v>
      </c>
      <c r="J46" s="96"/>
      <c r="K46" s="96"/>
      <c r="L46" s="96"/>
      <c r="M46" s="96"/>
      <c r="N46" s="220">
        <f>J46+K46+L46+M46</f>
        <v>0</v>
      </c>
      <c r="O46" s="131">
        <f>C46+I46-N46</f>
        <v>0</v>
      </c>
    </row>
    <row r="47" spans="1:15" ht="12.75" thickBot="1">
      <c r="A47" s="1"/>
      <c r="B47" s="15"/>
      <c r="C47" s="195"/>
      <c r="D47" s="81"/>
      <c r="E47" s="82"/>
      <c r="F47" s="82"/>
      <c r="G47" s="82"/>
      <c r="H47" s="82"/>
      <c r="I47" s="211">
        <f t="shared" si="0"/>
        <v>0</v>
      </c>
      <c r="J47" s="94"/>
      <c r="K47" s="94"/>
      <c r="L47" s="94"/>
      <c r="M47" s="94"/>
      <c r="N47" s="222"/>
      <c r="O47" s="104"/>
    </row>
    <row r="48" spans="1:15" ht="12.75" thickBot="1">
      <c r="A48" s="31"/>
      <c r="B48" s="29" t="s">
        <v>66</v>
      </c>
      <c r="C48" s="361"/>
      <c r="D48" s="89">
        <v>857.4</v>
      </c>
      <c r="E48" s="89">
        <v>857.4</v>
      </c>
      <c r="F48" s="89">
        <v>857.4</v>
      </c>
      <c r="G48" s="89">
        <v>857.4</v>
      </c>
      <c r="H48" s="89">
        <f>D48+E48+F48+G48</f>
        <v>3429.6</v>
      </c>
      <c r="I48" s="211">
        <f t="shared" si="0"/>
        <v>2642.2187981510015</v>
      </c>
      <c r="J48" s="96"/>
      <c r="K48" s="96"/>
      <c r="L48" s="96"/>
      <c r="M48" s="96"/>
      <c r="N48" s="220">
        <f>J48+K48+L48+M48</f>
        <v>0</v>
      </c>
      <c r="O48" s="131">
        <f>C48+I48-N48</f>
        <v>2642.2187981510015</v>
      </c>
    </row>
    <row r="49" spans="1:15" ht="12.75" thickBot="1">
      <c r="A49" s="1"/>
      <c r="B49" s="15"/>
      <c r="C49" s="195"/>
      <c r="D49" s="81"/>
      <c r="E49" s="82"/>
      <c r="F49" s="82"/>
      <c r="G49" s="82"/>
      <c r="H49" s="82"/>
      <c r="I49" s="211">
        <f t="shared" si="0"/>
        <v>0</v>
      </c>
      <c r="J49" s="94"/>
      <c r="K49" s="94"/>
      <c r="L49" s="94"/>
      <c r="M49" s="94"/>
      <c r="N49" s="222"/>
      <c r="O49" s="104"/>
    </row>
    <row r="50" spans="1:15" ht="12.75" thickBot="1">
      <c r="A50" s="4"/>
      <c r="B50" s="29" t="s">
        <v>67</v>
      </c>
      <c r="C50" s="361"/>
      <c r="D50" s="89"/>
      <c r="E50" s="89"/>
      <c r="F50" s="89"/>
      <c r="G50" s="89"/>
      <c r="H50" s="89">
        <f>D50+E50+F50+G50</f>
        <v>0</v>
      </c>
      <c r="I50" s="211">
        <f t="shared" si="0"/>
        <v>0</v>
      </c>
      <c r="J50" s="96"/>
      <c r="K50" s="96"/>
      <c r="L50" s="96"/>
      <c r="M50" s="96"/>
      <c r="N50" s="220">
        <f>J50+K50+L50+M50</f>
        <v>0</v>
      </c>
      <c r="O50" s="131">
        <f>C50+I50-N50</f>
        <v>0</v>
      </c>
    </row>
    <row r="51" spans="1:15" ht="12.75" thickBot="1">
      <c r="A51" s="1"/>
      <c r="B51" s="15"/>
      <c r="C51" s="195"/>
      <c r="D51" s="81"/>
      <c r="E51" s="82"/>
      <c r="F51" s="82"/>
      <c r="G51" s="82"/>
      <c r="H51" s="82"/>
      <c r="I51" s="211">
        <f t="shared" si="0"/>
        <v>0</v>
      </c>
      <c r="J51" s="94"/>
      <c r="K51" s="94"/>
      <c r="L51" s="94"/>
      <c r="M51" s="94"/>
      <c r="N51" s="222"/>
      <c r="O51" s="104"/>
    </row>
    <row r="52" spans="1:15" ht="12.75" thickBot="1">
      <c r="A52" s="4"/>
      <c r="B52" s="29" t="s">
        <v>68</v>
      </c>
      <c r="C52" s="361"/>
      <c r="D52" s="89"/>
      <c r="E52" s="89"/>
      <c r="F52" s="89"/>
      <c r="G52" s="89"/>
      <c r="H52" s="89">
        <f>D52+E52+F52+G52</f>
        <v>0</v>
      </c>
      <c r="I52" s="211">
        <f t="shared" si="0"/>
        <v>0</v>
      </c>
      <c r="J52" s="96"/>
      <c r="K52" s="96"/>
      <c r="L52" s="96"/>
      <c r="M52" s="96"/>
      <c r="N52" s="220">
        <f>J52+K52+L52+M52</f>
        <v>0</v>
      </c>
      <c r="O52" s="131">
        <f>C52+I52-N52</f>
        <v>0</v>
      </c>
    </row>
    <row r="53" spans="1:15" ht="12.75" thickBot="1">
      <c r="A53" s="1"/>
      <c r="B53" s="15"/>
      <c r="C53" s="165"/>
      <c r="D53" s="81"/>
      <c r="E53" s="82"/>
      <c r="F53" s="82"/>
      <c r="G53" s="82"/>
      <c r="H53" s="82"/>
      <c r="I53" s="211">
        <f t="shared" si="0"/>
        <v>0</v>
      </c>
      <c r="J53" s="94"/>
      <c r="K53" s="94"/>
      <c r="L53" s="94"/>
      <c r="M53" s="94"/>
      <c r="N53" s="222"/>
      <c r="O53" s="104"/>
    </row>
    <row r="54" spans="1:15" ht="12.75" thickBot="1">
      <c r="A54" s="4"/>
      <c r="B54" s="29" t="s">
        <v>69</v>
      </c>
      <c r="C54" s="361"/>
      <c r="D54" s="89"/>
      <c r="E54" s="89"/>
      <c r="F54" s="89"/>
      <c r="G54" s="89"/>
      <c r="H54" s="89">
        <f>D54+E54+F54+G54</f>
        <v>0</v>
      </c>
      <c r="I54" s="211">
        <f t="shared" si="0"/>
        <v>0</v>
      </c>
      <c r="J54" s="96"/>
      <c r="K54" s="96"/>
      <c r="L54" s="96"/>
      <c r="M54" s="96"/>
      <c r="N54" s="220">
        <f>J54+K54+L54+M54</f>
        <v>0</v>
      </c>
      <c r="O54" s="131">
        <f>C54+I54-N54</f>
        <v>0</v>
      </c>
    </row>
    <row r="55" spans="1:15" ht="12.75" thickBot="1">
      <c r="A55" s="1"/>
      <c r="B55" s="15"/>
      <c r="C55" s="195"/>
      <c r="D55" s="81"/>
      <c r="E55" s="82"/>
      <c r="F55" s="82"/>
      <c r="G55" s="82"/>
      <c r="H55" s="82"/>
      <c r="I55" s="211">
        <f t="shared" si="0"/>
        <v>0</v>
      </c>
      <c r="J55" s="94"/>
      <c r="K55" s="94"/>
      <c r="L55" s="94"/>
      <c r="M55" s="94"/>
      <c r="N55" s="222"/>
      <c r="O55" s="104"/>
    </row>
    <row r="56" spans="1:15" ht="12.75" thickBot="1">
      <c r="A56" s="4"/>
      <c r="B56" s="29" t="s">
        <v>89</v>
      </c>
      <c r="C56" s="361"/>
      <c r="D56" s="89"/>
      <c r="E56" s="89"/>
      <c r="F56" s="89"/>
      <c r="G56" s="89"/>
      <c r="H56" s="89">
        <f>D56+E56+F56+G56</f>
        <v>0</v>
      </c>
      <c r="I56" s="211">
        <f t="shared" si="0"/>
        <v>0</v>
      </c>
      <c r="J56" s="96"/>
      <c r="K56" s="96"/>
      <c r="L56" s="96"/>
      <c r="M56" s="96"/>
      <c r="N56" s="220">
        <f>J56+K56+L56+M56</f>
        <v>0</v>
      </c>
      <c r="O56" s="131">
        <f>C56+I56-N56</f>
        <v>0</v>
      </c>
    </row>
    <row r="57" spans="1:15" ht="12.75" thickBot="1">
      <c r="A57" s="1"/>
      <c r="B57" s="25"/>
      <c r="C57" s="195"/>
      <c r="D57" s="81"/>
      <c r="E57" s="82"/>
      <c r="F57" s="82"/>
      <c r="G57" s="82"/>
      <c r="H57" s="82"/>
      <c r="I57" s="211">
        <f t="shared" si="0"/>
        <v>0</v>
      </c>
      <c r="J57" s="94"/>
      <c r="K57" s="94"/>
      <c r="L57" s="94"/>
      <c r="M57" s="94"/>
      <c r="N57" s="222"/>
      <c r="O57" s="104"/>
    </row>
    <row r="58" spans="1:15" ht="12.75" thickBot="1">
      <c r="A58" s="31"/>
      <c r="B58" s="29" t="s">
        <v>70</v>
      </c>
      <c r="C58" s="361"/>
      <c r="D58" s="89"/>
      <c r="E58" s="89"/>
      <c r="F58" s="89"/>
      <c r="G58" s="89"/>
      <c r="H58" s="89">
        <f>D58+E58+F58+G58</f>
        <v>0</v>
      </c>
      <c r="I58" s="211">
        <f t="shared" si="0"/>
        <v>0</v>
      </c>
      <c r="J58" s="96"/>
      <c r="K58" s="96"/>
      <c r="L58" s="96"/>
      <c r="M58" s="96"/>
      <c r="N58" s="220">
        <f>J58+K58+L58+M58</f>
        <v>0</v>
      </c>
      <c r="O58" s="131">
        <f>C58+I58-N58</f>
        <v>0</v>
      </c>
    </row>
    <row r="59" spans="1:15" ht="12.75" thickBot="1">
      <c r="A59" s="2"/>
      <c r="B59" s="27"/>
      <c r="C59" s="195"/>
      <c r="D59" s="81"/>
      <c r="E59" s="82"/>
      <c r="F59" s="82"/>
      <c r="G59" s="82"/>
      <c r="H59" s="82"/>
      <c r="I59" s="211">
        <f t="shared" si="0"/>
        <v>0</v>
      </c>
      <c r="J59" s="94"/>
      <c r="K59" s="94"/>
      <c r="L59" s="94"/>
      <c r="M59" s="94"/>
      <c r="N59" s="222"/>
      <c r="O59" s="104"/>
    </row>
    <row r="60" spans="1:15" ht="12.75" thickBot="1">
      <c r="A60" s="4"/>
      <c r="B60" s="29" t="s">
        <v>71</v>
      </c>
      <c r="C60" s="361"/>
      <c r="D60" s="89"/>
      <c r="E60" s="89"/>
      <c r="F60" s="89"/>
      <c r="G60" s="89"/>
      <c r="H60" s="89">
        <f>D60+E60+F60+G60</f>
        <v>0</v>
      </c>
      <c r="I60" s="211">
        <f t="shared" si="0"/>
        <v>0</v>
      </c>
      <c r="J60" s="96"/>
      <c r="K60" s="96"/>
      <c r="L60" s="96"/>
      <c r="M60" s="96"/>
      <c r="N60" s="220">
        <f>J60+K60+L60+M60</f>
        <v>0</v>
      </c>
      <c r="O60" s="131">
        <f>C60+I60-N60</f>
        <v>0</v>
      </c>
    </row>
    <row r="61" spans="1:15" ht="12.75" thickBot="1">
      <c r="A61" s="1"/>
      <c r="B61" s="25"/>
      <c r="C61" s="195"/>
      <c r="D61" s="81"/>
      <c r="E61" s="82"/>
      <c r="F61" s="82"/>
      <c r="G61" s="82"/>
      <c r="H61" s="82"/>
      <c r="I61" s="211">
        <f t="shared" si="0"/>
        <v>0</v>
      </c>
      <c r="J61" s="94"/>
      <c r="K61" s="94"/>
      <c r="L61" s="94"/>
      <c r="M61" s="94"/>
      <c r="N61" s="222"/>
      <c r="O61" s="104"/>
    </row>
    <row r="62" spans="1:15" ht="12.75" thickBot="1">
      <c r="A62" s="31"/>
      <c r="B62" s="29" t="s">
        <v>72</v>
      </c>
      <c r="C62" s="199"/>
      <c r="D62" s="89"/>
      <c r="E62" s="89"/>
      <c r="F62" s="89"/>
      <c r="G62" s="89"/>
      <c r="H62" s="89">
        <f>D62+E62+F62+G62</f>
        <v>0</v>
      </c>
      <c r="I62" s="211">
        <f t="shared" si="0"/>
        <v>0</v>
      </c>
      <c r="J62" s="96"/>
      <c r="K62" s="96"/>
      <c r="L62" s="96"/>
      <c r="M62" s="96"/>
      <c r="N62" s="220">
        <f>J62+K62+L62+M62</f>
        <v>0</v>
      </c>
      <c r="O62" s="131">
        <f>C62+I62-N62</f>
        <v>0</v>
      </c>
    </row>
    <row r="63" spans="1:15" ht="12.75" thickBot="1">
      <c r="A63" s="1"/>
      <c r="B63" s="25"/>
      <c r="C63" s="195"/>
      <c r="D63" s="81"/>
      <c r="E63" s="82"/>
      <c r="F63" s="82"/>
      <c r="G63" s="82"/>
      <c r="H63" s="82"/>
      <c r="I63" s="211">
        <f t="shared" si="0"/>
        <v>0</v>
      </c>
      <c r="J63" s="94"/>
      <c r="K63" s="94"/>
      <c r="L63" s="94"/>
      <c r="M63" s="94"/>
      <c r="N63" s="222"/>
      <c r="O63" s="104"/>
    </row>
    <row r="64" spans="1:15" ht="12.75" thickBot="1">
      <c r="A64" s="4"/>
      <c r="B64" s="29" t="s">
        <v>73</v>
      </c>
      <c r="C64" s="361"/>
      <c r="D64" s="89"/>
      <c r="E64" s="89"/>
      <c r="F64" s="89"/>
      <c r="G64" s="89"/>
      <c r="H64" s="89">
        <f>D64+E64+F64+G64</f>
        <v>0</v>
      </c>
      <c r="I64" s="211">
        <f t="shared" si="0"/>
        <v>0</v>
      </c>
      <c r="J64" s="96"/>
      <c r="K64" s="96"/>
      <c r="L64" s="96"/>
      <c r="M64" s="96"/>
      <c r="N64" s="220">
        <f>J64+K64+L64+M64</f>
        <v>0</v>
      </c>
      <c r="O64" s="131">
        <f>C64+I64-N64</f>
        <v>0</v>
      </c>
    </row>
    <row r="65" spans="1:15" ht="12.75" thickBot="1">
      <c r="A65" s="1"/>
      <c r="B65" s="15"/>
      <c r="C65" s="195"/>
      <c r="D65" s="81"/>
      <c r="E65" s="82"/>
      <c r="F65" s="82"/>
      <c r="G65" s="82"/>
      <c r="H65" s="82"/>
      <c r="I65" s="211">
        <f t="shared" si="0"/>
        <v>0</v>
      </c>
      <c r="J65" s="94"/>
      <c r="K65" s="94"/>
      <c r="L65" s="94"/>
      <c r="M65" s="94"/>
      <c r="N65" s="222"/>
      <c r="O65" s="104"/>
    </row>
    <row r="66" spans="1:15" ht="12.75" thickBot="1">
      <c r="A66" s="4"/>
      <c r="B66" s="29" t="s">
        <v>74</v>
      </c>
      <c r="C66" s="361"/>
      <c r="D66" s="89"/>
      <c r="E66" s="89"/>
      <c r="F66" s="89"/>
      <c r="G66" s="89"/>
      <c r="H66" s="89">
        <f>D66+E66+F66+G66</f>
        <v>0</v>
      </c>
      <c r="I66" s="211">
        <f t="shared" si="0"/>
        <v>0</v>
      </c>
      <c r="J66" s="96"/>
      <c r="K66" s="96"/>
      <c r="L66" s="96"/>
      <c r="M66" s="96"/>
      <c r="N66" s="220">
        <f>J66+K66+L66+M66</f>
        <v>0</v>
      </c>
      <c r="O66" s="131">
        <f>C66+I66-N66</f>
        <v>0</v>
      </c>
    </row>
    <row r="67" spans="1:15" ht="12.75" thickBot="1">
      <c r="A67" s="1"/>
      <c r="B67" s="25"/>
      <c r="C67" s="195"/>
      <c r="D67" s="81"/>
      <c r="E67" s="82"/>
      <c r="F67" s="82"/>
      <c r="G67" s="82"/>
      <c r="H67" s="82"/>
      <c r="I67" s="211">
        <f t="shared" si="0"/>
        <v>0</v>
      </c>
      <c r="J67" s="94"/>
      <c r="K67" s="94"/>
      <c r="L67" s="94"/>
      <c r="M67" s="94"/>
      <c r="N67" s="222"/>
      <c r="O67" s="104"/>
    </row>
    <row r="68" spans="1:15" ht="12.75" thickBot="1">
      <c r="A68" s="4"/>
      <c r="B68" s="19" t="s">
        <v>75</v>
      </c>
      <c r="C68" s="361"/>
      <c r="D68" s="89"/>
      <c r="E68" s="89"/>
      <c r="F68" s="89"/>
      <c r="G68" s="89"/>
      <c r="H68" s="89">
        <f>D68+E68+F68+G68</f>
        <v>0</v>
      </c>
      <c r="I68" s="211">
        <f t="shared" si="0"/>
        <v>0</v>
      </c>
      <c r="J68" s="96"/>
      <c r="K68" s="96"/>
      <c r="L68" s="96"/>
      <c r="M68" s="96"/>
      <c r="N68" s="220">
        <f>J68+K68+L68+M68</f>
        <v>0</v>
      </c>
      <c r="O68" s="131">
        <f>C68+I68-N68</f>
        <v>0</v>
      </c>
    </row>
    <row r="69" spans="1:15" ht="12.75" thickBot="1">
      <c r="A69" s="1"/>
      <c r="B69" s="25"/>
      <c r="C69" s="195"/>
      <c r="D69" s="81"/>
      <c r="E69" s="82"/>
      <c r="F69" s="82"/>
      <c r="G69" s="82"/>
      <c r="H69" s="82"/>
      <c r="I69" s="211">
        <f t="shared" si="0"/>
        <v>0</v>
      </c>
      <c r="J69" s="94"/>
      <c r="K69" s="94"/>
      <c r="L69" s="94"/>
      <c r="M69" s="94"/>
      <c r="N69" s="222"/>
      <c r="O69" s="104"/>
    </row>
    <row r="70" spans="1:15" ht="12.75" thickBot="1">
      <c r="A70" s="4"/>
      <c r="B70" s="29" t="s">
        <v>77</v>
      </c>
      <c r="C70" s="361"/>
      <c r="D70" s="89">
        <v>627.99</v>
      </c>
      <c r="E70" s="89">
        <v>627.99</v>
      </c>
      <c r="F70" s="89">
        <v>627.99</v>
      </c>
      <c r="G70" s="89">
        <v>627.99</v>
      </c>
      <c r="H70" s="89">
        <f>D70+E70+F70+G70</f>
        <v>2511.96</v>
      </c>
      <c r="I70" s="211">
        <f t="shared" si="0"/>
        <v>1935.2542372881355</v>
      </c>
      <c r="J70" s="96"/>
      <c r="K70" s="96"/>
      <c r="L70" s="96"/>
      <c r="M70" s="96"/>
      <c r="N70" s="220">
        <f>J70+K70+L70+M70</f>
        <v>0</v>
      </c>
      <c r="O70" s="131">
        <f>C70+I70-N70</f>
        <v>1935.2542372881355</v>
      </c>
    </row>
    <row r="71" spans="1:15" ht="12.75" thickBot="1">
      <c r="A71" s="1"/>
      <c r="B71" s="15"/>
      <c r="C71" s="195"/>
      <c r="D71" s="81"/>
      <c r="E71" s="82"/>
      <c r="F71" s="82"/>
      <c r="G71" s="82"/>
      <c r="H71" s="82"/>
      <c r="I71" s="211">
        <f t="shared" si="0"/>
        <v>0</v>
      </c>
      <c r="J71" s="94"/>
      <c r="K71" s="94"/>
      <c r="L71" s="94"/>
      <c r="M71" s="94"/>
      <c r="N71" s="222"/>
      <c r="O71" s="104"/>
    </row>
    <row r="72" spans="1:15" ht="12.75" thickBot="1">
      <c r="A72" s="4"/>
      <c r="B72" s="29" t="s">
        <v>78</v>
      </c>
      <c r="C72" s="361"/>
      <c r="D72" s="89"/>
      <c r="E72" s="89"/>
      <c r="F72" s="89"/>
      <c r="G72" s="89"/>
      <c r="H72" s="89">
        <f>D72+E72+F72+G72</f>
        <v>0</v>
      </c>
      <c r="I72" s="211">
        <f t="shared" si="0"/>
        <v>0</v>
      </c>
      <c r="J72" s="96"/>
      <c r="K72" s="96"/>
      <c r="L72" s="96"/>
      <c r="M72" s="96"/>
      <c r="N72" s="220">
        <f>J72+K72+L72+M72</f>
        <v>0</v>
      </c>
      <c r="O72" s="131">
        <f>C72+I72-N72</f>
        <v>0</v>
      </c>
    </row>
    <row r="73" spans="1:15" ht="12.75" thickBot="1">
      <c r="A73" s="1"/>
      <c r="B73" s="15"/>
      <c r="C73" s="195"/>
      <c r="D73" s="81"/>
      <c r="E73" s="82"/>
      <c r="F73" s="82"/>
      <c r="G73" s="82"/>
      <c r="H73" s="82"/>
      <c r="I73" s="211">
        <f t="shared" si="0"/>
        <v>0</v>
      </c>
      <c r="J73" s="94"/>
      <c r="K73" s="94"/>
      <c r="L73" s="94"/>
      <c r="M73" s="94"/>
      <c r="N73" s="222"/>
      <c r="O73" s="104"/>
    </row>
    <row r="74" spans="1:15" ht="12.75" thickBot="1">
      <c r="A74" s="4"/>
      <c r="B74" s="29" t="s">
        <v>79</v>
      </c>
      <c r="C74" s="361"/>
      <c r="D74" s="89"/>
      <c r="E74" s="89"/>
      <c r="F74" s="89">
        <v>3216</v>
      </c>
      <c r="G74" s="89">
        <v>9648</v>
      </c>
      <c r="H74" s="89">
        <f>D74+E74+F74+G74</f>
        <v>12864</v>
      </c>
      <c r="I74" s="211">
        <f t="shared" si="0"/>
        <v>9910.631741140216</v>
      </c>
      <c r="J74" s="96"/>
      <c r="K74" s="96"/>
      <c r="L74" s="96"/>
      <c r="M74" s="96"/>
      <c r="N74" s="220">
        <f>J74+K74+L74+M74</f>
        <v>0</v>
      </c>
      <c r="O74" s="131">
        <f>C74+I74-N74</f>
        <v>9910.631741140216</v>
      </c>
    </row>
    <row r="75" spans="1:15" ht="12.75" thickBot="1">
      <c r="A75" s="1"/>
      <c r="B75" s="15"/>
      <c r="C75" s="195"/>
      <c r="D75" s="81"/>
      <c r="E75" s="82"/>
      <c r="F75" s="82"/>
      <c r="G75" s="82"/>
      <c r="H75" s="82"/>
      <c r="I75" s="211">
        <f aca="true" t="shared" si="1" ref="I75:I127">H75/1.1/1.18</f>
        <v>0</v>
      </c>
      <c r="J75" s="94"/>
      <c r="K75" s="94"/>
      <c r="L75" s="94"/>
      <c r="M75" s="94"/>
      <c r="N75" s="222"/>
      <c r="O75" s="104"/>
    </row>
    <row r="76" spans="1:15" ht="12.75" thickBot="1">
      <c r="A76" s="4"/>
      <c r="B76" s="29" t="s">
        <v>80</v>
      </c>
      <c r="C76" s="361"/>
      <c r="D76" s="89">
        <v>39883.95</v>
      </c>
      <c r="E76" s="89">
        <v>39883.95</v>
      </c>
      <c r="F76" s="89">
        <v>39883.95</v>
      </c>
      <c r="G76" s="89">
        <v>39883.95</v>
      </c>
      <c r="H76" s="89">
        <f>D76+E76+F76+G76</f>
        <v>159535.8</v>
      </c>
      <c r="I76" s="211">
        <f t="shared" si="1"/>
        <v>122908.93682588598</v>
      </c>
      <c r="J76" s="96"/>
      <c r="K76" s="96"/>
      <c r="L76" s="96"/>
      <c r="M76" s="96"/>
      <c r="N76" s="220">
        <f>J76+K76+L76+M76</f>
        <v>0</v>
      </c>
      <c r="O76" s="131">
        <f>C76+I76-N76</f>
        <v>122908.93682588598</v>
      </c>
    </row>
    <row r="77" spans="1:15" ht="12.75" thickBot="1">
      <c r="A77" s="1"/>
      <c r="B77" s="25"/>
      <c r="C77" s="195"/>
      <c r="D77" s="81"/>
      <c r="E77" s="82"/>
      <c r="F77" s="82"/>
      <c r="G77" s="82"/>
      <c r="H77" s="82"/>
      <c r="I77" s="211">
        <f t="shared" si="1"/>
        <v>0</v>
      </c>
      <c r="J77" s="94"/>
      <c r="K77" s="94"/>
      <c r="L77" s="94"/>
      <c r="M77" s="94"/>
      <c r="N77" s="222"/>
      <c r="O77" s="104"/>
    </row>
    <row r="78" spans="1:15" ht="12.75" thickBot="1">
      <c r="A78" s="4"/>
      <c r="B78" s="29" t="s">
        <v>81</v>
      </c>
      <c r="C78" s="361"/>
      <c r="D78" s="89">
        <v>85406.61</v>
      </c>
      <c r="E78" s="89">
        <v>85406.61</v>
      </c>
      <c r="F78" s="89">
        <v>85406.614</v>
      </c>
      <c r="G78" s="89">
        <v>85406.61</v>
      </c>
      <c r="H78" s="89">
        <f>D78+E78+F78+G78</f>
        <v>341626.444</v>
      </c>
      <c r="I78" s="211">
        <f t="shared" si="1"/>
        <v>263194.4869029276</v>
      </c>
      <c r="J78" s="96"/>
      <c r="K78" s="96"/>
      <c r="L78" s="96"/>
      <c r="M78" s="96"/>
      <c r="N78" s="220">
        <f>J78+K78+L78+M78</f>
        <v>0</v>
      </c>
      <c r="O78" s="131">
        <f>C78+I78-N78</f>
        <v>263194.4869029276</v>
      </c>
    </row>
    <row r="79" spans="1:15" ht="12.75" thickBot="1">
      <c r="A79" s="1"/>
      <c r="B79" s="25"/>
      <c r="C79" s="195"/>
      <c r="D79" s="81"/>
      <c r="E79" s="82"/>
      <c r="F79" s="82"/>
      <c r="G79" s="82"/>
      <c r="H79" s="82"/>
      <c r="I79" s="211">
        <f t="shared" si="1"/>
        <v>0</v>
      </c>
      <c r="J79" s="94"/>
      <c r="K79" s="94"/>
      <c r="L79" s="94"/>
      <c r="M79" s="94"/>
      <c r="N79" s="222"/>
      <c r="O79" s="104"/>
    </row>
    <row r="80" spans="1:15" ht="12.75" thickBot="1">
      <c r="A80" s="4"/>
      <c r="B80" s="19" t="s">
        <v>82</v>
      </c>
      <c r="C80" s="361"/>
      <c r="D80" s="89"/>
      <c r="E80" s="89"/>
      <c r="F80" s="89"/>
      <c r="G80" s="89"/>
      <c r="H80" s="89">
        <f>D80+E80+F80+G80</f>
        <v>0</v>
      </c>
      <c r="I80" s="211">
        <f t="shared" si="1"/>
        <v>0</v>
      </c>
      <c r="J80" s="96"/>
      <c r="K80" s="96"/>
      <c r="L80" s="96"/>
      <c r="M80" s="96"/>
      <c r="N80" s="220">
        <f>J80+K80+L80+M80</f>
        <v>0</v>
      </c>
      <c r="O80" s="131">
        <f>C80+I80-N80</f>
        <v>0</v>
      </c>
    </row>
    <row r="81" spans="1:15" ht="12.75" thickBot="1">
      <c r="A81" s="1"/>
      <c r="B81" s="15"/>
      <c r="C81" s="195"/>
      <c r="D81" s="81"/>
      <c r="E81" s="82"/>
      <c r="F81" s="82"/>
      <c r="G81" s="82"/>
      <c r="H81" s="82"/>
      <c r="I81" s="211">
        <f t="shared" si="1"/>
        <v>0</v>
      </c>
      <c r="J81" s="94"/>
      <c r="K81" s="94"/>
      <c r="L81" s="94"/>
      <c r="M81" s="94"/>
      <c r="N81" s="222"/>
      <c r="O81" s="104"/>
    </row>
    <row r="82" spans="1:15" ht="12.75" thickBot="1">
      <c r="A82" s="4"/>
      <c r="B82" s="29" t="s">
        <v>83</v>
      </c>
      <c r="C82" s="361"/>
      <c r="D82" s="89"/>
      <c r="E82" s="89"/>
      <c r="F82" s="89"/>
      <c r="G82" s="89"/>
      <c r="H82" s="89">
        <f>D82+E82+F82+G82</f>
        <v>0</v>
      </c>
      <c r="I82" s="211">
        <f t="shared" si="1"/>
        <v>0</v>
      </c>
      <c r="J82" s="96"/>
      <c r="K82" s="96"/>
      <c r="L82" s="96"/>
      <c r="M82" s="96"/>
      <c r="N82" s="220">
        <f>J82+K82+L82+M82</f>
        <v>0</v>
      </c>
      <c r="O82" s="131">
        <f>C82+I82-N82</f>
        <v>0</v>
      </c>
    </row>
    <row r="83" spans="1:15" ht="12.75" thickBot="1">
      <c r="A83" s="1"/>
      <c r="B83" s="15"/>
      <c r="C83" s="195"/>
      <c r="D83" s="81"/>
      <c r="E83" s="82"/>
      <c r="F83" s="82"/>
      <c r="G83" s="82"/>
      <c r="H83" s="82"/>
      <c r="I83" s="211">
        <f t="shared" si="1"/>
        <v>0</v>
      </c>
      <c r="J83" s="94"/>
      <c r="K83" s="94"/>
      <c r="L83" s="94"/>
      <c r="M83" s="94"/>
      <c r="N83" s="222"/>
      <c r="O83" s="104"/>
    </row>
    <row r="84" spans="1:15" ht="12.75" thickBot="1">
      <c r="A84" s="4"/>
      <c r="B84" s="29" t="s">
        <v>84</v>
      </c>
      <c r="C84" s="361"/>
      <c r="D84" s="89"/>
      <c r="E84" s="89"/>
      <c r="F84" s="89"/>
      <c r="G84" s="89"/>
      <c r="H84" s="89">
        <f>D84+E84+F84+G84</f>
        <v>0</v>
      </c>
      <c r="I84" s="211">
        <f t="shared" si="1"/>
        <v>0</v>
      </c>
      <c r="J84" s="96"/>
      <c r="K84" s="96"/>
      <c r="L84" s="96"/>
      <c r="M84" s="96"/>
      <c r="N84" s="220">
        <f>J84+K84+L84+M84</f>
        <v>0</v>
      </c>
      <c r="O84" s="131">
        <f>C84+I84-N84</f>
        <v>0</v>
      </c>
    </row>
    <row r="85" spans="1:15" ht="12.75" thickBot="1">
      <c r="A85" s="1"/>
      <c r="B85" s="15"/>
      <c r="C85" s="195"/>
      <c r="D85" s="81"/>
      <c r="E85" s="82"/>
      <c r="F85" s="82"/>
      <c r="G85" s="82"/>
      <c r="H85" s="82"/>
      <c r="I85" s="211">
        <f t="shared" si="1"/>
        <v>0</v>
      </c>
      <c r="J85" s="94"/>
      <c r="K85" s="94"/>
      <c r="L85" s="94"/>
      <c r="M85" s="94"/>
      <c r="N85" s="222"/>
      <c r="O85" s="104"/>
    </row>
    <row r="86" spans="1:15" ht="12.75" thickBot="1">
      <c r="A86" s="4"/>
      <c r="B86" s="19" t="s">
        <v>86</v>
      </c>
      <c r="C86" s="361"/>
      <c r="D86" s="89"/>
      <c r="E86" s="89"/>
      <c r="F86" s="89"/>
      <c r="G86" s="89"/>
      <c r="H86" s="89">
        <f>D86+E86+F86+G86</f>
        <v>0</v>
      </c>
      <c r="I86" s="211">
        <f t="shared" si="1"/>
        <v>0</v>
      </c>
      <c r="J86" s="96"/>
      <c r="K86" s="96"/>
      <c r="L86" s="96"/>
      <c r="M86" s="96"/>
      <c r="N86" s="220">
        <f>J86+K86+L86+M86</f>
        <v>0</v>
      </c>
      <c r="O86" s="131">
        <f>C86+I86-N86</f>
        <v>0</v>
      </c>
    </row>
    <row r="87" spans="1:15" ht="12.75" thickBot="1">
      <c r="A87" s="1"/>
      <c r="B87" s="15"/>
      <c r="C87" s="195"/>
      <c r="D87" s="81"/>
      <c r="E87" s="82"/>
      <c r="F87" s="82"/>
      <c r="G87" s="82"/>
      <c r="H87" s="82"/>
      <c r="I87" s="211">
        <f t="shared" si="1"/>
        <v>0</v>
      </c>
      <c r="J87" s="94"/>
      <c r="K87" s="94"/>
      <c r="L87" s="94"/>
      <c r="M87" s="94"/>
      <c r="N87" s="222"/>
      <c r="O87" s="104"/>
    </row>
    <row r="88" spans="1:15" ht="12.75" thickBot="1">
      <c r="A88" s="4"/>
      <c r="B88" s="19" t="s">
        <v>88</v>
      </c>
      <c r="C88" s="361"/>
      <c r="D88" s="89"/>
      <c r="E88" s="89"/>
      <c r="F88" s="89"/>
      <c r="G88" s="89"/>
      <c r="H88" s="89">
        <f>D88+E88+F88+G88</f>
        <v>0</v>
      </c>
      <c r="I88" s="211">
        <f t="shared" si="1"/>
        <v>0</v>
      </c>
      <c r="J88" s="96"/>
      <c r="K88" s="96"/>
      <c r="L88" s="96"/>
      <c r="M88" s="96"/>
      <c r="N88" s="220">
        <f>J88+K88+L88+M88</f>
        <v>0</v>
      </c>
      <c r="O88" s="131">
        <f>C88+I88-N88</f>
        <v>0</v>
      </c>
    </row>
    <row r="89" spans="1:15" ht="12.75" thickBot="1">
      <c r="A89" s="2"/>
      <c r="B89" s="3"/>
      <c r="C89" s="195"/>
      <c r="D89" s="81"/>
      <c r="E89" s="82"/>
      <c r="F89" s="82"/>
      <c r="G89" s="82"/>
      <c r="H89" s="82"/>
      <c r="I89" s="211">
        <f t="shared" si="1"/>
        <v>0</v>
      </c>
      <c r="J89" s="94"/>
      <c r="K89" s="94"/>
      <c r="L89" s="94"/>
      <c r="M89" s="94"/>
      <c r="N89" s="222"/>
      <c r="O89" s="104"/>
    </row>
    <row r="90" spans="1:15" ht="12.75" thickBot="1">
      <c r="A90" s="31"/>
      <c r="B90" s="19" t="s">
        <v>96</v>
      </c>
      <c r="C90" s="361"/>
      <c r="D90" s="89"/>
      <c r="E90" s="89"/>
      <c r="F90" s="89"/>
      <c r="G90" s="89"/>
      <c r="H90" s="89">
        <f>D90+E90+F90+G90</f>
        <v>0</v>
      </c>
      <c r="I90" s="211">
        <f t="shared" si="1"/>
        <v>0</v>
      </c>
      <c r="J90" s="96"/>
      <c r="K90" s="96"/>
      <c r="L90" s="96"/>
      <c r="M90" s="96"/>
      <c r="N90" s="220">
        <f>J90+K90+L90+M90</f>
        <v>0</v>
      </c>
      <c r="O90" s="131">
        <f>C90+I90-N90</f>
        <v>0</v>
      </c>
    </row>
    <row r="91" spans="1:15" ht="12.75" thickBot="1">
      <c r="A91" s="1"/>
      <c r="B91" s="15"/>
      <c r="C91" s="195"/>
      <c r="D91" s="81"/>
      <c r="E91" s="82"/>
      <c r="F91" s="82"/>
      <c r="G91" s="82"/>
      <c r="H91" s="82"/>
      <c r="I91" s="211">
        <f t="shared" si="1"/>
        <v>0</v>
      </c>
      <c r="J91" s="94"/>
      <c r="K91" s="94"/>
      <c r="L91" s="94"/>
      <c r="M91" s="94"/>
      <c r="N91" s="222"/>
      <c r="O91" s="104"/>
    </row>
    <row r="92" spans="1:15" ht="12.75" thickBot="1">
      <c r="A92" s="246"/>
      <c r="B92" s="29" t="s">
        <v>316</v>
      </c>
      <c r="C92" s="361"/>
      <c r="D92" s="89"/>
      <c r="E92" s="89"/>
      <c r="F92" s="89"/>
      <c r="G92" s="89"/>
      <c r="H92" s="89">
        <f>D92+E92+F92+G92</f>
        <v>0</v>
      </c>
      <c r="I92" s="211">
        <f t="shared" si="1"/>
        <v>0</v>
      </c>
      <c r="J92" s="96"/>
      <c r="K92" s="96"/>
      <c r="L92" s="96"/>
      <c r="M92" s="96"/>
      <c r="N92" s="220">
        <f>J92+K92+L92+M92</f>
        <v>0</v>
      </c>
      <c r="O92" s="131">
        <f>C92+I92-N92</f>
        <v>0</v>
      </c>
    </row>
    <row r="93" spans="1:15" ht="12.75" thickBot="1">
      <c r="A93" s="15"/>
      <c r="B93" s="3"/>
      <c r="C93" s="255"/>
      <c r="D93" s="256"/>
      <c r="E93" s="256"/>
      <c r="F93" s="256"/>
      <c r="G93" s="256"/>
      <c r="H93" s="256"/>
      <c r="I93" s="211">
        <f t="shared" si="1"/>
        <v>0</v>
      </c>
      <c r="J93" s="258"/>
      <c r="K93" s="258"/>
      <c r="L93" s="258"/>
      <c r="M93" s="258"/>
      <c r="N93" s="257"/>
      <c r="O93" s="259"/>
    </row>
    <row r="94" spans="1:15" ht="12.75" thickBot="1">
      <c r="A94" s="28"/>
      <c r="B94" s="24" t="s">
        <v>213</v>
      </c>
      <c r="C94" s="193"/>
      <c r="D94" s="89"/>
      <c r="E94" s="89"/>
      <c r="F94" s="89"/>
      <c r="G94" s="89"/>
      <c r="H94" s="89">
        <f>D94+E94+F94+G94</f>
        <v>0</v>
      </c>
      <c r="I94" s="211">
        <f t="shared" si="1"/>
        <v>0</v>
      </c>
      <c r="J94" s="96"/>
      <c r="K94" s="96"/>
      <c r="L94" s="96"/>
      <c r="M94" s="96"/>
      <c r="N94" s="220">
        <f>J94+K94+L94+M94</f>
        <v>0</v>
      </c>
      <c r="O94" s="131">
        <f>C94+I94-N94</f>
        <v>0</v>
      </c>
    </row>
    <row r="95" spans="1:15" ht="12.75" thickBot="1">
      <c r="A95" s="15"/>
      <c r="B95" s="3"/>
      <c r="C95" s="255"/>
      <c r="D95" s="256"/>
      <c r="E95" s="256"/>
      <c r="F95" s="256"/>
      <c r="G95" s="256"/>
      <c r="H95" s="256"/>
      <c r="I95" s="211">
        <f t="shared" si="1"/>
        <v>0</v>
      </c>
      <c r="J95" s="258"/>
      <c r="K95" s="258"/>
      <c r="L95" s="258"/>
      <c r="M95" s="258"/>
      <c r="N95" s="257"/>
      <c r="O95" s="259"/>
    </row>
    <row r="96" spans="1:15" ht="12.75" thickBot="1">
      <c r="A96" s="246"/>
      <c r="B96" s="19" t="s">
        <v>214</v>
      </c>
      <c r="C96" s="193"/>
      <c r="D96" s="89"/>
      <c r="E96" s="89"/>
      <c r="F96" s="89"/>
      <c r="G96" s="89"/>
      <c r="H96" s="89">
        <f>D96+E96+F96+G96</f>
        <v>0</v>
      </c>
      <c r="I96" s="211">
        <f t="shared" si="1"/>
        <v>0</v>
      </c>
      <c r="J96" s="96"/>
      <c r="K96" s="96"/>
      <c r="L96" s="96"/>
      <c r="M96" s="96"/>
      <c r="N96" s="220">
        <f>J96+K96+L96+M96</f>
        <v>0</v>
      </c>
      <c r="O96" s="131">
        <f>C96+I96-N96</f>
        <v>0</v>
      </c>
    </row>
    <row r="97" spans="1:15" ht="12.75" thickBot="1">
      <c r="A97" s="15"/>
      <c r="B97" s="3"/>
      <c r="C97" s="255"/>
      <c r="D97" s="256"/>
      <c r="E97" s="256"/>
      <c r="F97" s="256"/>
      <c r="G97" s="256"/>
      <c r="H97" s="256"/>
      <c r="I97" s="211">
        <f t="shared" si="1"/>
        <v>0</v>
      </c>
      <c r="J97" s="258"/>
      <c r="K97" s="258"/>
      <c r="L97" s="258"/>
      <c r="M97" s="258"/>
      <c r="N97" s="257"/>
      <c r="O97" s="259"/>
    </row>
    <row r="98" spans="1:15" ht="12.75" thickBot="1">
      <c r="A98" s="246"/>
      <c r="B98" s="19" t="s">
        <v>215</v>
      </c>
      <c r="C98" s="193"/>
      <c r="D98" s="89"/>
      <c r="E98" s="89"/>
      <c r="F98" s="89"/>
      <c r="G98" s="89"/>
      <c r="H98" s="89">
        <f>D98+E98+F98+G98</f>
        <v>0</v>
      </c>
      <c r="I98" s="211">
        <f t="shared" si="1"/>
        <v>0</v>
      </c>
      <c r="J98" s="96"/>
      <c r="K98" s="96"/>
      <c r="L98" s="96"/>
      <c r="M98" s="96"/>
      <c r="N98" s="220">
        <f>J98+K98+L98+M98</f>
        <v>0</v>
      </c>
      <c r="O98" s="131">
        <f>C98+I98-N98</f>
        <v>0</v>
      </c>
    </row>
    <row r="99" spans="1:15" ht="12.75" thickBot="1">
      <c r="A99" s="15"/>
      <c r="B99" s="3"/>
      <c r="C99" s="255"/>
      <c r="D99" s="256"/>
      <c r="E99" s="256"/>
      <c r="F99" s="256"/>
      <c r="G99" s="256"/>
      <c r="H99" s="256"/>
      <c r="I99" s="211">
        <f t="shared" si="1"/>
        <v>0</v>
      </c>
      <c r="J99" s="258"/>
      <c r="K99" s="258"/>
      <c r="L99" s="258"/>
      <c r="M99" s="258"/>
      <c r="N99" s="257"/>
      <c r="O99" s="259"/>
    </row>
    <row r="100" spans="1:15" ht="12.75" thickBot="1">
      <c r="A100" s="246"/>
      <c r="B100" s="19" t="s">
        <v>216</v>
      </c>
      <c r="C100" s="193"/>
      <c r="D100" s="89"/>
      <c r="E100" s="89"/>
      <c r="F100" s="89"/>
      <c r="G100" s="89"/>
      <c r="H100" s="89">
        <f>D100+E100+F100+G100</f>
        <v>0</v>
      </c>
      <c r="I100" s="211">
        <f t="shared" si="1"/>
        <v>0</v>
      </c>
      <c r="J100" s="96"/>
      <c r="K100" s="96"/>
      <c r="L100" s="96"/>
      <c r="M100" s="96"/>
      <c r="N100" s="220">
        <f>J100+K100+L100+M100</f>
        <v>0</v>
      </c>
      <c r="O100" s="131">
        <f>C100+I100-N100</f>
        <v>0</v>
      </c>
    </row>
    <row r="101" spans="1:15" ht="12.75" thickBot="1">
      <c r="A101" s="15"/>
      <c r="B101" s="3"/>
      <c r="C101" s="255"/>
      <c r="D101" s="256"/>
      <c r="E101" s="256"/>
      <c r="F101" s="256"/>
      <c r="G101" s="256"/>
      <c r="H101" s="256"/>
      <c r="I101" s="211">
        <f t="shared" si="1"/>
        <v>0</v>
      </c>
      <c r="J101" s="258"/>
      <c r="K101" s="258"/>
      <c r="L101" s="258"/>
      <c r="M101" s="258"/>
      <c r="N101" s="257"/>
      <c r="O101" s="259"/>
    </row>
    <row r="102" spans="1:15" ht="12.75" thickBot="1">
      <c r="A102" s="246"/>
      <c r="B102" s="19" t="s">
        <v>217</v>
      </c>
      <c r="C102" s="193"/>
      <c r="D102" s="89">
        <v>793.11</v>
      </c>
      <c r="E102" s="89">
        <v>793.11</v>
      </c>
      <c r="F102" s="89">
        <v>793.11</v>
      </c>
      <c r="G102" s="89">
        <v>793.11</v>
      </c>
      <c r="H102" s="89">
        <f>D102+E102+F102+G102</f>
        <v>3172.44</v>
      </c>
      <c r="I102" s="211">
        <f t="shared" si="1"/>
        <v>2444.0986132511557</v>
      </c>
      <c r="J102" s="96"/>
      <c r="K102" s="96"/>
      <c r="L102" s="96"/>
      <c r="M102" s="96"/>
      <c r="N102" s="220">
        <f>J102+K102+L102+M102</f>
        <v>0</v>
      </c>
      <c r="O102" s="131">
        <f>C102+I102-N102</f>
        <v>2444.0986132511557</v>
      </c>
    </row>
    <row r="103" spans="1:15" ht="12.75" thickBot="1">
      <c r="A103" s="15"/>
      <c r="B103" s="3"/>
      <c r="C103" s="255"/>
      <c r="D103" s="256"/>
      <c r="E103" s="256"/>
      <c r="F103" s="256"/>
      <c r="G103" s="256"/>
      <c r="H103" s="256"/>
      <c r="I103" s="211">
        <f t="shared" si="1"/>
        <v>0</v>
      </c>
      <c r="J103" s="258"/>
      <c r="K103" s="258"/>
      <c r="L103" s="258"/>
      <c r="M103" s="258"/>
      <c r="N103" s="257"/>
      <c r="O103" s="259"/>
    </row>
    <row r="104" spans="1:15" ht="12.75" thickBot="1">
      <c r="A104" s="246"/>
      <c r="B104" s="19" t="s">
        <v>218</v>
      </c>
      <c r="C104" s="193"/>
      <c r="D104" s="89"/>
      <c r="E104" s="89"/>
      <c r="F104" s="89"/>
      <c r="G104" s="89"/>
      <c r="H104" s="89">
        <f>D104+E104+F104+G104</f>
        <v>0</v>
      </c>
      <c r="I104" s="211">
        <f t="shared" si="1"/>
        <v>0</v>
      </c>
      <c r="J104" s="96"/>
      <c r="K104" s="96"/>
      <c r="L104" s="96"/>
      <c r="M104" s="96"/>
      <c r="N104" s="220">
        <f>J104+K104+L104+M104</f>
        <v>0</v>
      </c>
      <c r="O104" s="131">
        <f>C104+I104-N104</f>
        <v>0</v>
      </c>
    </row>
    <row r="105" spans="1:15" ht="12.75" thickBot="1">
      <c r="A105" s="15"/>
      <c r="B105" s="3"/>
      <c r="C105" s="255"/>
      <c r="D105" s="256"/>
      <c r="E105" s="256"/>
      <c r="F105" s="256"/>
      <c r="G105" s="256"/>
      <c r="H105" s="256"/>
      <c r="I105" s="211">
        <f t="shared" si="1"/>
        <v>0</v>
      </c>
      <c r="J105" s="258"/>
      <c r="K105" s="258"/>
      <c r="L105" s="258"/>
      <c r="M105" s="258"/>
      <c r="N105" s="257"/>
      <c r="O105" s="259"/>
    </row>
    <row r="106" spans="1:15" ht="12.75" thickBot="1">
      <c r="A106" s="246"/>
      <c r="B106" s="19"/>
      <c r="C106" s="193"/>
      <c r="D106" s="89"/>
      <c r="E106" s="89"/>
      <c r="F106" s="89"/>
      <c r="G106" s="89"/>
      <c r="H106" s="89">
        <f>D106+E106+F106+G106</f>
        <v>0</v>
      </c>
      <c r="I106" s="211">
        <f t="shared" si="1"/>
        <v>0</v>
      </c>
      <c r="J106" s="96"/>
      <c r="K106" s="96"/>
      <c r="L106" s="96"/>
      <c r="M106" s="96"/>
      <c r="N106" s="220">
        <f>J106+K106+L106+M106</f>
        <v>0</v>
      </c>
      <c r="O106" s="131">
        <f>C106+I106-N106</f>
        <v>0</v>
      </c>
    </row>
    <row r="107" spans="1:15" ht="12.75" thickBot="1">
      <c r="A107" s="7"/>
      <c r="B107" s="5"/>
      <c r="C107" s="196"/>
      <c r="D107" s="260"/>
      <c r="E107" s="260"/>
      <c r="F107" s="260"/>
      <c r="G107" s="260"/>
      <c r="H107" s="260"/>
      <c r="I107" s="211">
        <f t="shared" si="1"/>
        <v>0</v>
      </c>
      <c r="J107" s="262"/>
      <c r="K107" s="262"/>
      <c r="L107" s="262"/>
      <c r="M107" s="262"/>
      <c r="N107" s="261"/>
      <c r="O107" s="147"/>
    </row>
    <row r="108" spans="1:15" ht="12.75" thickBot="1">
      <c r="A108" s="246"/>
      <c r="B108" s="19"/>
      <c r="C108" s="193"/>
      <c r="D108" s="89"/>
      <c r="E108" s="89"/>
      <c r="F108" s="89"/>
      <c r="G108" s="89"/>
      <c r="H108" s="89">
        <f>D108+E108+F108+G108</f>
        <v>0</v>
      </c>
      <c r="I108" s="211">
        <f t="shared" si="1"/>
        <v>0</v>
      </c>
      <c r="J108" s="96"/>
      <c r="K108" s="96"/>
      <c r="L108" s="96"/>
      <c r="M108" s="96"/>
      <c r="N108" s="220">
        <f>J108+K108+L108+M108</f>
        <v>0</v>
      </c>
      <c r="O108" s="131">
        <f>C108+I108-N108</f>
        <v>0</v>
      </c>
    </row>
    <row r="109" spans="1:15" ht="12.75" thickBot="1">
      <c r="A109" s="15"/>
      <c r="B109" s="3"/>
      <c r="C109" s="255"/>
      <c r="D109" s="256"/>
      <c r="E109" s="256"/>
      <c r="F109" s="256"/>
      <c r="G109" s="256"/>
      <c r="H109" s="256"/>
      <c r="I109" s="211">
        <f t="shared" si="1"/>
        <v>0</v>
      </c>
      <c r="J109" s="258"/>
      <c r="K109" s="258"/>
      <c r="L109" s="258"/>
      <c r="M109" s="258"/>
      <c r="N109" s="257"/>
      <c r="O109" s="259"/>
    </row>
    <row r="110" spans="1:15" ht="12.75" thickBot="1">
      <c r="A110" s="246"/>
      <c r="B110" s="19"/>
      <c r="C110" s="193"/>
      <c r="D110" s="89"/>
      <c r="E110" s="89"/>
      <c r="F110" s="89"/>
      <c r="G110" s="89"/>
      <c r="H110" s="89">
        <f>D110+E110+F110+G110</f>
        <v>0</v>
      </c>
      <c r="I110" s="211">
        <f t="shared" si="1"/>
        <v>0</v>
      </c>
      <c r="J110" s="96"/>
      <c r="K110" s="96"/>
      <c r="L110" s="96"/>
      <c r="M110" s="96"/>
      <c r="N110" s="220">
        <f>J110+K110+L110+M110</f>
        <v>0</v>
      </c>
      <c r="O110" s="131">
        <f>C110+I110-N110</f>
        <v>0</v>
      </c>
    </row>
    <row r="111" spans="1:15" ht="12.75" thickBot="1">
      <c r="A111" s="15"/>
      <c r="B111" s="3"/>
      <c r="C111" s="255"/>
      <c r="D111" s="256"/>
      <c r="E111" s="256"/>
      <c r="F111" s="256"/>
      <c r="G111" s="256"/>
      <c r="H111" s="256"/>
      <c r="I111" s="211">
        <f t="shared" si="1"/>
        <v>0</v>
      </c>
      <c r="J111" s="258"/>
      <c r="K111" s="258"/>
      <c r="L111" s="258"/>
      <c r="M111" s="258"/>
      <c r="N111" s="257"/>
      <c r="O111" s="259"/>
    </row>
    <row r="112" spans="1:15" ht="12.75" thickBot="1">
      <c r="A112" s="246"/>
      <c r="B112" s="19"/>
      <c r="C112" s="193"/>
      <c r="D112" s="89"/>
      <c r="E112" s="89"/>
      <c r="F112" s="89"/>
      <c r="G112" s="89"/>
      <c r="H112" s="89">
        <f>D112+E112+F112+G112</f>
        <v>0</v>
      </c>
      <c r="I112" s="211">
        <f t="shared" si="1"/>
        <v>0</v>
      </c>
      <c r="J112" s="96"/>
      <c r="K112" s="96"/>
      <c r="L112" s="96"/>
      <c r="M112" s="96"/>
      <c r="N112" s="220">
        <f>J112+K112+L112+M112</f>
        <v>0</v>
      </c>
      <c r="O112" s="131">
        <f>C112+I112-N112</f>
        <v>0</v>
      </c>
    </row>
    <row r="113" spans="1:15" ht="12.75" thickBot="1">
      <c r="A113" s="22"/>
      <c r="B113" s="34"/>
      <c r="C113" s="192"/>
      <c r="D113" s="266"/>
      <c r="E113" s="266"/>
      <c r="F113" s="266"/>
      <c r="G113" s="266"/>
      <c r="H113" s="266"/>
      <c r="I113" s="211">
        <f t="shared" si="1"/>
        <v>0</v>
      </c>
      <c r="J113" s="268"/>
      <c r="K113" s="268"/>
      <c r="L113" s="268"/>
      <c r="M113" s="268"/>
      <c r="N113" s="267"/>
      <c r="O113" s="101"/>
    </row>
    <row r="114" spans="1:15" ht="12.75" thickBot="1">
      <c r="A114" s="246"/>
      <c r="B114" s="19" t="s">
        <v>219</v>
      </c>
      <c r="C114" s="193"/>
      <c r="D114" s="89"/>
      <c r="E114" s="89"/>
      <c r="F114" s="89"/>
      <c r="G114" s="89"/>
      <c r="H114" s="89">
        <f>D114+E114+F114+G114</f>
        <v>0</v>
      </c>
      <c r="I114" s="211">
        <f t="shared" si="1"/>
        <v>0</v>
      </c>
      <c r="J114" s="96"/>
      <c r="K114" s="96"/>
      <c r="L114" s="96"/>
      <c r="M114" s="96"/>
      <c r="N114" s="220">
        <f>J114+K114+L114+M114</f>
        <v>0</v>
      </c>
      <c r="O114" s="131">
        <f>C114+I114-N114</f>
        <v>0</v>
      </c>
    </row>
    <row r="115" spans="1:15" ht="12.75" thickBot="1">
      <c r="A115" s="22"/>
      <c r="B115" s="34"/>
      <c r="C115" s="192"/>
      <c r="D115" s="266"/>
      <c r="E115" s="266"/>
      <c r="F115" s="266"/>
      <c r="G115" s="266"/>
      <c r="H115" s="266"/>
      <c r="I115" s="211">
        <f t="shared" si="1"/>
        <v>0</v>
      </c>
      <c r="J115" s="268"/>
      <c r="K115" s="268"/>
      <c r="L115" s="268"/>
      <c r="M115" s="268"/>
      <c r="N115" s="267"/>
      <c r="O115" s="101"/>
    </row>
    <row r="116" spans="1:15" ht="12.75" thickBot="1">
      <c r="A116" s="28"/>
      <c r="B116" s="6" t="s">
        <v>220</v>
      </c>
      <c r="C116" s="193"/>
      <c r="D116" s="89"/>
      <c r="E116" s="89"/>
      <c r="F116" s="89"/>
      <c r="G116" s="89"/>
      <c r="H116" s="89">
        <f>D116+E116+F116+G116</f>
        <v>0</v>
      </c>
      <c r="I116" s="211">
        <f t="shared" si="1"/>
        <v>0</v>
      </c>
      <c r="J116" s="96"/>
      <c r="K116" s="96"/>
      <c r="L116" s="96"/>
      <c r="M116" s="96"/>
      <c r="N116" s="220">
        <f>J116+K116+L116+M116</f>
        <v>0</v>
      </c>
      <c r="O116" s="131">
        <f>C116+I116-N116</f>
        <v>0</v>
      </c>
    </row>
    <row r="117" spans="1:15" ht="12.75" thickBot="1">
      <c r="A117" s="32"/>
      <c r="B117" s="27"/>
      <c r="C117" s="192"/>
      <c r="D117" s="266"/>
      <c r="E117" s="266"/>
      <c r="F117" s="266"/>
      <c r="G117" s="266"/>
      <c r="H117" s="266"/>
      <c r="I117" s="211">
        <f t="shared" si="1"/>
        <v>0</v>
      </c>
      <c r="J117" s="268"/>
      <c r="K117" s="268"/>
      <c r="L117" s="268"/>
      <c r="M117" s="268"/>
      <c r="N117" s="267"/>
      <c r="O117" s="101"/>
    </row>
    <row r="118" spans="1:15" ht="12.75" thickBot="1">
      <c r="A118" s="28"/>
      <c r="B118" s="6" t="s">
        <v>221</v>
      </c>
      <c r="C118" s="193"/>
      <c r="D118" s="89"/>
      <c r="E118" s="89"/>
      <c r="F118" s="89"/>
      <c r="G118" s="89"/>
      <c r="H118" s="89">
        <f>D118+E118+F118+G118</f>
        <v>0</v>
      </c>
      <c r="I118" s="211">
        <f t="shared" si="1"/>
        <v>0</v>
      </c>
      <c r="J118" s="96"/>
      <c r="K118" s="96"/>
      <c r="L118" s="96"/>
      <c r="M118" s="96"/>
      <c r="N118" s="220">
        <f>J118+K118+L118+M118</f>
        <v>0</v>
      </c>
      <c r="O118" s="131">
        <f>C118+I118-N118</f>
        <v>0</v>
      </c>
    </row>
    <row r="119" spans="1:15" ht="12.75" thickBot="1">
      <c r="A119" s="32"/>
      <c r="B119" s="27"/>
      <c r="C119" s="192"/>
      <c r="D119" s="266"/>
      <c r="E119" s="266"/>
      <c r="F119" s="266"/>
      <c r="G119" s="266"/>
      <c r="H119" s="266"/>
      <c r="I119" s="211">
        <f t="shared" si="1"/>
        <v>0</v>
      </c>
      <c r="J119" s="268"/>
      <c r="K119" s="268"/>
      <c r="L119" s="268"/>
      <c r="M119" s="268"/>
      <c r="N119" s="267"/>
      <c r="O119" s="101"/>
    </row>
    <row r="120" spans="1:15" ht="12.75" thickBot="1">
      <c r="A120" s="28"/>
      <c r="B120" s="6"/>
      <c r="C120" s="193"/>
      <c r="D120" s="89"/>
      <c r="E120" s="89"/>
      <c r="F120" s="89"/>
      <c r="G120" s="89"/>
      <c r="H120" s="89">
        <f>D120+E120+F120+G120</f>
        <v>0</v>
      </c>
      <c r="I120" s="211">
        <f t="shared" si="1"/>
        <v>0</v>
      </c>
      <c r="J120" s="96"/>
      <c r="K120" s="96"/>
      <c r="L120" s="96"/>
      <c r="M120" s="96"/>
      <c r="N120" s="220">
        <f>J120+K120+L120+M120</f>
        <v>0</v>
      </c>
      <c r="O120" s="131">
        <f>C120+I120-N120</f>
        <v>0</v>
      </c>
    </row>
    <row r="121" spans="1:15" ht="12.75" thickBot="1">
      <c r="A121" s="32"/>
      <c r="B121" s="27"/>
      <c r="C121" s="192"/>
      <c r="D121" s="266"/>
      <c r="E121" s="266"/>
      <c r="F121" s="266"/>
      <c r="G121" s="266"/>
      <c r="H121" s="266"/>
      <c r="I121" s="211">
        <f t="shared" si="1"/>
        <v>0</v>
      </c>
      <c r="J121" s="268"/>
      <c r="K121" s="268"/>
      <c r="L121" s="268"/>
      <c r="M121" s="268"/>
      <c r="N121" s="267"/>
      <c r="O121" s="101"/>
    </row>
    <row r="122" spans="1:15" ht="12.75" thickBot="1">
      <c r="A122" s="28"/>
      <c r="B122" s="6" t="s">
        <v>222</v>
      </c>
      <c r="C122" s="193"/>
      <c r="D122" s="89"/>
      <c r="E122" s="89"/>
      <c r="F122" s="89"/>
      <c r="G122" s="89"/>
      <c r="H122" s="89">
        <f>D122+E122+F122+G122</f>
        <v>0</v>
      </c>
      <c r="I122" s="211">
        <f t="shared" si="1"/>
        <v>0</v>
      </c>
      <c r="J122" s="96"/>
      <c r="K122" s="96"/>
      <c r="L122" s="96"/>
      <c r="M122" s="96"/>
      <c r="N122" s="220">
        <f>J122+K122+L122+M122</f>
        <v>0</v>
      </c>
      <c r="O122" s="131">
        <f>C122+H122-N122</f>
        <v>0</v>
      </c>
    </row>
    <row r="123" spans="1:15" ht="12.75" thickBot="1">
      <c r="A123" s="32"/>
      <c r="B123" s="27"/>
      <c r="C123" s="192"/>
      <c r="D123" s="266"/>
      <c r="E123" s="266"/>
      <c r="F123" s="266"/>
      <c r="G123" s="266"/>
      <c r="H123" s="266"/>
      <c r="I123" s="211">
        <f t="shared" si="1"/>
        <v>0</v>
      </c>
      <c r="J123" s="268"/>
      <c r="K123" s="268"/>
      <c r="L123" s="268"/>
      <c r="M123" s="268"/>
      <c r="N123" s="267"/>
      <c r="O123" s="101"/>
    </row>
    <row r="124" spans="1:15" ht="12.75" thickBot="1">
      <c r="A124" s="28"/>
      <c r="B124" s="6" t="s">
        <v>223</v>
      </c>
      <c r="C124" s="193"/>
      <c r="D124" s="89"/>
      <c r="E124" s="89"/>
      <c r="F124" s="89"/>
      <c r="G124" s="89"/>
      <c r="H124" s="89">
        <f>D124+E124+F124+G124</f>
        <v>0</v>
      </c>
      <c r="I124" s="211">
        <f t="shared" si="1"/>
        <v>0</v>
      </c>
      <c r="J124" s="96"/>
      <c r="K124" s="96"/>
      <c r="L124" s="96"/>
      <c r="M124" s="96"/>
      <c r="N124" s="220">
        <f>J124+K124+L124+M124</f>
        <v>0</v>
      </c>
      <c r="O124" s="131">
        <f>C124+I124-N124</f>
        <v>0</v>
      </c>
    </row>
    <row r="125" spans="1:15" ht="12.75" thickBot="1">
      <c r="A125" s="1"/>
      <c r="B125" s="2"/>
      <c r="C125" s="166"/>
      <c r="D125" s="252"/>
      <c r="E125" s="252"/>
      <c r="F125" s="252"/>
      <c r="G125" s="252"/>
      <c r="H125" s="252"/>
      <c r="I125" s="211">
        <f t="shared" si="1"/>
        <v>0</v>
      </c>
      <c r="J125" s="254"/>
      <c r="K125" s="254"/>
      <c r="L125" s="254"/>
      <c r="M125" s="254"/>
      <c r="N125" s="253"/>
      <c r="O125" s="145"/>
    </row>
    <row r="126" spans="1:15" ht="12.75" thickBot="1">
      <c r="A126" s="28"/>
      <c r="B126" s="6" t="s">
        <v>388</v>
      </c>
      <c r="C126" s="193"/>
      <c r="D126" s="89"/>
      <c r="E126" s="89"/>
      <c r="F126" s="89"/>
      <c r="G126" s="89"/>
      <c r="H126" s="89">
        <f>D126+E126+F126+G126</f>
        <v>0</v>
      </c>
      <c r="I126" s="211">
        <f t="shared" si="1"/>
        <v>0</v>
      </c>
      <c r="J126" s="96"/>
      <c r="K126" s="96"/>
      <c r="L126" s="96"/>
      <c r="M126" s="96"/>
      <c r="N126" s="220">
        <f>J126+K126+L126+M126</f>
        <v>0</v>
      </c>
      <c r="O126" s="131">
        <f>C126+I126-N126</f>
        <v>0</v>
      </c>
    </row>
    <row r="127" spans="1:15" ht="12.75" thickBot="1">
      <c r="A127" s="32"/>
      <c r="B127" s="27"/>
      <c r="C127" s="192"/>
      <c r="D127" s="247"/>
      <c r="E127" s="266"/>
      <c r="F127" s="266"/>
      <c r="G127" s="266"/>
      <c r="H127" s="266"/>
      <c r="I127" s="211">
        <f t="shared" si="1"/>
        <v>0</v>
      </c>
      <c r="J127" s="268"/>
      <c r="K127" s="268"/>
      <c r="L127" s="268"/>
      <c r="M127" s="268"/>
      <c r="N127" s="269"/>
      <c r="O127" s="101"/>
    </row>
    <row r="128" spans="1:15" ht="12.75" thickBot="1">
      <c r="A128" s="248"/>
      <c r="B128" s="229"/>
      <c r="C128" s="231"/>
      <c r="D128" s="249"/>
      <c r="E128" s="248"/>
      <c r="F128" s="248"/>
      <c r="G128" s="248"/>
      <c r="H128" s="248"/>
      <c r="I128" s="250"/>
      <c r="J128" s="248"/>
      <c r="K128" s="248"/>
      <c r="L128" s="248"/>
      <c r="M128" s="248"/>
      <c r="N128" s="251"/>
      <c r="O128" s="228"/>
    </row>
    <row r="129" spans="1:17" s="62" customFormat="1" ht="12" thickBot="1">
      <c r="A129" s="113"/>
      <c r="B129" s="227" t="s">
        <v>3</v>
      </c>
      <c r="C129" s="171">
        <f>C10+C12+C14+C16+C30+C32+C34+C36+C38+C40+C42+C44+C46+C48+C50+C52+C54+C56+C58+C60+C62+C64+C66+C68+C70+C72+C74+C76+C78+C80+C82+C84+C86+C88+C90+C92+C94+C96+C98+C100+C102+C104+C106+C108+C110+C112+C114+C116+C118+C120+C122+C124+C126+C18+C20+C22+C24+C26+C28</f>
        <v>0</v>
      </c>
      <c r="D129" s="171">
        <f>D10+D12+D14+D16+D30+D32+D34+D36+D38+D40+D42+D44+D46+D48+D50+D52+D54+D56+D58+D60+D62+D64+D66+D68+D70+D72+D74+D76+D78+D80+D82+D84+D86+D88+D90+D92+D94+D96+D98+D100+D102+D104+D106+D108+D110+D112+D114+D116+D118+D120+D122+D124+D126+D18+D20+D22+D24+D26+D28</f>
        <v>348736.73999999993</v>
      </c>
      <c r="E129" s="171">
        <f>E10+E12+E14+E16+E30+E32+E34+E36+E38+E40+E42+E44+E46+E48+E50+E52+E54+E56+E58+E60+E62+E64+E66+E68+E70+E72+E74+E76+E78+E80+E82+E84+E86+E88+E90+E92+E94+E96+E98+E100+E102+E104+E106+E108+E110+E112+E114+E116+E118+E120+E122+E124+E126+E18+E20+E22+E24+E26+E28</f>
        <v>348736.73999999993</v>
      </c>
      <c r="F129" s="171">
        <f>F10+F12+F14+F16+F30+F32+F34+F36+F38+F40+F42+F44+F46+F48+F50+F52+F54+F56+F58+F60+F62+F64+F66+F68+F70+F72+F74+F76+F78+F80+F82+F84+F86+F88+F90+F92+F94+F96+F98+F100+F102+F104+F106+F108+F110+F112+F114+F116+F118+F120+F122+F124+F126+F18+F20+F22+F24+F26+F28</f>
        <v>351952.74399999995</v>
      </c>
      <c r="G129" s="171">
        <f>G10+G12+G14+G16+G30+G32+G34+G36+G38+G40+G42+G44+G46+G48+G50+G52+G54+G56+G58+G60+G62+G64+G66+G68+G70+G72+G74+G76+G78+G80+G82+G84+G86+G88+G90+G92+G94+G96+G98+G100+G102+G104+G106+G108+G110+G112+G114+G116+G118+G120+G122+G124+G126+G18+G20+G22+G24+G26+G28</f>
        <v>358384.73999999993</v>
      </c>
      <c r="H129" s="122">
        <f>D129+E129+F129+G129</f>
        <v>1407810.964</v>
      </c>
      <c r="I129" s="171">
        <f>I10+I12+I14+I16+I30+I32+I34+I36+I38+I40+I42+I44+I46+I48+I50+I52+I54+I56+I58+I60+I62+I64+I66+I68+I70+I72+I74+I76+I78+I80+I82+I84+I86+I88+I90+I92+I94+I96+I98+I100+I102+I104+I106+I108+I110+I112+I114+I116+I118+I120+I122+I124+I126+I18+I20+I22+I24+I26+I28</f>
        <v>1084600.1263482284</v>
      </c>
      <c r="J129" s="171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71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71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71">
        <f>M10+M12+M14+M16+M30+M32+M34+M36+M38+M40+M42+M44+M46+M48+M50+M52+M54+M56+M58+M60+M62+M64+M66+M68+M70+M72+M74+M76+M78+M80+M82+M84+M86+M88+M90+M92+M94+M96+M98+M100+M102+M104+M106+M108+M110+M112+M114+M116+M118+M120+M122+M124+M126+M18+M20+M22+M24+M26+M28</f>
        <v>0</v>
      </c>
      <c r="N129" s="130">
        <f>J129+K129+L129+M129</f>
        <v>0</v>
      </c>
      <c r="O129" s="171">
        <f>O10+O12+O14+O16+O30+O32+O34+O36+O38+O40+O42+O44+O46+O48+O50+O52+O54+O56+O58+O60+O62+O64+O66+O68+O70+O72+O74+O76+O78+O80+O82+O84+O86+O88+O90+O92+O94+O96+O98+O100+O102+O104+O106+O108+O110+O112+O114+O116+O118+O120+O122+O124+O126+O18+O20+O22+O24+O26+O28</f>
        <v>1084600.1263482284</v>
      </c>
      <c r="Q129" s="62" t="s">
        <v>224</v>
      </c>
    </row>
    <row r="130" spans="1:15" ht="12.75" thickBot="1">
      <c r="A130" s="1"/>
      <c r="B130" s="119" t="s">
        <v>362</v>
      </c>
      <c r="C130" s="200"/>
      <c r="D130" s="36"/>
      <c r="E130" s="36"/>
      <c r="F130" s="36"/>
      <c r="G130" s="36"/>
      <c r="H130" s="122"/>
      <c r="I130" s="211">
        <f>H129-I129</f>
        <v>323210.8376517715</v>
      </c>
      <c r="J130" s="36"/>
      <c r="K130" s="36"/>
      <c r="L130" s="36"/>
      <c r="M130" s="36"/>
      <c r="N130" s="130"/>
      <c r="O130" s="211"/>
    </row>
    <row r="131" spans="1:15" ht="12.75" thickBot="1">
      <c r="A131" s="7"/>
      <c r="B131" s="120"/>
      <c r="C131" s="201"/>
      <c r="D131" s="36"/>
      <c r="E131" s="36"/>
      <c r="F131" s="36"/>
      <c r="G131" s="36"/>
      <c r="H131" s="122"/>
      <c r="I131" s="211">
        <v>0</v>
      </c>
      <c r="J131" s="36"/>
      <c r="K131" s="36"/>
      <c r="L131" s="36"/>
      <c r="M131" s="36"/>
      <c r="N131" s="130"/>
      <c r="O131" s="211"/>
    </row>
    <row r="132" spans="1:15" ht="12.75" thickBot="1">
      <c r="A132" s="139"/>
      <c r="B132" s="140" t="s">
        <v>4</v>
      </c>
      <c r="C132" s="141"/>
      <c r="D132" s="152"/>
      <c r="E132" s="152"/>
      <c r="F132" s="152"/>
      <c r="G132" s="152"/>
      <c r="H132" s="148"/>
      <c r="I132" s="226">
        <f>I129+I130+I131</f>
        <v>1407810.964</v>
      </c>
      <c r="J132" s="152"/>
      <c r="K132" s="152"/>
      <c r="L132" s="152"/>
      <c r="M132" s="152"/>
      <c r="N132" s="149"/>
      <c r="O132" s="226"/>
    </row>
    <row r="133" spans="1:15" ht="11.25">
      <c r="A133" s="34"/>
      <c r="B133" s="27"/>
      <c r="C133" s="172"/>
      <c r="I133" s="350"/>
      <c r="O133" s="350"/>
    </row>
    <row r="134" ht="11.25">
      <c r="I134" s="444"/>
    </row>
    <row r="135" spans="1:3" ht="11.25">
      <c r="A135" s="22"/>
      <c r="B135" s="22"/>
      <c r="C135" s="168"/>
    </row>
    <row r="136" spans="1:4" ht="12" thickBot="1">
      <c r="A136" s="22"/>
      <c r="B136" s="23"/>
      <c r="D136" s="167" t="s">
        <v>208</v>
      </c>
    </row>
    <row r="137" spans="1:15" ht="12" thickBot="1">
      <c r="A137" s="202"/>
      <c r="B137" s="203"/>
      <c r="C137" s="190"/>
      <c r="D137" s="224" t="s">
        <v>378</v>
      </c>
      <c r="E137" s="215"/>
      <c r="F137" s="215"/>
      <c r="G137" s="215"/>
      <c r="H137" s="216"/>
      <c r="I137" s="205"/>
      <c r="J137" s="232"/>
      <c r="K137" s="74" t="s">
        <v>379</v>
      </c>
      <c r="L137" s="74"/>
      <c r="M137" s="75"/>
      <c r="N137" s="77"/>
      <c r="O137" s="102"/>
    </row>
    <row r="138" spans="1:15" ht="44.25" customHeight="1" thickBot="1">
      <c r="A138" s="35" t="s">
        <v>91</v>
      </c>
      <c r="B138" s="163" t="s">
        <v>59</v>
      </c>
      <c r="C138" s="311" t="s">
        <v>373</v>
      </c>
      <c r="D138" s="245" t="s">
        <v>212</v>
      </c>
      <c r="E138" s="216" t="s">
        <v>305</v>
      </c>
      <c r="F138" s="214" t="s">
        <v>342</v>
      </c>
      <c r="G138" s="214" t="s">
        <v>344</v>
      </c>
      <c r="H138" s="217" t="s">
        <v>376</v>
      </c>
      <c r="I138" s="78" t="s">
        <v>380</v>
      </c>
      <c r="J138" s="245" t="s">
        <v>343</v>
      </c>
      <c r="K138" s="245"/>
      <c r="L138" s="216"/>
      <c r="M138" s="76"/>
      <c r="N138" s="218" t="s">
        <v>377</v>
      </c>
      <c r="O138" s="103" t="s">
        <v>375</v>
      </c>
    </row>
    <row r="139" spans="1:15" ht="12" thickBot="1">
      <c r="A139" s="15"/>
      <c r="B139" s="25"/>
      <c r="C139" s="65"/>
      <c r="D139" s="90"/>
      <c r="E139" s="91"/>
      <c r="F139" s="91"/>
      <c r="G139" s="91"/>
      <c r="H139" s="91"/>
      <c r="I139" s="91"/>
      <c r="J139" s="97"/>
      <c r="K139" s="97"/>
      <c r="L139" s="97"/>
      <c r="M139" s="97"/>
      <c r="N139" s="98"/>
      <c r="O139" s="106"/>
    </row>
    <row r="140" spans="1:15" ht="12.75" thickBot="1">
      <c r="A140" s="360"/>
      <c r="B140" s="29" t="s">
        <v>201</v>
      </c>
      <c r="C140" s="378"/>
      <c r="D140" s="89"/>
      <c r="E140" s="89"/>
      <c r="F140" s="89"/>
      <c r="G140" s="89"/>
      <c r="H140" s="89">
        <f>D140+E140+F140+G140</f>
        <v>0</v>
      </c>
      <c r="I140" s="211">
        <f aca="true" t="shared" si="2" ref="I140:I203">H140/1.1/1.18</f>
        <v>0</v>
      </c>
      <c r="J140" s="96"/>
      <c r="K140" s="96"/>
      <c r="L140" s="96"/>
      <c r="M140" s="96"/>
      <c r="N140" s="220">
        <f>J140+K140+L140+M140</f>
        <v>0</v>
      </c>
      <c r="O140" s="131">
        <f>C140+I140-N140</f>
        <v>0</v>
      </c>
    </row>
    <row r="141" spans="1:15" ht="12.75" thickBot="1">
      <c r="A141" s="15"/>
      <c r="B141" s="25"/>
      <c r="C141" s="69"/>
      <c r="D141" s="81"/>
      <c r="E141" s="82"/>
      <c r="F141" s="82"/>
      <c r="G141" s="82"/>
      <c r="H141" s="82"/>
      <c r="I141" s="211">
        <f t="shared" si="2"/>
        <v>0</v>
      </c>
      <c r="J141" s="94"/>
      <c r="K141" s="94"/>
      <c r="L141" s="94"/>
      <c r="M141" s="94"/>
      <c r="N141" s="99"/>
      <c r="O141" s="106"/>
    </row>
    <row r="142" spans="1:15" ht="12.75" thickBot="1">
      <c r="A142" s="360"/>
      <c r="B142" s="29" t="s">
        <v>202</v>
      </c>
      <c r="C142" s="378"/>
      <c r="D142" s="89"/>
      <c r="E142" s="89"/>
      <c r="F142" s="89"/>
      <c r="G142" s="89"/>
      <c r="H142" s="89">
        <f>D142+E142+F142+G142</f>
        <v>0</v>
      </c>
      <c r="I142" s="211">
        <f t="shared" si="2"/>
        <v>0</v>
      </c>
      <c r="J142" s="96"/>
      <c r="K142" s="96"/>
      <c r="L142" s="96"/>
      <c r="M142" s="96"/>
      <c r="N142" s="220">
        <f>J142+K142+L142+M142</f>
        <v>0</v>
      </c>
      <c r="O142" s="131">
        <f>C142+I142-N142</f>
        <v>0</v>
      </c>
    </row>
    <row r="143" spans="1:15" ht="12.75" thickBot="1">
      <c r="A143" s="1"/>
      <c r="B143" s="25"/>
      <c r="C143" s="63"/>
      <c r="D143" s="81"/>
      <c r="E143" s="82"/>
      <c r="F143" s="82"/>
      <c r="G143" s="82"/>
      <c r="H143" s="82"/>
      <c r="I143" s="211">
        <f t="shared" si="2"/>
        <v>0</v>
      </c>
      <c r="J143" s="94"/>
      <c r="K143" s="94"/>
      <c r="L143" s="94"/>
      <c r="M143" s="94"/>
      <c r="N143" s="99"/>
      <c r="O143" s="106"/>
    </row>
    <row r="144" spans="1:15" ht="12.75" thickBot="1">
      <c r="A144" s="360"/>
      <c r="B144" s="19" t="s">
        <v>317</v>
      </c>
      <c r="C144" s="378"/>
      <c r="D144" s="89"/>
      <c r="E144" s="89"/>
      <c r="F144" s="89"/>
      <c r="G144" s="89"/>
      <c r="H144" s="89">
        <f>D144+E144+F144+G144</f>
        <v>0</v>
      </c>
      <c r="I144" s="211">
        <f t="shared" si="2"/>
        <v>0</v>
      </c>
      <c r="J144" s="96"/>
      <c r="K144" s="96"/>
      <c r="L144" s="96"/>
      <c r="M144" s="96"/>
      <c r="N144" s="220">
        <f>J144+K144+L144+M144</f>
        <v>0</v>
      </c>
      <c r="O144" s="131">
        <f>C144+I144-N144</f>
        <v>0</v>
      </c>
    </row>
    <row r="145" spans="1:15" ht="12.75" thickBot="1">
      <c r="A145" s="1"/>
      <c r="B145" s="15"/>
      <c r="C145" s="63"/>
      <c r="D145" s="81"/>
      <c r="E145" s="82"/>
      <c r="F145" s="82"/>
      <c r="G145" s="82"/>
      <c r="H145" s="82"/>
      <c r="I145" s="211">
        <f t="shared" si="2"/>
        <v>0</v>
      </c>
      <c r="J145" s="94"/>
      <c r="K145" s="94"/>
      <c r="L145" s="94"/>
      <c r="M145" s="94"/>
      <c r="N145" s="99"/>
      <c r="O145" s="106"/>
    </row>
    <row r="146" spans="1:15" ht="12.75" thickBot="1">
      <c r="A146" s="360"/>
      <c r="B146" s="19" t="s">
        <v>39</v>
      </c>
      <c r="C146" s="378"/>
      <c r="D146" s="89"/>
      <c r="E146" s="89"/>
      <c r="F146" s="89"/>
      <c r="G146" s="89"/>
      <c r="H146" s="89">
        <f>D146+E146+F146+G146</f>
        <v>0</v>
      </c>
      <c r="I146" s="211">
        <f t="shared" si="2"/>
        <v>0</v>
      </c>
      <c r="J146" s="96"/>
      <c r="K146" s="96"/>
      <c r="L146" s="96"/>
      <c r="M146" s="96"/>
      <c r="N146" s="220">
        <f>J146+K146+L146+M146</f>
        <v>0</v>
      </c>
      <c r="O146" s="131">
        <f>C146+I146-N146</f>
        <v>0</v>
      </c>
    </row>
    <row r="147" spans="1:15" ht="12.75" thickBot="1">
      <c r="A147" s="1"/>
      <c r="B147" s="15"/>
      <c r="C147" s="63"/>
      <c r="D147" s="81"/>
      <c r="E147" s="82"/>
      <c r="F147" s="82"/>
      <c r="G147" s="82"/>
      <c r="H147" s="82"/>
      <c r="I147" s="211">
        <f t="shared" si="2"/>
        <v>0</v>
      </c>
      <c r="J147" s="94"/>
      <c r="K147" s="94"/>
      <c r="L147" s="94"/>
      <c r="M147" s="94"/>
      <c r="N147" s="99"/>
      <c r="O147" s="106"/>
    </row>
    <row r="148" spans="1:15" ht="12.75" thickBot="1">
      <c r="A148" s="360"/>
      <c r="B148" s="29" t="s">
        <v>318</v>
      </c>
      <c r="C148" s="378"/>
      <c r="D148" s="89"/>
      <c r="E148" s="89"/>
      <c r="F148" s="89"/>
      <c r="G148" s="89"/>
      <c r="H148" s="89">
        <f>D148+E148+F148+G148</f>
        <v>0</v>
      </c>
      <c r="I148" s="211">
        <f t="shared" si="2"/>
        <v>0</v>
      </c>
      <c r="J148" s="96"/>
      <c r="K148" s="96"/>
      <c r="L148" s="96"/>
      <c r="M148" s="96"/>
      <c r="N148" s="220">
        <f>J148+K148+L148+M148</f>
        <v>0</v>
      </c>
      <c r="O148" s="131">
        <f>C148+I148-N148</f>
        <v>0</v>
      </c>
    </row>
    <row r="149" spans="1:15" ht="12.75" thickBot="1">
      <c r="A149" s="1"/>
      <c r="B149" s="15"/>
      <c r="C149" s="63"/>
      <c r="D149" s="81"/>
      <c r="E149" s="82"/>
      <c r="F149" s="82"/>
      <c r="G149" s="82"/>
      <c r="H149" s="82"/>
      <c r="I149" s="211">
        <f t="shared" si="2"/>
        <v>0</v>
      </c>
      <c r="J149" s="94"/>
      <c r="K149" s="94"/>
      <c r="L149" s="94"/>
      <c r="M149" s="94"/>
      <c r="N149" s="99"/>
      <c r="O149" s="106"/>
    </row>
    <row r="150" spans="1:15" ht="12.75" thickBot="1">
      <c r="A150" s="360"/>
      <c r="B150" s="29" t="s">
        <v>203</v>
      </c>
      <c r="C150" s="378"/>
      <c r="D150" s="89"/>
      <c r="E150" s="89"/>
      <c r="F150" s="89"/>
      <c r="G150" s="89"/>
      <c r="H150" s="89">
        <f>D150+E150+F150+G150</f>
        <v>0</v>
      </c>
      <c r="I150" s="211">
        <f t="shared" si="2"/>
        <v>0</v>
      </c>
      <c r="J150" s="96"/>
      <c r="K150" s="96"/>
      <c r="L150" s="96"/>
      <c r="M150" s="96"/>
      <c r="N150" s="220">
        <f>J150+K150+L150+M150</f>
        <v>0</v>
      </c>
      <c r="O150" s="131">
        <f>C150+I150-N150</f>
        <v>0</v>
      </c>
    </row>
    <row r="151" spans="1:15" ht="12.75" thickBot="1">
      <c r="A151" s="1"/>
      <c r="B151" s="15"/>
      <c r="C151" s="63"/>
      <c r="D151" s="81"/>
      <c r="E151" s="82"/>
      <c r="F151" s="82"/>
      <c r="G151" s="82"/>
      <c r="H151" s="82"/>
      <c r="I151" s="211">
        <f t="shared" si="2"/>
        <v>0</v>
      </c>
      <c r="J151" s="94"/>
      <c r="K151" s="94"/>
      <c r="L151" s="94"/>
      <c r="M151" s="94"/>
      <c r="N151" s="99"/>
      <c r="O151" s="106"/>
    </row>
    <row r="152" spans="1:15" ht="12.75" thickBot="1">
      <c r="A152" s="360"/>
      <c r="B152" s="29" t="s">
        <v>204</v>
      </c>
      <c r="C152" s="378"/>
      <c r="D152" s="89"/>
      <c r="E152" s="89"/>
      <c r="F152" s="89"/>
      <c r="G152" s="89"/>
      <c r="H152" s="89">
        <f>D152+E152+F152+G152</f>
        <v>0</v>
      </c>
      <c r="I152" s="211">
        <f t="shared" si="2"/>
        <v>0</v>
      </c>
      <c r="J152" s="96"/>
      <c r="K152" s="96"/>
      <c r="L152" s="96"/>
      <c r="M152" s="96"/>
      <c r="N152" s="220">
        <f>J152+K152+L152+M152</f>
        <v>0</v>
      </c>
      <c r="O152" s="131">
        <f>C152+I152-N152</f>
        <v>0</v>
      </c>
    </row>
    <row r="153" spans="1:15" ht="12.75" thickBot="1">
      <c r="A153" s="1"/>
      <c r="B153" s="15"/>
      <c r="C153" s="63"/>
      <c r="D153" s="81"/>
      <c r="E153" s="82"/>
      <c r="F153" s="82"/>
      <c r="G153" s="82"/>
      <c r="H153" s="82"/>
      <c r="I153" s="211">
        <f t="shared" si="2"/>
        <v>0</v>
      </c>
      <c r="J153" s="94"/>
      <c r="K153" s="94"/>
      <c r="L153" s="94"/>
      <c r="M153" s="94"/>
      <c r="N153" s="99"/>
      <c r="O153" s="106"/>
    </row>
    <row r="154" spans="1:15" ht="12.75" thickBot="1">
      <c r="A154" s="360"/>
      <c r="B154" s="29" t="s">
        <v>205</v>
      </c>
      <c r="C154" s="378"/>
      <c r="D154" s="89"/>
      <c r="E154" s="89"/>
      <c r="F154" s="89"/>
      <c r="G154" s="89"/>
      <c r="H154" s="89">
        <f>D154+E154+F154+G154</f>
        <v>0</v>
      </c>
      <c r="I154" s="211">
        <f t="shared" si="2"/>
        <v>0</v>
      </c>
      <c r="J154" s="96"/>
      <c r="K154" s="96"/>
      <c r="L154" s="96"/>
      <c r="M154" s="96"/>
      <c r="N154" s="220">
        <f>J154+K154+L154+M154</f>
        <v>0</v>
      </c>
      <c r="O154" s="131">
        <f>C154+I154-N154</f>
        <v>0</v>
      </c>
    </row>
    <row r="155" spans="1:15" ht="12.75" thickBot="1">
      <c r="A155" s="1"/>
      <c r="B155" s="15"/>
      <c r="C155" s="63"/>
      <c r="D155" s="81"/>
      <c r="E155" s="82"/>
      <c r="F155" s="82"/>
      <c r="G155" s="82"/>
      <c r="H155" s="82"/>
      <c r="I155" s="211">
        <f t="shared" si="2"/>
        <v>0</v>
      </c>
      <c r="J155" s="94"/>
      <c r="K155" s="94"/>
      <c r="L155" s="94"/>
      <c r="M155" s="94"/>
      <c r="N155" s="99"/>
      <c r="O155" s="106"/>
    </row>
    <row r="156" spans="1:15" ht="12.75" thickBot="1">
      <c r="A156" s="360"/>
      <c r="B156" s="29" t="s">
        <v>206</v>
      </c>
      <c r="C156" s="378"/>
      <c r="D156" s="89"/>
      <c r="E156" s="89"/>
      <c r="F156" s="89"/>
      <c r="G156" s="89"/>
      <c r="H156" s="89">
        <f>D156+E156+F156+G156</f>
        <v>0</v>
      </c>
      <c r="I156" s="211">
        <f t="shared" si="2"/>
        <v>0</v>
      </c>
      <c r="J156" s="96"/>
      <c r="K156" s="96"/>
      <c r="L156" s="96"/>
      <c r="M156" s="96"/>
      <c r="N156" s="220">
        <f>J156+K156+L156+M156</f>
        <v>0</v>
      </c>
      <c r="O156" s="131">
        <f>C156+I156-N156</f>
        <v>0</v>
      </c>
    </row>
    <row r="157" spans="1:15" ht="12.75" thickBot="1">
      <c r="A157" s="26"/>
      <c r="B157" s="27"/>
      <c r="C157" s="66"/>
      <c r="D157" s="81"/>
      <c r="E157" s="82"/>
      <c r="F157" s="82"/>
      <c r="G157" s="82"/>
      <c r="H157" s="82"/>
      <c r="I157" s="211">
        <f t="shared" si="2"/>
        <v>0</v>
      </c>
      <c r="J157" s="94"/>
      <c r="K157" s="94"/>
      <c r="L157" s="94"/>
      <c r="M157" s="94"/>
      <c r="N157" s="99"/>
      <c r="O157" s="106"/>
    </row>
    <row r="158" spans="1:15" ht="12.75" thickBot="1">
      <c r="A158" s="360"/>
      <c r="B158" s="19" t="s">
        <v>207</v>
      </c>
      <c r="C158" s="378"/>
      <c r="D158" s="89">
        <v>263.61</v>
      </c>
      <c r="E158" s="89">
        <v>263.61</v>
      </c>
      <c r="F158" s="89">
        <v>263.61</v>
      </c>
      <c r="G158" s="89">
        <v>263.61</v>
      </c>
      <c r="H158" s="89">
        <f>D158+E158+F158+G158</f>
        <v>1054.44</v>
      </c>
      <c r="I158" s="211">
        <f t="shared" si="2"/>
        <v>812.3574730354392</v>
      </c>
      <c r="J158" s="96"/>
      <c r="K158" s="96"/>
      <c r="L158" s="96"/>
      <c r="M158" s="96"/>
      <c r="N158" s="220">
        <f>J158+K158+L158+M158</f>
        <v>0</v>
      </c>
      <c r="O158" s="131">
        <f>C158+I158-N158</f>
        <v>812.3574730354392</v>
      </c>
    </row>
    <row r="159" spans="1:15" ht="12.75" thickBot="1">
      <c r="A159" s="2"/>
      <c r="B159" s="27"/>
      <c r="C159" s="63"/>
      <c r="D159" s="81"/>
      <c r="E159" s="82"/>
      <c r="F159" s="82"/>
      <c r="G159" s="82"/>
      <c r="H159" s="82"/>
      <c r="I159" s="211">
        <f t="shared" si="2"/>
        <v>0</v>
      </c>
      <c r="J159" s="94"/>
      <c r="K159" s="94"/>
      <c r="L159" s="94"/>
      <c r="M159" s="94"/>
      <c r="N159" s="99"/>
      <c r="O159" s="106"/>
    </row>
    <row r="160" spans="1:15" ht="12.75" thickBot="1">
      <c r="A160" s="360"/>
      <c r="B160" s="19" t="s">
        <v>0</v>
      </c>
      <c r="C160" s="378"/>
      <c r="D160" s="89"/>
      <c r="E160" s="89"/>
      <c r="F160" s="89"/>
      <c r="G160" s="89"/>
      <c r="H160" s="89">
        <f>D160+E160+F160+G160</f>
        <v>0</v>
      </c>
      <c r="I160" s="211">
        <f t="shared" si="2"/>
        <v>0</v>
      </c>
      <c r="J160" s="96"/>
      <c r="K160" s="96"/>
      <c r="L160" s="96"/>
      <c r="M160" s="96"/>
      <c r="N160" s="220">
        <f>J160+K160+L160+M160</f>
        <v>0</v>
      </c>
      <c r="O160" s="131">
        <f>C160+I160-N160</f>
        <v>0</v>
      </c>
    </row>
    <row r="161" spans="1:15" ht="12.75" thickBot="1">
      <c r="A161" s="1"/>
      <c r="B161" s="15"/>
      <c r="C161" s="63"/>
      <c r="D161" s="81"/>
      <c r="E161" s="82"/>
      <c r="F161" s="82"/>
      <c r="G161" s="82"/>
      <c r="H161" s="82"/>
      <c r="I161" s="211">
        <f t="shared" si="2"/>
        <v>0</v>
      </c>
      <c r="J161" s="94"/>
      <c r="K161" s="94"/>
      <c r="L161" s="94"/>
      <c r="M161" s="94"/>
      <c r="N161" s="99"/>
      <c r="O161" s="106"/>
    </row>
    <row r="162" spans="1:15" ht="12.75" thickBot="1">
      <c r="A162" s="360"/>
      <c r="B162" s="19" t="s">
        <v>1</v>
      </c>
      <c r="C162" s="378"/>
      <c r="D162" s="89"/>
      <c r="E162" s="89"/>
      <c r="F162" s="89"/>
      <c r="G162" s="89"/>
      <c r="H162" s="89">
        <f>D162+E162+F162+G162</f>
        <v>0</v>
      </c>
      <c r="I162" s="211">
        <f t="shared" si="2"/>
        <v>0</v>
      </c>
      <c r="J162" s="96"/>
      <c r="K162" s="96"/>
      <c r="L162" s="96"/>
      <c r="M162" s="96"/>
      <c r="N162" s="220">
        <f>J162+K162+L162+M162</f>
        <v>0</v>
      </c>
      <c r="O162" s="131">
        <f>C162+I162-N162</f>
        <v>0</v>
      </c>
    </row>
    <row r="163" spans="1:15" ht="12.75" thickBot="1">
      <c r="A163" s="1"/>
      <c r="B163" s="15"/>
      <c r="C163" s="63"/>
      <c r="D163" s="81"/>
      <c r="E163" s="82"/>
      <c r="F163" s="82"/>
      <c r="G163" s="82"/>
      <c r="H163" s="82"/>
      <c r="I163" s="211">
        <f t="shared" si="2"/>
        <v>0</v>
      </c>
      <c r="J163" s="94"/>
      <c r="K163" s="94"/>
      <c r="L163" s="94"/>
      <c r="M163" s="94"/>
      <c r="N163" s="99"/>
      <c r="O163" s="106"/>
    </row>
    <row r="164" spans="1:15" ht="12.75" thickBot="1">
      <c r="A164" s="360"/>
      <c r="B164" s="29" t="s">
        <v>2</v>
      </c>
      <c r="C164" s="378"/>
      <c r="D164" s="89"/>
      <c r="E164" s="89"/>
      <c r="F164" s="89"/>
      <c r="G164" s="89"/>
      <c r="H164" s="89">
        <f>D164+E164+F164+G164</f>
        <v>0</v>
      </c>
      <c r="I164" s="211">
        <f t="shared" si="2"/>
        <v>0</v>
      </c>
      <c r="J164" s="96"/>
      <c r="K164" s="96"/>
      <c r="L164" s="96"/>
      <c r="M164" s="96"/>
      <c r="N164" s="220">
        <f>J164+K164+L164+M164</f>
        <v>0</v>
      </c>
      <c r="O164" s="131">
        <f>C164+I164-N164</f>
        <v>0</v>
      </c>
    </row>
    <row r="165" spans="1:15" ht="12.75" thickBot="1">
      <c r="A165" s="1"/>
      <c r="B165" s="15"/>
      <c r="C165" s="63"/>
      <c r="D165" s="81"/>
      <c r="E165" s="82"/>
      <c r="F165" s="82"/>
      <c r="G165" s="82"/>
      <c r="H165" s="82"/>
      <c r="I165" s="211">
        <f t="shared" si="2"/>
        <v>0</v>
      </c>
      <c r="J165" s="94"/>
      <c r="K165" s="94"/>
      <c r="L165" s="94"/>
      <c r="M165" s="94"/>
      <c r="N165" s="107"/>
      <c r="O165" s="110"/>
    </row>
    <row r="166" spans="1:15" ht="12.75" thickBot="1">
      <c r="A166" s="360"/>
      <c r="B166" s="19" t="s">
        <v>7</v>
      </c>
      <c r="C166" s="378"/>
      <c r="D166" s="89"/>
      <c r="E166" s="89"/>
      <c r="F166" s="89"/>
      <c r="G166" s="89"/>
      <c r="H166" s="89">
        <f>D166+E166+F166+G166</f>
        <v>0</v>
      </c>
      <c r="I166" s="211">
        <f t="shared" si="2"/>
        <v>0</v>
      </c>
      <c r="J166" s="96"/>
      <c r="K166" s="96"/>
      <c r="L166" s="96"/>
      <c r="M166" s="96"/>
      <c r="N166" s="220">
        <f>J166+K166+L166+M166</f>
        <v>0</v>
      </c>
      <c r="O166" s="131">
        <f>C166+I166-N166</f>
        <v>0</v>
      </c>
    </row>
    <row r="167" spans="1:15" ht="12.75" thickBot="1">
      <c r="A167" s="26"/>
      <c r="B167" s="27"/>
      <c r="C167" s="66"/>
      <c r="D167" s="81"/>
      <c r="E167" s="82"/>
      <c r="F167" s="82"/>
      <c r="G167" s="82"/>
      <c r="H167" s="82"/>
      <c r="I167" s="211">
        <f t="shared" si="2"/>
        <v>0</v>
      </c>
      <c r="J167" s="94"/>
      <c r="K167" s="94"/>
      <c r="L167" s="94"/>
      <c r="M167" s="94"/>
      <c r="N167" s="107"/>
      <c r="O167" s="110"/>
    </row>
    <row r="168" spans="1:15" ht="12.75" thickBot="1">
      <c r="A168" s="360"/>
      <c r="B168" s="29" t="s">
        <v>8</v>
      </c>
      <c r="C168" s="378"/>
      <c r="D168" s="89"/>
      <c r="E168" s="89"/>
      <c r="F168" s="89"/>
      <c r="G168" s="89"/>
      <c r="H168" s="89">
        <f>D168+E168+F168+G168</f>
        <v>0</v>
      </c>
      <c r="I168" s="211">
        <f t="shared" si="2"/>
        <v>0</v>
      </c>
      <c r="J168" s="96"/>
      <c r="K168" s="96"/>
      <c r="L168" s="96"/>
      <c r="M168" s="96"/>
      <c r="N168" s="220">
        <f>J168+K168+L168+M168</f>
        <v>0</v>
      </c>
      <c r="O168" s="131">
        <f>C168+I168-N168</f>
        <v>0</v>
      </c>
    </row>
    <row r="169" spans="1:15" ht="12.75" thickBot="1">
      <c r="A169" s="1"/>
      <c r="B169" s="15"/>
      <c r="C169" s="63"/>
      <c r="D169" s="81"/>
      <c r="E169" s="82"/>
      <c r="F169" s="82"/>
      <c r="G169" s="82"/>
      <c r="H169" s="82"/>
      <c r="I169" s="211">
        <f t="shared" si="2"/>
        <v>0</v>
      </c>
      <c r="J169" s="94"/>
      <c r="K169" s="94"/>
      <c r="L169" s="94"/>
      <c r="M169" s="94"/>
      <c r="N169" s="107"/>
      <c r="O169" s="110"/>
    </row>
    <row r="170" spans="1:15" ht="12.75" thickBot="1">
      <c r="A170" s="360"/>
      <c r="B170" s="29" t="s">
        <v>9</v>
      </c>
      <c r="C170" s="378"/>
      <c r="D170" s="89"/>
      <c r="E170" s="89"/>
      <c r="F170" s="89"/>
      <c r="G170" s="89"/>
      <c r="H170" s="89">
        <f>D170+E170+F170+G170</f>
        <v>0</v>
      </c>
      <c r="I170" s="211">
        <f t="shared" si="2"/>
        <v>0</v>
      </c>
      <c r="J170" s="96"/>
      <c r="K170" s="96"/>
      <c r="L170" s="96"/>
      <c r="M170" s="96"/>
      <c r="N170" s="220">
        <f>J170+K170+L170+M170</f>
        <v>0</v>
      </c>
      <c r="O170" s="131">
        <f>C170+I170-N170</f>
        <v>0</v>
      </c>
    </row>
    <row r="171" spans="1:15" ht="12.75" thickBot="1">
      <c r="A171" s="1"/>
      <c r="B171" s="15"/>
      <c r="C171" s="63"/>
      <c r="D171" s="81"/>
      <c r="E171" s="82"/>
      <c r="F171" s="82"/>
      <c r="G171" s="82"/>
      <c r="H171" s="82"/>
      <c r="I171" s="211">
        <f t="shared" si="2"/>
        <v>0</v>
      </c>
      <c r="J171" s="94"/>
      <c r="K171" s="94"/>
      <c r="L171" s="94"/>
      <c r="M171" s="94"/>
      <c r="N171" s="107"/>
      <c r="O171" s="110"/>
    </row>
    <row r="172" spans="1:15" ht="12.75" thickBot="1">
      <c r="A172" s="360"/>
      <c r="B172" s="29" t="s">
        <v>333</v>
      </c>
      <c r="C172" s="378"/>
      <c r="D172" s="89">
        <v>8004.75</v>
      </c>
      <c r="E172" s="89">
        <v>8004.75</v>
      </c>
      <c r="F172" s="89">
        <v>8004.75</v>
      </c>
      <c r="G172" s="89">
        <v>8004.75</v>
      </c>
      <c r="H172" s="89">
        <f>D172+E172+F172+G172</f>
        <v>32019</v>
      </c>
      <c r="I172" s="211">
        <f t="shared" si="2"/>
        <v>24667.950693374423</v>
      </c>
      <c r="J172" s="96"/>
      <c r="K172" s="96"/>
      <c r="L172" s="96"/>
      <c r="M172" s="96"/>
      <c r="N172" s="220">
        <f>J172+K172+L172+M172</f>
        <v>0</v>
      </c>
      <c r="O172" s="131">
        <f>C172+I172-N172</f>
        <v>24667.950693374423</v>
      </c>
    </row>
    <row r="173" spans="1:15" ht="12.75" thickBot="1">
      <c r="A173" s="1"/>
      <c r="B173" s="15"/>
      <c r="C173" s="63"/>
      <c r="D173" s="81"/>
      <c r="E173" s="82"/>
      <c r="F173" s="82"/>
      <c r="G173" s="82"/>
      <c r="H173" s="82"/>
      <c r="I173" s="211">
        <f t="shared" si="2"/>
        <v>0</v>
      </c>
      <c r="J173" s="94"/>
      <c r="K173" s="94"/>
      <c r="L173" s="94"/>
      <c r="M173" s="94"/>
      <c r="N173" s="107"/>
      <c r="O173" s="110"/>
    </row>
    <row r="174" spans="1:15" ht="12.75" thickBot="1">
      <c r="A174" s="360"/>
      <c r="B174" s="29" t="s">
        <v>11</v>
      </c>
      <c r="C174" s="378"/>
      <c r="D174" s="89">
        <v>587.31</v>
      </c>
      <c r="E174" s="89">
        <v>587.31</v>
      </c>
      <c r="F174" s="89">
        <v>587.31</v>
      </c>
      <c r="G174" s="89">
        <v>587.31</v>
      </c>
      <c r="H174" s="89">
        <f>D174+E174+F174+G174</f>
        <v>2349.24</v>
      </c>
      <c r="I174" s="211">
        <f t="shared" si="2"/>
        <v>1809.8921417565484</v>
      </c>
      <c r="J174" s="96"/>
      <c r="K174" s="96"/>
      <c r="L174" s="96"/>
      <c r="M174" s="96"/>
      <c r="N174" s="220">
        <f>J174+K174+L174+M174</f>
        <v>0</v>
      </c>
      <c r="O174" s="131">
        <f>C174+I174-N174</f>
        <v>1809.8921417565484</v>
      </c>
    </row>
    <row r="175" spans="1:15" ht="12.75" thickBot="1">
      <c r="A175" s="1"/>
      <c r="B175" s="15"/>
      <c r="C175" s="63"/>
      <c r="D175" s="81"/>
      <c r="E175" s="82"/>
      <c r="F175" s="82"/>
      <c r="G175" s="82"/>
      <c r="H175" s="82"/>
      <c r="I175" s="211">
        <f t="shared" si="2"/>
        <v>0</v>
      </c>
      <c r="J175" s="94"/>
      <c r="K175" s="94"/>
      <c r="L175" s="94"/>
      <c r="M175" s="94"/>
      <c r="N175" s="107"/>
      <c r="O175" s="110"/>
    </row>
    <row r="176" spans="1:15" ht="12.75" thickBot="1">
      <c r="A176" s="360"/>
      <c r="B176" s="29" t="s">
        <v>12</v>
      </c>
      <c r="C176" s="378"/>
      <c r="D176" s="89"/>
      <c r="E176" s="89"/>
      <c r="F176" s="89"/>
      <c r="G176" s="89"/>
      <c r="H176" s="89">
        <f>D176+E176+F176+G176</f>
        <v>0</v>
      </c>
      <c r="I176" s="211">
        <f t="shared" si="2"/>
        <v>0</v>
      </c>
      <c r="J176" s="96"/>
      <c r="K176" s="96"/>
      <c r="L176" s="96"/>
      <c r="M176" s="96"/>
      <c r="N176" s="220">
        <f>J176+K176+L176+M176</f>
        <v>0</v>
      </c>
      <c r="O176" s="131">
        <f>C176+I176-N176</f>
        <v>0</v>
      </c>
    </row>
    <row r="177" spans="1:15" ht="12.75" thickBot="1">
      <c r="A177" s="1"/>
      <c r="B177" s="25"/>
      <c r="C177" s="63"/>
      <c r="D177" s="81"/>
      <c r="E177" s="82"/>
      <c r="F177" s="82"/>
      <c r="G177" s="82"/>
      <c r="H177" s="82"/>
      <c r="I177" s="211">
        <f t="shared" si="2"/>
        <v>0</v>
      </c>
      <c r="J177" s="94"/>
      <c r="K177" s="94"/>
      <c r="L177" s="94"/>
      <c r="M177" s="94"/>
      <c r="N177" s="107"/>
      <c r="O177" s="110"/>
    </row>
    <row r="178" spans="1:15" ht="12.75" thickBot="1">
      <c r="A178" s="360"/>
      <c r="B178" s="29" t="s">
        <v>13</v>
      </c>
      <c r="C178" s="378"/>
      <c r="D178" s="89"/>
      <c r="E178" s="89"/>
      <c r="F178" s="89"/>
      <c r="G178" s="89"/>
      <c r="H178" s="89">
        <f>D178+E178+F178+G178</f>
        <v>0</v>
      </c>
      <c r="I178" s="211">
        <f t="shared" si="2"/>
        <v>0</v>
      </c>
      <c r="J178" s="96"/>
      <c r="K178" s="96"/>
      <c r="L178" s="96"/>
      <c r="M178" s="96"/>
      <c r="N178" s="220">
        <f>J178+K178+L178+M178</f>
        <v>0</v>
      </c>
      <c r="O178" s="131">
        <f>C178+I178-N178</f>
        <v>0</v>
      </c>
    </row>
    <row r="179" spans="1:15" ht="12.75" thickBot="1">
      <c r="A179" s="1"/>
      <c r="B179" s="15"/>
      <c r="C179" s="63"/>
      <c r="D179" s="81"/>
      <c r="E179" s="82"/>
      <c r="F179" s="82"/>
      <c r="G179" s="82"/>
      <c r="H179" s="82"/>
      <c r="I179" s="211">
        <f t="shared" si="2"/>
        <v>0</v>
      </c>
      <c r="J179" s="94"/>
      <c r="K179" s="94"/>
      <c r="L179" s="94"/>
      <c r="M179" s="94"/>
      <c r="N179" s="107"/>
      <c r="O179" s="110"/>
    </row>
    <row r="180" spans="1:15" ht="12.75" thickBot="1">
      <c r="A180" s="360"/>
      <c r="B180" s="19" t="s">
        <v>14</v>
      </c>
      <c r="C180" s="378"/>
      <c r="D180" s="89"/>
      <c r="E180" s="89"/>
      <c r="F180" s="89"/>
      <c r="G180" s="89"/>
      <c r="H180" s="89">
        <f>D180+E180+F180+G180</f>
        <v>0</v>
      </c>
      <c r="I180" s="211">
        <f t="shared" si="2"/>
        <v>0</v>
      </c>
      <c r="J180" s="96"/>
      <c r="K180" s="96"/>
      <c r="L180" s="96"/>
      <c r="M180" s="96"/>
      <c r="N180" s="220">
        <f>J180+K180+L180+M180</f>
        <v>0</v>
      </c>
      <c r="O180" s="131">
        <f>C180+I180-N180</f>
        <v>0</v>
      </c>
    </row>
    <row r="181" spans="1:15" ht="12.75" thickBot="1">
      <c r="A181" s="1"/>
      <c r="B181" s="15"/>
      <c r="C181" s="63"/>
      <c r="D181" s="81"/>
      <c r="E181" s="82"/>
      <c r="F181" s="82"/>
      <c r="G181" s="82"/>
      <c r="H181" s="82"/>
      <c r="I181" s="211">
        <f t="shared" si="2"/>
        <v>0</v>
      </c>
      <c r="J181" s="94"/>
      <c r="K181" s="94"/>
      <c r="L181" s="94"/>
      <c r="M181" s="94"/>
      <c r="N181" s="107"/>
      <c r="O181" s="110"/>
    </row>
    <row r="182" spans="1:15" ht="12.75" thickBot="1">
      <c r="A182" s="360"/>
      <c r="B182" s="29" t="s">
        <v>15</v>
      </c>
      <c r="C182" s="378"/>
      <c r="D182" s="89">
        <v>27603.51</v>
      </c>
      <c r="E182" s="89">
        <v>27603.51</v>
      </c>
      <c r="F182" s="89">
        <v>27603.51</v>
      </c>
      <c r="G182" s="89">
        <v>27603.51</v>
      </c>
      <c r="H182" s="89">
        <f>D182+E182+F182+G182</f>
        <v>110414.04</v>
      </c>
      <c r="I182" s="211">
        <f t="shared" si="2"/>
        <v>85064.74576271186</v>
      </c>
      <c r="J182" s="96"/>
      <c r="K182" s="96"/>
      <c r="L182" s="96"/>
      <c r="M182" s="96"/>
      <c r="N182" s="220">
        <f>J182+K182+L182+M182</f>
        <v>0</v>
      </c>
      <c r="O182" s="131">
        <f>C182+I182-N182</f>
        <v>85064.74576271186</v>
      </c>
    </row>
    <row r="183" spans="1:15" ht="12.75" thickBot="1">
      <c r="A183" s="26"/>
      <c r="B183" s="27"/>
      <c r="C183" s="66"/>
      <c r="D183" s="81"/>
      <c r="E183" s="82"/>
      <c r="F183" s="82"/>
      <c r="G183" s="82"/>
      <c r="H183" s="82"/>
      <c r="I183" s="211">
        <f t="shared" si="2"/>
        <v>0</v>
      </c>
      <c r="J183" s="94"/>
      <c r="K183" s="94"/>
      <c r="L183" s="94"/>
      <c r="M183" s="94"/>
      <c r="N183" s="107"/>
      <c r="O183" s="110"/>
    </row>
    <row r="184" spans="1:15" ht="12.75" thickBot="1">
      <c r="A184" s="360"/>
      <c r="B184" s="19" t="s">
        <v>51</v>
      </c>
      <c r="C184" s="378"/>
      <c r="D184" s="89"/>
      <c r="E184" s="89"/>
      <c r="F184" s="89"/>
      <c r="G184" s="89"/>
      <c r="H184" s="89">
        <f>D184+E184+F184+G184</f>
        <v>0</v>
      </c>
      <c r="I184" s="211">
        <f t="shared" si="2"/>
        <v>0</v>
      </c>
      <c r="J184" s="96"/>
      <c r="K184" s="96"/>
      <c r="L184" s="96"/>
      <c r="M184" s="96"/>
      <c r="N184" s="220">
        <f>J184+K184+L184+M184</f>
        <v>0</v>
      </c>
      <c r="O184" s="131">
        <f>C184+I184-N184</f>
        <v>0</v>
      </c>
    </row>
    <row r="185" spans="1:15" ht="12.75" thickBot="1">
      <c r="A185" s="15"/>
      <c r="B185" s="15"/>
      <c r="C185" s="69"/>
      <c r="D185" s="81"/>
      <c r="E185" s="82"/>
      <c r="F185" s="82"/>
      <c r="G185" s="82"/>
      <c r="H185" s="82"/>
      <c r="I185" s="211">
        <f t="shared" si="2"/>
        <v>0</v>
      </c>
      <c r="J185" s="94"/>
      <c r="K185" s="94"/>
      <c r="L185" s="94"/>
      <c r="M185" s="94"/>
      <c r="N185" s="107"/>
      <c r="O185" s="110"/>
    </row>
    <row r="186" spans="1:15" ht="12.75" thickBot="1">
      <c r="A186" s="360"/>
      <c r="B186" s="29" t="s">
        <v>16</v>
      </c>
      <c r="C186" s="378"/>
      <c r="D186" s="89"/>
      <c r="E186" s="89"/>
      <c r="F186" s="89"/>
      <c r="G186" s="89"/>
      <c r="H186" s="89">
        <f>D186+E186+F186+G186</f>
        <v>0</v>
      </c>
      <c r="I186" s="211">
        <f t="shared" si="2"/>
        <v>0</v>
      </c>
      <c r="J186" s="96"/>
      <c r="K186" s="96"/>
      <c r="L186" s="96"/>
      <c r="M186" s="96"/>
      <c r="N186" s="220">
        <f>J186+K186+L186+M186</f>
        <v>0</v>
      </c>
      <c r="O186" s="131">
        <f>C186+I186-N186</f>
        <v>0</v>
      </c>
    </row>
    <row r="187" spans="1:15" ht="12.75" thickBot="1">
      <c r="A187" s="2"/>
      <c r="B187" s="3"/>
      <c r="C187" s="63"/>
      <c r="D187" s="81"/>
      <c r="E187" s="82"/>
      <c r="F187" s="82"/>
      <c r="G187" s="82"/>
      <c r="H187" s="82"/>
      <c r="I187" s="211">
        <f t="shared" si="2"/>
        <v>0</v>
      </c>
      <c r="J187" s="94"/>
      <c r="K187" s="94"/>
      <c r="L187" s="94"/>
      <c r="M187" s="94"/>
      <c r="N187" s="107"/>
      <c r="O187" s="110"/>
    </row>
    <row r="188" spans="1:15" ht="12.75" thickBot="1">
      <c r="A188" s="360"/>
      <c r="B188" s="19" t="s">
        <v>320</v>
      </c>
      <c r="C188" s="378"/>
      <c r="D188" s="89">
        <v>4766.97</v>
      </c>
      <c r="E188" s="89">
        <v>4766.97</v>
      </c>
      <c r="F188" s="89">
        <v>4766.97</v>
      </c>
      <c r="G188" s="89">
        <v>4766.97</v>
      </c>
      <c r="H188" s="89">
        <f>D188+E188+F188+G188</f>
        <v>19067.88</v>
      </c>
      <c r="I188" s="211">
        <f t="shared" si="2"/>
        <v>14690.20030816641</v>
      </c>
      <c r="J188" s="96"/>
      <c r="K188" s="96"/>
      <c r="L188" s="96"/>
      <c r="M188" s="96"/>
      <c r="N188" s="220">
        <f>J188+K188+L188+M188</f>
        <v>0</v>
      </c>
      <c r="O188" s="131">
        <f>C188+I188-N188</f>
        <v>14690.20030816641</v>
      </c>
    </row>
    <row r="189" spans="1:15" ht="12.75" thickBot="1">
      <c r="A189" s="1"/>
      <c r="B189" s="25"/>
      <c r="C189" s="63"/>
      <c r="D189" s="81"/>
      <c r="E189" s="82"/>
      <c r="F189" s="82"/>
      <c r="G189" s="82"/>
      <c r="H189" s="82"/>
      <c r="I189" s="211">
        <f t="shared" si="2"/>
        <v>0</v>
      </c>
      <c r="J189" s="94"/>
      <c r="K189" s="94"/>
      <c r="L189" s="94"/>
      <c r="M189" s="94"/>
      <c r="N189" s="107"/>
      <c r="O189" s="110"/>
    </row>
    <row r="190" spans="1:15" ht="12.75" thickBot="1">
      <c r="A190" s="360"/>
      <c r="B190" s="29" t="s">
        <v>18</v>
      </c>
      <c r="C190" s="378"/>
      <c r="D190" s="89"/>
      <c r="E190" s="89"/>
      <c r="F190" s="89"/>
      <c r="G190" s="89"/>
      <c r="H190" s="89">
        <f>D190+E190+F190+G190</f>
        <v>0</v>
      </c>
      <c r="I190" s="211">
        <f t="shared" si="2"/>
        <v>0</v>
      </c>
      <c r="J190" s="96"/>
      <c r="K190" s="96"/>
      <c r="L190" s="96"/>
      <c r="M190" s="96"/>
      <c r="N190" s="220">
        <f>J190+K190+L190+M190</f>
        <v>0</v>
      </c>
      <c r="O190" s="131">
        <f>C190+I190-N190</f>
        <v>0</v>
      </c>
    </row>
    <row r="191" spans="1:15" ht="12.75" thickBot="1">
      <c r="A191" s="1"/>
      <c r="B191" s="15"/>
      <c r="C191" s="63"/>
      <c r="D191" s="81"/>
      <c r="E191" s="82"/>
      <c r="F191" s="82"/>
      <c r="G191" s="82"/>
      <c r="H191" s="82"/>
      <c r="I191" s="211">
        <f t="shared" si="2"/>
        <v>0</v>
      </c>
      <c r="J191" s="94"/>
      <c r="K191" s="94"/>
      <c r="L191" s="94"/>
      <c r="M191" s="94"/>
      <c r="N191" s="107"/>
      <c r="O191" s="110"/>
    </row>
    <row r="192" spans="1:15" ht="12.75" thickBot="1">
      <c r="A192" s="360"/>
      <c r="B192" s="19" t="s">
        <v>19</v>
      </c>
      <c r="C192" s="378"/>
      <c r="D192" s="89"/>
      <c r="E192" s="89"/>
      <c r="F192" s="89"/>
      <c r="G192" s="89"/>
      <c r="H192" s="89">
        <f>D192+E192+F192+G192</f>
        <v>0</v>
      </c>
      <c r="I192" s="211">
        <f t="shared" si="2"/>
        <v>0</v>
      </c>
      <c r="J192" s="96"/>
      <c r="K192" s="96"/>
      <c r="L192" s="96"/>
      <c r="M192" s="96"/>
      <c r="N192" s="220">
        <f>J192+K192+L192+M192</f>
        <v>0</v>
      </c>
      <c r="O192" s="131">
        <f>C192+I192-N192</f>
        <v>0</v>
      </c>
    </row>
    <row r="193" spans="1:15" ht="12.75" thickBot="1">
      <c r="A193" s="2"/>
      <c r="B193" s="3"/>
      <c r="C193" s="63"/>
      <c r="D193" s="81"/>
      <c r="E193" s="82"/>
      <c r="F193" s="82"/>
      <c r="G193" s="82"/>
      <c r="H193" s="82"/>
      <c r="I193" s="211">
        <f t="shared" si="2"/>
        <v>0</v>
      </c>
      <c r="J193" s="94"/>
      <c r="K193" s="94"/>
      <c r="L193" s="94"/>
      <c r="M193" s="94"/>
      <c r="N193" s="107"/>
      <c r="O193" s="110"/>
    </row>
    <row r="194" spans="1:15" ht="12.75" thickBot="1">
      <c r="A194" s="360"/>
      <c r="B194" s="19" t="s">
        <v>20</v>
      </c>
      <c r="C194" s="378"/>
      <c r="D194" s="89"/>
      <c r="E194" s="89"/>
      <c r="F194" s="89"/>
      <c r="G194" s="89"/>
      <c r="H194" s="89">
        <f>D194+E194+F194+G194</f>
        <v>0</v>
      </c>
      <c r="I194" s="211">
        <f t="shared" si="2"/>
        <v>0</v>
      </c>
      <c r="J194" s="96"/>
      <c r="K194" s="96"/>
      <c r="L194" s="96"/>
      <c r="M194" s="96"/>
      <c r="N194" s="220">
        <f>J194+K194+L194+M194</f>
        <v>0</v>
      </c>
      <c r="O194" s="131">
        <f>C194+I194-N194</f>
        <v>0</v>
      </c>
    </row>
    <row r="195" spans="1:15" ht="12.75" thickBot="1">
      <c r="A195" s="1"/>
      <c r="B195" s="15"/>
      <c r="C195" s="63"/>
      <c r="D195" s="81"/>
      <c r="E195" s="82"/>
      <c r="F195" s="82"/>
      <c r="G195" s="82"/>
      <c r="H195" s="82"/>
      <c r="I195" s="211">
        <f t="shared" si="2"/>
        <v>0</v>
      </c>
      <c r="J195" s="94"/>
      <c r="K195" s="94"/>
      <c r="L195" s="94"/>
      <c r="M195" s="94"/>
      <c r="N195" s="107"/>
      <c r="O195" s="110"/>
    </row>
    <row r="196" spans="1:15" ht="12.75" thickBot="1">
      <c r="A196" s="360"/>
      <c r="B196" s="29" t="s">
        <v>21</v>
      </c>
      <c r="C196" s="378"/>
      <c r="D196" s="89"/>
      <c r="E196" s="89"/>
      <c r="F196" s="89"/>
      <c r="G196" s="89"/>
      <c r="H196" s="89">
        <f>D196+E196+F196+G196</f>
        <v>0</v>
      </c>
      <c r="I196" s="211">
        <f t="shared" si="2"/>
        <v>0</v>
      </c>
      <c r="J196" s="96"/>
      <c r="K196" s="96"/>
      <c r="L196" s="96"/>
      <c r="M196" s="96"/>
      <c r="N196" s="220">
        <f>J196+K196+L196+M196</f>
        <v>0</v>
      </c>
      <c r="O196" s="131">
        <f>C196+I196-N196</f>
        <v>0</v>
      </c>
    </row>
    <row r="197" spans="1:15" ht="12.75" thickBot="1">
      <c r="A197" s="1"/>
      <c r="B197" s="25"/>
      <c r="C197" s="63"/>
      <c r="D197" s="81"/>
      <c r="E197" s="82"/>
      <c r="F197" s="82"/>
      <c r="G197" s="82"/>
      <c r="H197" s="82"/>
      <c r="I197" s="211">
        <f t="shared" si="2"/>
        <v>0</v>
      </c>
      <c r="J197" s="94"/>
      <c r="K197" s="94"/>
      <c r="L197" s="94"/>
      <c r="M197" s="94"/>
      <c r="N197" s="107"/>
      <c r="O197" s="110"/>
    </row>
    <row r="198" spans="1:15" ht="12.75" thickBot="1">
      <c r="A198" s="360"/>
      <c r="B198" s="29" t="s">
        <v>324</v>
      </c>
      <c r="C198" s="378"/>
      <c r="D198" s="89"/>
      <c r="E198" s="89"/>
      <c r="F198" s="89"/>
      <c r="G198" s="89"/>
      <c r="H198" s="89">
        <f>D198+E198+F198+G198</f>
        <v>0</v>
      </c>
      <c r="I198" s="211">
        <f t="shared" si="2"/>
        <v>0</v>
      </c>
      <c r="J198" s="96"/>
      <c r="K198" s="96"/>
      <c r="L198" s="96"/>
      <c r="M198" s="96"/>
      <c r="N198" s="220">
        <f>J198+K198+L198+M198</f>
        <v>0</v>
      </c>
      <c r="O198" s="131">
        <f>C198+I198-N198</f>
        <v>0</v>
      </c>
    </row>
    <row r="199" spans="1:15" ht="12.75" thickBot="1">
      <c r="A199" s="26"/>
      <c r="B199" s="27"/>
      <c r="C199" s="66"/>
      <c r="D199" s="81"/>
      <c r="E199" s="82"/>
      <c r="F199" s="82"/>
      <c r="G199" s="82"/>
      <c r="H199" s="82"/>
      <c r="I199" s="211">
        <f t="shared" si="2"/>
        <v>0</v>
      </c>
      <c r="J199" s="94"/>
      <c r="K199" s="94"/>
      <c r="L199" s="94"/>
      <c r="M199" s="94"/>
      <c r="N199" s="107"/>
      <c r="O199" s="110"/>
    </row>
    <row r="200" spans="1:15" ht="12.75" thickBot="1">
      <c r="A200" s="360"/>
      <c r="B200" s="19" t="s">
        <v>22</v>
      </c>
      <c r="C200" s="378"/>
      <c r="D200" s="89">
        <v>463.08</v>
      </c>
      <c r="E200" s="89">
        <v>463.08</v>
      </c>
      <c r="F200" s="89">
        <v>463.08</v>
      </c>
      <c r="G200" s="89">
        <v>463.08</v>
      </c>
      <c r="H200" s="89">
        <f>D200+E200+F200+G200</f>
        <v>1852.32</v>
      </c>
      <c r="I200" s="211">
        <f t="shared" si="2"/>
        <v>1427.0570107858243</v>
      </c>
      <c r="J200" s="96"/>
      <c r="K200" s="96"/>
      <c r="L200" s="96"/>
      <c r="M200" s="96"/>
      <c r="N200" s="220">
        <f>J200+K200+L200+M200</f>
        <v>0</v>
      </c>
      <c r="O200" s="131">
        <f>C200+I200-N200</f>
        <v>1427.0570107858243</v>
      </c>
    </row>
    <row r="201" spans="1:15" ht="12.75" thickBot="1">
      <c r="A201" s="2"/>
      <c r="B201" s="3"/>
      <c r="C201" s="63"/>
      <c r="D201" s="81"/>
      <c r="E201" s="82"/>
      <c r="F201" s="82"/>
      <c r="G201" s="82"/>
      <c r="H201" s="82"/>
      <c r="I201" s="211">
        <f t="shared" si="2"/>
        <v>0</v>
      </c>
      <c r="J201" s="94"/>
      <c r="K201" s="94"/>
      <c r="L201" s="94"/>
      <c r="M201" s="94"/>
      <c r="N201" s="107"/>
      <c r="O201" s="110"/>
    </row>
    <row r="202" spans="1:15" ht="12.75" thickBot="1">
      <c r="A202" s="360"/>
      <c r="B202" s="19" t="s">
        <v>23</v>
      </c>
      <c r="C202" s="378"/>
      <c r="D202" s="89"/>
      <c r="E202" s="89"/>
      <c r="F202" s="89"/>
      <c r="G202" s="89"/>
      <c r="H202" s="89">
        <f>D202+E202+F202+G202</f>
        <v>0</v>
      </c>
      <c r="I202" s="211">
        <f t="shared" si="2"/>
        <v>0</v>
      </c>
      <c r="J202" s="96"/>
      <c r="K202" s="96"/>
      <c r="L202" s="96"/>
      <c r="M202" s="96"/>
      <c r="N202" s="220">
        <f>J202+K202+L202+M202</f>
        <v>0</v>
      </c>
      <c r="O202" s="131">
        <f>C202+I202-N202</f>
        <v>0</v>
      </c>
    </row>
    <row r="203" spans="1:15" ht="12.75" thickBot="1">
      <c r="A203" s="1"/>
      <c r="B203" s="25"/>
      <c r="C203" s="63"/>
      <c r="D203" s="81"/>
      <c r="E203" s="82"/>
      <c r="F203" s="82"/>
      <c r="G203" s="82"/>
      <c r="H203" s="82"/>
      <c r="I203" s="211">
        <f t="shared" si="2"/>
        <v>0</v>
      </c>
      <c r="J203" s="94"/>
      <c r="K203" s="94"/>
      <c r="L203" s="94"/>
      <c r="M203" s="94"/>
      <c r="N203" s="107"/>
      <c r="O203" s="110"/>
    </row>
    <row r="204" spans="1:15" ht="12.75" thickBot="1">
      <c r="A204" s="360"/>
      <c r="B204" s="29" t="s">
        <v>24</v>
      </c>
      <c r="C204" s="378"/>
      <c r="D204" s="89"/>
      <c r="E204" s="89"/>
      <c r="F204" s="89"/>
      <c r="G204" s="89"/>
      <c r="H204" s="89">
        <f>D204+E204+F204+G204</f>
        <v>0</v>
      </c>
      <c r="I204" s="211">
        <f aca="true" t="shared" si="3" ref="I204:I235">H204/1.1/1.18</f>
        <v>0</v>
      </c>
      <c r="J204" s="96"/>
      <c r="K204" s="96"/>
      <c r="L204" s="96"/>
      <c r="M204" s="96"/>
      <c r="N204" s="220">
        <f>J204+K204+L204+M204</f>
        <v>0</v>
      </c>
      <c r="O204" s="131">
        <f>C204+I204-N204</f>
        <v>0</v>
      </c>
    </row>
    <row r="205" spans="1:15" ht="12.75" thickBot="1">
      <c r="A205" s="1"/>
      <c r="B205" s="25"/>
      <c r="C205" s="63"/>
      <c r="D205" s="81"/>
      <c r="E205" s="82"/>
      <c r="F205" s="82"/>
      <c r="G205" s="82"/>
      <c r="H205" s="82"/>
      <c r="I205" s="211">
        <f t="shared" si="3"/>
        <v>0</v>
      </c>
      <c r="J205" s="94"/>
      <c r="K205" s="94"/>
      <c r="L205" s="94"/>
      <c r="M205" s="94"/>
      <c r="N205" s="107"/>
      <c r="O205" s="110"/>
    </row>
    <row r="206" spans="1:15" ht="12.75" thickBot="1">
      <c r="A206" s="360"/>
      <c r="B206" s="29" t="s">
        <v>25</v>
      </c>
      <c r="C206" s="378"/>
      <c r="D206" s="89"/>
      <c r="E206" s="89"/>
      <c r="F206" s="89"/>
      <c r="G206" s="89"/>
      <c r="H206" s="89">
        <f>D206+E206+F206+G206</f>
        <v>0</v>
      </c>
      <c r="I206" s="211">
        <f t="shared" si="3"/>
        <v>0</v>
      </c>
      <c r="J206" s="96"/>
      <c r="K206" s="96"/>
      <c r="L206" s="96"/>
      <c r="M206" s="96"/>
      <c r="N206" s="220">
        <f>J206+K206+L206+M206</f>
        <v>0</v>
      </c>
      <c r="O206" s="131">
        <f>C206+I206-N206</f>
        <v>0</v>
      </c>
    </row>
    <row r="207" spans="1:15" ht="12.75" thickBot="1">
      <c r="A207" s="1"/>
      <c r="B207" s="25"/>
      <c r="C207" s="63"/>
      <c r="D207" s="81"/>
      <c r="E207" s="82"/>
      <c r="F207" s="82"/>
      <c r="G207" s="82"/>
      <c r="H207" s="82"/>
      <c r="I207" s="211">
        <f t="shared" si="3"/>
        <v>0</v>
      </c>
      <c r="J207" s="94"/>
      <c r="K207" s="94"/>
      <c r="L207" s="94"/>
      <c r="M207" s="94"/>
      <c r="N207" s="107"/>
      <c r="O207" s="110"/>
    </row>
    <row r="208" spans="1:15" ht="12.75" thickBot="1">
      <c r="A208" s="360"/>
      <c r="B208" s="19" t="s">
        <v>26</v>
      </c>
      <c r="C208" s="378"/>
      <c r="D208" s="89">
        <v>82232.43</v>
      </c>
      <c r="E208" s="89">
        <v>82232.43</v>
      </c>
      <c r="F208" s="89">
        <v>82232.43</v>
      </c>
      <c r="G208" s="89">
        <v>82232.43</v>
      </c>
      <c r="H208" s="89">
        <f>D208+E208+F208+G208</f>
        <v>328929.72</v>
      </c>
      <c r="I208" s="211">
        <f t="shared" si="3"/>
        <v>253412.72727272724</v>
      </c>
      <c r="J208" s="96"/>
      <c r="K208" s="96"/>
      <c r="L208" s="96"/>
      <c r="M208" s="96"/>
      <c r="N208" s="220">
        <f>J208+K208+L208+M208</f>
        <v>0</v>
      </c>
      <c r="O208" s="131">
        <f>C208+I208-N208</f>
        <v>253412.72727272724</v>
      </c>
    </row>
    <row r="209" spans="1:15" ht="12.75" thickBot="1">
      <c r="A209" s="1"/>
      <c r="B209" s="25"/>
      <c r="C209" s="63"/>
      <c r="D209" s="81"/>
      <c r="E209" s="82"/>
      <c r="F209" s="82"/>
      <c r="G209" s="82"/>
      <c r="H209" s="82"/>
      <c r="I209" s="211">
        <f t="shared" si="3"/>
        <v>0</v>
      </c>
      <c r="J209" s="94"/>
      <c r="K209" s="94"/>
      <c r="L209" s="94"/>
      <c r="M209" s="94"/>
      <c r="N209" s="107"/>
      <c r="O209" s="110"/>
    </row>
    <row r="210" spans="1:15" ht="12.75" thickBot="1">
      <c r="A210" s="360"/>
      <c r="B210" s="29" t="s">
        <v>27</v>
      </c>
      <c r="C210" s="378"/>
      <c r="D210" s="89">
        <v>454.47</v>
      </c>
      <c r="E210" s="89">
        <v>454.47</v>
      </c>
      <c r="F210" s="89">
        <v>454.47</v>
      </c>
      <c r="G210" s="89">
        <v>454.47</v>
      </c>
      <c r="H210" s="89">
        <f>D210+E210+F210+G210</f>
        <v>1817.88</v>
      </c>
      <c r="I210" s="211">
        <f t="shared" si="3"/>
        <v>1400.5238828967642</v>
      </c>
      <c r="J210" s="96"/>
      <c r="K210" s="96"/>
      <c r="L210" s="96"/>
      <c r="M210" s="96"/>
      <c r="N210" s="220">
        <f>J210+K210+L210+M210</f>
        <v>0</v>
      </c>
      <c r="O210" s="131">
        <f>C210+I210-N210</f>
        <v>1400.5238828967642</v>
      </c>
    </row>
    <row r="211" spans="1:15" ht="12.75" thickBot="1">
      <c r="A211" s="1"/>
      <c r="B211" s="25"/>
      <c r="C211" s="63"/>
      <c r="D211" s="81"/>
      <c r="E211" s="82"/>
      <c r="F211" s="82"/>
      <c r="G211" s="82"/>
      <c r="H211" s="82"/>
      <c r="I211" s="211">
        <f t="shared" si="3"/>
        <v>0</v>
      </c>
      <c r="J211" s="94"/>
      <c r="K211" s="94"/>
      <c r="L211" s="94"/>
      <c r="M211" s="94"/>
      <c r="N211" s="107"/>
      <c r="O211" s="110"/>
    </row>
    <row r="212" spans="1:15" ht="12.75" thickBot="1">
      <c r="A212" s="234"/>
      <c r="B212" s="19" t="s">
        <v>28</v>
      </c>
      <c r="C212" s="378"/>
      <c r="D212" s="89"/>
      <c r="E212" s="89"/>
      <c r="F212" s="89"/>
      <c r="G212" s="89"/>
      <c r="H212" s="89">
        <f>D212+E212+F212+G212</f>
        <v>0</v>
      </c>
      <c r="I212" s="211">
        <f t="shared" si="3"/>
        <v>0</v>
      </c>
      <c r="J212" s="96"/>
      <c r="K212" s="96"/>
      <c r="L212" s="96"/>
      <c r="M212" s="96"/>
      <c r="N212" s="220">
        <f>J212+K212+L212+M212</f>
        <v>0</v>
      </c>
      <c r="O212" s="131">
        <f>C212+I212-N212</f>
        <v>0</v>
      </c>
    </row>
    <row r="213" spans="1:15" ht="12.75" thickBot="1">
      <c r="A213" s="1"/>
      <c r="B213" s="25"/>
      <c r="C213" s="63"/>
      <c r="D213" s="81"/>
      <c r="E213" s="82"/>
      <c r="F213" s="82"/>
      <c r="G213" s="82"/>
      <c r="H213" s="82"/>
      <c r="I213" s="211">
        <f t="shared" si="3"/>
        <v>0</v>
      </c>
      <c r="J213" s="94"/>
      <c r="K213" s="94"/>
      <c r="L213" s="94"/>
      <c r="M213" s="94"/>
      <c r="N213" s="107"/>
      <c r="O213" s="110"/>
    </row>
    <row r="214" spans="1:15" ht="12.75" thickBot="1">
      <c r="A214" s="360"/>
      <c r="B214" s="19" t="s">
        <v>334</v>
      </c>
      <c r="C214" s="378"/>
      <c r="D214" s="89"/>
      <c r="E214" s="89"/>
      <c r="F214" s="89"/>
      <c r="G214" s="89"/>
      <c r="H214" s="89">
        <f>D214+E214+F214+G214</f>
        <v>0</v>
      </c>
      <c r="I214" s="211">
        <f t="shared" si="3"/>
        <v>0</v>
      </c>
      <c r="J214" s="96"/>
      <c r="K214" s="96"/>
      <c r="L214" s="96"/>
      <c r="M214" s="96"/>
      <c r="N214" s="220">
        <f>J214+K214+L214+M214</f>
        <v>0</v>
      </c>
      <c r="O214" s="131">
        <f>C214+I214-N214</f>
        <v>0</v>
      </c>
    </row>
    <row r="215" spans="1:15" ht="12.75" thickBot="1">
      <c r="A215" s="2"/>
      <c r="B215" s="27"/>
      <c r="C215" s="63"/>
      <c r="D215" s="81"/>
      <c r="E215" s="82"/>
      <c r="F215" s="82"/>
      <c r="G215" s="82"/>
      <c r="H215" s="82"/>
      <c r="I215" s="211">
        <f t="shared" si="3"/>
        <v>0</v>
      </c>
      <c r="J215" s="94"/>
      <c r="K215" s="94"/>
      <c r="L215" s="94"/>
      <c r="M215" s="94"/>
      <c r="N215" s="107"/>
      <c r="O215" s="110"/>
    </row>
    <row r="216" spans="1:15" ht="12.75" thickBot="1">
      <c r="A216" s="360"/>
      <c r="B216" s="19" t="s">
        <v>29</v>
      </c>
      <c r="C216" s="378"/>
      <c r="D216" s="89"/>
      <c r="E216" s="89"/>
      <c r="F216" s="89"/>
      <c r="G216" s="89"/>
      <c r="H216" s="89">
        <f>D216+E216+F216+G216</f>
        <v>0</v>
      </c>
      <c r="I216" s="211">
        <f t="shared" si="3"/>
        <v>0</v>
      </c>
      <c r="J216" s="96"/>
      <c r="K216" s="96"/>
      <c r="L216" s="96"/>
      <c r="M216" s="96"/>
      <c r="N216" s="220">
        <f>J216+K216+L216+M216</f>
        <v>0</v>
      </c>
      <c r="O216" s="131">
        <f>C216+I216-N216</f>
        <v>0</v>
      </c>
    </row>
    <row r="217" spans="1:15" ht="12.75" thickBot="1">
      <c r="A217" s="1"/>
      <c r="B217" s="25"/>
      <c r="C217" s="63"/>
      <c r="D217" s="81"/>
      <c r="E217" s="82"/>
      <c r="F217" s="82"/>
      <c r="G217" s="82"/>
      <c r="H217" s="82"/>
      <c r="I217" s="211">
        <f t="shared" si="3"/>
        <v>0</v>
      </c>
      <c r="J217" s="94"/>
      <c r="K217" s="94"/>
      <c r="L217" s="94"/>
      <c r="M217" s="94"/>
      <c r="N217" s="107"/>
      <c r="O217" s="110"/>
    </row>
    <row r="218" spans="1:15" ht="12.75" thickBot="1">
      <c r="A218" s="246"/>
      <c r="B218" s="29" t="s">
        <v>30</v>
      </c>
      <c r="C218" s="379"/>
      <c r="D218" s="89"/>
      <c r="E218" s="89"/>
      <c r="F218" s="89"/>
      <c r="G218" s="89"/>
      <c r="H218" s="89">
        <f>D218+E218+F218+G218</f>
        <v>0</v>
      </c>
      <c r="I218" s="211">
        <f t="shared" si="3"/>
        <v>0</v>
      </c>
      <c r="J218" s="96"/>
      <c r="K218" s="96"/>
      <c r="L218" s="96"/>
      <c r="M218" s="96"/>
      <c r="N218" s="220">
        <f>J218+K218+L218+M218</f>
        <v>0</v>
      </c>
      <c r="O218" s="131">
        <f>C218+I218-N218</f>
        <v>0</v>
      </c>
    </row>
    <row r="219" spans="1:15" ht="12.75" thickBot="1">
      <c r="A219" s="15"/>
      <c r="B219" s="25"/>
      <c r="C219" s="70"/>
      <c r="D219" s="81"/>
      <c r="E219" s="82"/>
      <c r="F219" s="82"/>
      <c r="G219" s="82"/>
      <c r="H219" s="82"/>
      <c r="I219" s="211">
        <f t="shared" si="3"/>
        <v>0</v>
      </c>
      <c r="J219" s="94"/>
      <c r="K219" s="94"/>
      <c r="L219" s="94"/>
      <c r="M219" s="94"/>
      <c r="N219" s="107"/>
      <c r="O219" s="110"/>
    </row>
    <row r="220" spans="1:15" ht="12.75" thickBot="1">
      <c r="A220" s="360"/>
      <c r="B220" s="19" t="s">
        <v>31</v>
      </c>
      <c r="C220" s="378"/>
      <c r="D220" s="89"/>
      <c r="E220" s="89"/>
      <c r="F220" s="89"/>
      <c r="G220" s="89"/>
      <c r="H220" s="89">
        <f>D220+E220+F220+G220</f>
        <v>0</v>
      </c>
      <c r="I220" s="211">
        <f t="shared" si="3"/>
        <v>0</v>
      </c>
      <c r="J220" s="96"/>
      <c r="K220" s="96"/>
      <c r="L220" s="96"/>
      <c r="M220" s="96"/>
      <c r="N220" s="220">
        <f>J220+K220+L220+M220</f>
        <v>0</v>
      </c>
      <c r="O220" s="131">
        <f>C220+I220-N220</f>
        <v>0</v>
      </c>
    </row>
    <row r="221" spans="1:15" ht="12.75" thickBot="1">
      <c r="A221" s="1"/>
      <c r="B221" s="25"/>
      <c r="C221" s="63"/>
      <c r="D221" s="81"/>
      <c r="E221" s="82"/>
      <c r="F221" s="82"/>
      <c r="G221" s="82"/>
      <c r="H221" s="82"/>
      <c r="I221" s="211">
        <f t="shared" si="3"/>
        <v>0</v>
      </c>
      <c r="J221" s="94"/>
      <c r="K221" s="94"/>
      <c r="L221" s="94"/>
      <c r="M221" s="94"/>
      <c r="N221" s="107"/>
      <c r="O221" s="110"/>
    </row>
    <row r="222" spans="1:15" ht="12.75" thickBot="1">
      <c r="A222" s="360"/>
      <c r="B222" s="29" t="s">
        <v>32</v>
      </c>
      <c r="C222" s="378"/>
      <c r="D222" s="89"/>
      <c r="E222" s="89"/>
      <c r="F222" s="89"/>
      <c r="G222" s="89"/>
      <c r="H222" s="89">
        <f>D222+E222+F222+G222</f>
        <v>0</v>
      </c>
      <c r="I222" s="211">
        <f t="shared" si="3"/>
        <v>0</v>
      </c>
      <c r="J222" s="96"/>
      <c r="K222" s="96"/>
      <c r="L222" s="96"/>
      <c r="M222" s="96"/>
      <c r="N222" s="220">
        <f>J222+K222+L222+M222</f>
        <v>0</v>
      </c>
      <c r="O222" s="131">
        <f>C222+I222-N222</f>
        <v>0</v>
      </c>
    </row>
    <row r="223" spans="1:15" ht="12.75" thickBot="1">
      <c r="A223" s="2"/>
      <c r="B223" s="27"/>
      <c r="C223" s="63"/>
      <c r="D223" s="81"/>
      <c r="E223" s="82"/>
      <c r="F223" s="82"/>
      <c r="G223" s="82"/>
      <c r="H223" s="82"/>
      <c r="I223" s="211">
        <f t="shared" si="3"/>
        <v>0</v>
      </c>
      <c r="J223" s="94"/>
      <c r="K223" s="94"/>
      <c r="L223" s="94"/>
      <c r="M223" s="94"/>
      <c r="N223" s="107"/>
      <c r="O223" s="110"/>
    </row>
    <row r="224" spans="1:15" ht="12.75" thickBot="1">
      <c r="A224" s="360"/>
      <c r="B224" s="19" t="s">
        <v>33</v>
      </c>
      <c r="C224" s="378"/>
      <c r="D224" s="89">
        <v>725.97</v>
      </c>
      <c r="E224" s="89">
        <v>725.97</v>
      </c>
      <c r="F224" s="89">
        <v>725.97</v>
      </c>
      <c r="G224" s="89">
        <v>725.97</v>
      </c>
      <c r="H224" s="89">
        <f>D224+E224+F224+G224</f>
        <v>2903.88</v>
      </c>
      <c r="I224" s="211">
        <f t="shared" si="3"/>
        <v>2237.1956856702623</v>
      </c>
      <c r="J224" s="96"/>
      <c r="K224" s="96"/>
      <c r="L224" s="96"/>
      <c r="M224" s="96"/>
      <c r="N224" s="220">
        <f>J224+K224+L224+M224</f>
        <v>0</v>
      </c>
      <c r="O224" s="131">
        <f>C224+I224-N224</f>
        <v>2237.1956856702623</v>
      </c>
    </row>
    <row r="225" spans="1:15" ht="12.75" thickBot="1">
      <c r="A225" s="1"/>
      <c r="B225" s="15"/>
      <c r="C225" s="63"/>
      <c r="D225" s="81"/>
      <c r="E225" s="82"/>
      <c r="F225" s="82"/>
      <c r="G225" s="82"/>
      <c r="H225" s="82"/>
      <c r="I225" s="211">
        <f t="shared" si="3"/>
        <v>0</v>
      </c>
      <c r="J225" s="94"/>
      <c r="K225" s="94"/>
      <c r="L225" s="94"/>
      <c r="M225" s="94"/>
      <c r="N225" s="107"/>
      <c r="O225" s="110"/>
    </row>
    <row r="226" spans="1:15" ht="12.75" thickBot="1">
      <c r="A226" s="360"/>
      <c r="B226" s="19" t="s">
        <v>34</v>
      </c>
      <c r="C226" s="378"/>
      <c r="D226" s="89"/>
      <c r="E226" s="89"/>
      <c r="F226" s="89"/>
      <c r="G226" s="89"/>
      <c r="H226" s="89">
        <f>D226+E226+F226+G226</f>
        <v>0</v>
      </c>
      <c r="I226" s="211">
        <f t="shared" si="3"/>
        <v>0</v>
      </c>
      <c r="J226" s="96"/>
      <c r="K226" s="96"/>
      <c r="L226" s="96"/>
      <c r="M226" s="96"/>
      <c r="N226" s="220">
        <f>J226+K226+L226+M226</f>
        <v>0</v>
      </c>
      <c r="O226" s="131">
        <f>C226+I226-N226</f>
        <v>0</v>
      </c>
    </row>
    <row r="227" spans="1:15" ht="12.75" thickBot="1">
      <c r="A227" s="26"/>
      <c r="B227" s="27"/>
      <c r="C227" s="66"/>
      <c r="D227" s="83"/>
      <c r="E227" s="84"/>
      <c r="F227" s="84"/>
      <c r="G227" s="84"/>
      <c r="H227" s="84"/>
      <c r="I227" s="211">
        <f t="shared" si="3"/>
        <v>0</v>
      </c>
      <c r="J227" s="100"/>
      <c r="K227" s="100"/>
      <c r="L227" s="100"/>
      <c r="M227" s="100"/>
      <c r="N227" s="108"/>
      <c r="O227" s="111"/>
    </row>
    <row r="228" spans="1:15" ht="12.75" thickBot="1">
      <c r="A228" s="360"/>
      <c r="B228" s="29" t="s">
        <v>35</v>
      </c>
      <c r="C228" s="378"/>
      <c r="D228" s="89"/>
      <c r="E228" s="89"/>
      <c r="F228" s="89"/>
      <c r="G228" s="89"/>
      <c r="H228" s="89">
        <f>D228+E228+F228+G228</f>
        <v>0</v>
      </c>
      <c r="I228" s="211">
        <f t="shared" si="3"/>
        <v>0</v>
      </c>
      <c r="J228" s="96"/>
      <c r="K228" s="96"/>
      <c r="L228" s="96"/>
      <c r="M228" s="96"/>
      <c r="N228" s="220">
        <f>J228+K228+L228+M228</f>
        <v>0</v>
      </c>
      <c r="O228" s="131">
        <f>C228+I228-N228</f>
        <v>0</v>
      </c>
    </row>
    <row r="229" spans="1:15" ht="12.75" thickBot="1">
      <c r="A229" s="1"/>
      <c r="B229" s="25"/>
      <c r="C229" s="63"/>
      <c r="D229" s="81"/>
      <c r="E229" s="82"/>
      <c r="F229" s="82"/>
      <c r="G229" s="82"/>
      <c r="H229" s="82"/>
      <c r="I229" s="211">
        <f t="shared" si="3"/>
        <v>0</v>
      </c>
      <c r="J229" s="94"/>
      <c r="K229" s="94"/>
      <c r="L229" s="94"/>
      <c r="M229" s="94"/>
      <c r="N229" s="99"/>
      <c r="O229" s="106"/>
    </row>
    <row r="230" spans="1:15" ht="12.75" thickBot="1">
      <c r="A230" s="360"/>
      <c r="B230" s="29" t="s">
        <v>36</v>
      </c>
      <c r="C230" s="378"/>
      <c r="D230" s="89"/>
      <c r="E230" s="89"/>
      <c r="F230" s="89">
        <v>29956.92</v>
      </c>
      <c r="G230" s="89">
        <v>44935.38</v>
      </c>
      <c r="H230" s="89">
        <f>D230+E230+F230+G230</f>
        <v>74892.29999999999</v>
      </c>
      <c r="I230" s="211">
        <f t="shared" si="3"/>
        <v>57698.22804314329</v>
      </c>
      <c r="J230" s="96"/>
      <c r="K230" s="96"/>
      <c r="L230" s="96"/>
      <c r="M230" s="96"/>
      <c r="N230" s="220">
        <f>J230+K230+L230+M230</f>
        <v>0</v>
      </c>
      <c r="O230" s="131">
        <f>C230+I230-N230</f>
        <v>57698.22804314329</v>
      </c>
    </row>
    <row r="231" spans="1:15" ht="12.75" thickBot="1">
      <c r="A231" s="26"/>
      <c r="B231" s="27"/>
      <c r="C231" s="66"/>
      <c r="D231" s="92"/>
      <c r="E231" s="82"/>
      <c r="F231" s="82"/>
      <c r="G231" s="82"/>
      <c r="H231" s="82"/>
      <c r="I231" s="211">
        <f t="shared" si="3"/>
        <v>0</v>
      </c>
      <c r="J231" s="94"/>
      <c r="K231" s="94"/>
      <c r="L231" s="94"/>
      <c r="M231" s="94"/>
      <c r="N231" s="99"/>
      <c r="O231" s="106"/>
    </row>
    <row r="232" spans="1:15" ht="12.75" thickBot="1">
      <c r="A232" s="26"/>
      <c r="B232" s="1" t="s">
        <v>58</v>
      </c>
      <c r="C232" s="64"/>
      <c r="D232" s="89">
        <v>400.02</v>
      </c>
      <c r="E232" s="89">
        <v>400.02</v>
      </c>
      <c r="F232" s="89">
        <v>400.02</v>
      </c>
      <c r="G232" s="89">
        <v>400.02</v>
      </c>
      <c r="H232" s="89">
        <f>D232+E232+F232+G232</f>
        <v>1600.08</v>
      </c>
      <c r="I232" s="211">
        <f t="shared" si="3"/>
        <v>1232.7272727272727</v>
      </c>
      <c r="J232" s="96"/>
      <c r="K232" s="96"/>
      <c r="L232" s="96"/>
      <c r="M232" s="96"/>
      <c r="N232" s="220">
        <f>J232+K232+L232+M232</f>
        <v>0</v>
      </c>
      <c r="O232" s="131">
        <f>C232+I232-N232</f>
        <v>1232.7272727272727</v>
      </c>
    </row>
    <row r="233" spans="1:15" ht="12.75" thickBot="1">
      <c r="A233" s="1"/>
      <c r="B233" s="1"/>
      <c r="C233" s="63"/>
      <c r="D233" s="81"/>
      <c r="E233" s="82"/>
      <c r="F233" s="82"/>
      <c r="G233" s="82"/>
      <c r="H233" s="82"/>
      <c r="I233" s="211">
        <f t="shared" si="3"/>
        <v>0</v>
      </c>
      <c r="J233" s="94"/>
      <c r="K233" s="94"/>
      <c r="L233" s="94"/>
      <c r="M233" s="94"/>
      <c r="N233" s="99"/>
      <c r="O233" s="106"/>
    </row>
    <row r="234" spans="1:15" ht="12.75" thickBot="1">
      <c r="A234" s="16"/>
      <c r="B234" s="2" t="s">
        <v>37</v>
      </c>
      <c r="C234" s="64"/>
      <c r="D234" s="89"/>
      <c r="E234" s="89"/>
      <c r="F234" s="89"/>
      <c r="G234" s="89"/>
      <c r="H234" s="89">
        <f>D234+E234+F234+G234</f>
        <v>0</v>
      </c>
      <c r="I234" s="211">
        <f t="shared" si="3"/>
        <v>0</v>
      </c>
      <c r="J234" s="96"/>
      <c r="K234" s="96"/>
      <c r="L234" s="96"/>
      <c r="M234" s="96"/>
      <c r="N234" s="220">
        <f>J234+K234+L234+M234</f>
        <v>0</v>
      </c>
      <c r="O234" s="131">
        <f>C234+I234-N234</f>
        <v>0</v>
      </c>
    </row>
    <row r="235" spans="1:15" ht="12.75" thickBot="1">
      <c r="A235" s="26"/>
      <c r="B235" s="27"/>
      <c r="C235" s="174"/>
      <c r="D235" s="358"/>
      <c r="E235" s="247"/>
      <c r="F235" s="247"/>
      <c r="G235" s="247"/>
      <c r="H235" s="247"/>
      <c r="I235" s="211">
        <f t="shared" si="3"/>
        <v>0</v>
      </c>
      <c r="J235" s="370"/>
      <c r="K235" s="370"/>
      <c r="L235" s="370"/>
      <c r="M235" s="370"/>
      <c r="N235" s="371"/>
      <c r="O235" s="372"/>
    </row>
    <row r="236" spans="1:15" ht="12" thickBot="1">
      <c r="A236" s="133"/>
      <c r="B236" s="134"/>
      <c r="C236" s="174"/>
      <c r="D236" s="135"/>
      <c r="E236" s="135"/>
      <c r="F236" s="135"/>
      <c r="G236" s="135"/>
      <c r="H236" s="135"/>
      <c r="I236" s="135"/>
      <c r="J236" s="136"/>
      <c r="K236" s="136"/>
      <c r="L236" s="136"/>
      <c r="M236" s="136"/>
      <c r="N236" s="137"/>
      <c r="O236" s="138"/>
    </row>
    <row r="237" spans="1:15" ht="12" thickBot="1">
      <c r="A237" s="1"/>
      <c r="B237" s="14" t="s">
        <v>3</v>
      </c>
      <c r="C237" s="171">
        <f>C140+C142+C144+C146+C148+C150+C152+C154+C156+C158+C160+C162+C164+C166+C168+C170+C172+C174+C176+C178+C180+C182+C184+C186+C188+C190+C192+C194+C196+C198+C200+C202+C204+C206+C208+C210+C212+C214+C216+C218+C220+C222+C224+C226+C228+C230+C232+C234</f>
        <v>0</v>
      </c>
      <c r="D237" s="171">
        <f>D140+D142+D144+D146+D148+D150+D152+D154+D156+D158+D160+D162+D164+D166+D168+D170+D172+D174+D176+D178+D180+D182+D184+D186+D188+D190+D192+D194+D196+D198+D200+D202+D204+D206+D208+D210+D212+D214+D216+D218+D220+D222+D224+D226+D228+D230+D232+D234</f>
        <v>125502.12000000001</v>
      </c>
      <c r="E237" s="171">
        <f>E140+E142+E144+E146+E148+E150+E152+E154+E156+E158+E160+E162+E164+E166+E168+E170+E172+E174+E176+E178+E180+E182+E184+E186+E188+E190+E192+E194+E196+E198+E200+E202+E204+E206+E208+E210+E212+E214+E216+E218+E220+E222+E224+E226+E228+E230+E232+E234</f>
        <v>125502.12000000001</v>
      </c>
      <c r="F237" s="171">
        <f>F140+F142+F144+F146+F148+F150+F152+F154+F156+F158+F160+F162+F164+F166+F168+F170+F172+F174+F176+F178+F180+F182+F184+F186+F188+F190+F192+F194+F196+F198+F200+F202+F204+F206+F208+F210+F212+F214+F216+F218+F220+F222+F224+F226+F228+F230+F232+F234</f>
        <v>155459.04</v>
      </c>
      <c r="G237" s="171">
        <f>G140+G142+G144+G146+G148+G150+G152+G154+G156+G158+G160+G162+G164+G166+G168+G170+G172+G174+G176+G178+G180+G182+G184+G186+G188+G190+G192+G194+G196+G198+G200+G202+G204+G206+G208+G210+G212+G214+G216+G218+G220+G222+G224+G226+G228+G230+G232+G234</f>
        <v>170437.5</v>
      </c>
      <c r="H237" s="122">
        <f>D237+E237+F237+G237</f>
        <v>576900.78</v>
      </c>
      <c r="I237" s="481">
        <f>I140+I142+I144+I146+I148+I150+I152+I154+I156+I158+I160+I162+I164+I166+I168+I170+I172+I174+I175+I176+I178+I180+I182+I184+I186+I188+I190+I192+I194+I196+I198+I200+I202+I204+I206+I208+I210+I212+I214+I216+I218+I220+I222+I224+I226+I228+I230+I232+I234</f>
        <v>444453.6055469953</v>
      </c>
      <c r="J237" s="171">
        <f>J140+J142+J144+J146+J148+J150+J152+J154+J156+J158+J160+J162+J164+J166+J168+J170+J172+J174+J176+J178+J180+J182+J184+J186+J188+J190+J192+J194+J196+J198+J200+J202+J204+J206+J208+J210+J212+J214+J216+J218+J220+J222+J224+J226+J228+J230+J232+J234</f>
        <v>0</v>
      </c>
      <c r="K237" s="171">
        <f>K140+K142+K144+K146+K148+K150+K152+K154+K156+K158+K160+K162+K164+K166+K168+K170+K172+K174+K176+K178+K180+K182+K184+K186+K188+K190+K192+K194+K196+K198+K200+K202+K204+K206+K208+K210+K212+K214+K216+K218+K220+K222+K224+K226+K228+K230+K232+K234</f>
        <v>0</v>
      </c>
      <c r="L237" s="171">
        <f>L140+L142+L144+L146+L148+L150+L152+L154+L156+L158+L160+L162+L164+L166+L168+L170+L172+L174+L176+L178+L180+L182+L184+L186+L188+L190+L192+L194+L196+L198+L200+L202+L204+L206+L208+L210+L212+L214+L216+L218+L220+L222+L224+L226+L228+L230+L232+L234</f>
        <v>0</v>
      </c>
      <c r="M237" s="171">
        <f>M140+M142+M144+M146+M148+M150+M152+M154+M156+M158+M160+M162+M164+M166+M168+M170+M172+M174+M176+M178+M180+M182+M184+M186+M188+M190+M192+M194+M196+M198+M200+M202+M204+M206+M208+M210+M212+M214+M216+M218+M220+M222+M224+M226+M228+M230+M232+M234</f>
        <v>0</v>
      </c>
      <c r="N237" s="130">
        <f>J237+K237+L237+M237</f>
        <v>0</v>
      </c>
      <c r="O237" s="171">
        <f>O140+O142+O144+O146+O148+O150+O152+O154+O156+O158+O160+O162+O164+O166+O168+O170+O172+O174+O176+O178+O180+O182+O184+O186+O188+O190+O192+O194+O196+O198+O200+O202+O204+O206+O208+O210+O212+O214+O216+O218+O220+O222+O224+O226+O228+O230+O232+O234</f>
        <v>444453.6055469953</v>
      </c>
    </row>
    <row r="238" spans="1:15" ht="12.75" thickBot="1">
      <c r="A238" s="1"/>
      <c r="B238" s="119" t="s">
        <v>368</v>
      </c>
      <c r="C238" s="71"/>
      <c r="D238" s="36"/>
      <c r="E238" s="36"/>
      <c r="F238" s="36"/>
      <c r="G238" s="36"/>
      <c r="H238" s="122"/>
      <c r="I238" s="211">
        <f>H237-I237</f>
        <v>132447.17445300473</v>
      </c>
      <c r="J238" s="36"/>
      <c r="K238" s="36"/>
      <c r="L238" s="36"/>
      <c r="M238" s="36"/>
      <c r="N238" s="130">
        <f>J238+K238+L238+M238</f>
        <v>0</v>
      </c>
      <c r="O238" s="211"/>
    </row>
    <row r="239" spans="1:15" ht="12.75" thickBot="1">
      <c r="A239" s="7"/>
      <c r="B239" s="120"/>
      <c r="C239" s="67"/>
      <c r="D239" s="36"/>
      <c r="E239" s="36"/>
      <c r="F239" s="36"/>
      <c r="G239" s="36"/>
      <c r="H239" s="122"/>
      <c r="I239" s="211"/>
      <c r="J239" s="36"/>
      <c r="K239" s="36"/>
      <c r="L239" s="36"/>
      <c r="M239" s="36"/>
      <c r="N239" s="130">
        <f>J239+K239+L239+M239</f>
        <v>0</v>
      </c>
      <c r="O239" s="211"/>
    </row>
    <row r="240" spans="1:15" ht="12.75" thickBot="1">
      <c r="A240" s="139"/>
      <c r="B240" s="140" t="s">
        <v>4</v>
      </c>
      <c r="C240" s="141"/>
      <c r="D240" s="152"/>
      <c r="E240" s="152"/>
      <c r="F240" s="152"/>
      <c r="G240" s="152"/>
      <c r="H240" s="466"/>
      <c r="I240" s="467">
        <f>I239+I238+I237</f>
        <v>576900.78</v>
      </c>
      <c r="J240" s="152"/>
      <c r="K240" s="152"/>
      <c r="L240" s="152"/>
      <c r="M240" s="152"/>
      <c r="N240" s="149">
        <f>J240+K240+L240+M240</f>
        <v>0</v>
      </c>
      <c r="O240" s="226"/>
    </row>
    <row r="241" spans="1:15" ht="12">
      <c r="A241" s="243"/>
      <c r="B241" s="243"/>
      <c r="C241" s="138"/>
      <c r="D241" s="270"/>
      <c r="E241" s="244"/>
      <c r="F241" s="244"/>
      <c r="G241" s="244"/>
      <c r="H241" s="228"/>
      <c r="I241" s="443"/>
      <c r="J241" s="270"/>
      <c r="K241" s="244"/>
      <c r="L241" s="244"/>
      <c r="M241" s="244"/>
      <c r="N241" s="155"/>
      <c r="O241" s="272"/>
    </row>
    <row r="242" spans="1:15" ht="12.75" thickBot="1">
      <c r="A242" s="243"/>
      <c r="B242" s="243"/>
      <c r="C242" s="138"/>
      <c r="D242" s="270"/>
      <c r="E242" s="244"/>
      <c r="F242" s="244"/>
      <c r="G242" s="244"/>
      <c r="H242" s="228"/>
      <c r="I242" s="468"/>
      <c r="J242" s="270"/>
      <c r="K242" s="244"/>
      <c r="L242" s="244"/>
      <c r="M242" s="244"/>
      <c r="N242" s="155"/>
      <c r="O242" s="272">
        <f>I237-N237</f>
        <v>444453.6055469953</v>
      </c>
    </row>
    <row r="243" spans="2:15" ht="12" thickBot="1">
      <c r="B243" s="12" t="s">
        <v>345</v>
      </c>
      <c r="D243" s="63">
        <f>D129+D237</f>
        <v>474238.8599999999</v>
      </c>
      <c r="E243" s="63">
        <f>E129+E237</f>
        <v>474238.8599999999</v>
      </c>
      <c r="F243" s="63">
        <f>F129+F237</f>
        <v>507411.784</v>
      </c>
      <c r="G243" s="63">
        <f>G129+G237</f>
        <v>528822.24</v>
      </c>
      <c r="H243" s="122">
        <f>D243+E243+F243+G243</f>
        <v>1984711.7439999997</v>
      </c>
      <c r="I243" s="122">
        <f>I132+I240</f>
        <v>1984711.744</v>
      </c>
      <c r="J243" s="112"/>
      <c r="K243" s="68"/>
      <c r="L243" s="68"/>
      <c r="M243" s="68"/>
      <c r="N243" s="63"/>
      <c r="O243" s="62"/>
    </row>
    <row r="244" spans="1:15" ht="11.25">
      <c r="A244" s="236"/>
      <c r="B244" s="236"/>
      <c r="C244" s="236"/>
      <c r="D244" s="237"/>
      <c r="E244" s="238"/>
      <c r="F244" s="238"/>
      <c r="G244" s="238"/>
      <c r="H244" s="238"/>
      <c r="I244" s="238"/>
      <c r="J244" s="238"/>
      <c r="K244" s="238"/>
      <c r="L244" s="238"/>
      <c r="M244" s="238"/>
      <c r="N244" s="239"/>
      <c r="O244" s="236"/>
    </row>
    <row r="245" spans="1:15" ht="11.25">
      <c r="A245" s="62"/>
      <c r="B245" s="62"/>
      <c r="D245" s="112"/>
      <c r="E245" s="68"/>
      <c r="F245" s="68"/>
      <c r="G245" s="68"/>
      <c r="H245" s="68"/>
      <c r="I245" s="68"/>
      <c r="J245" s="68"/>
      <c r="K245" s="68"/>
      <c r="L245" s="68"/>
      <c r="M245" s="68"/>
      <c r="N245" s="116"/>
      <c r="O245" s="62"/>
    </row>
    <row r="246" spans="2:15" ht="11.25">
      <c r="B246" s="12" t="s">
        <v>225</v>
      </c>
      <c r="D246" s="167" t="s">
        <v>208</v>
      </c>
      <c r="E246" s="68"/>
      <c r="F246" s="68"/>
      <c r="G246" s="68"/>
      <c r="H246" s="68"/>
      <c r="I246" s="68"/>
      <c r="J246" s="68"/>
      <c r="K246" s="68"/>
      <c r="L246" s="68"/>
      <c r="M246" s="68"/>
      <c r="N246" s="116"/>
      <c r="O246" s="62"/>
    </row>
    <row r="247" spans="4:15" ht="12" thickBot="1">
      <c r="D247" s="112"/>
      <c r="E247" s="68"/>
      <c r="F247" s="68"/>
      <c r="G247" s="68"/>
      <c r="H247" s="68"/>
      <c r="I247" s="68"/>
      <c r="J247" s="68"/>
      <c r="K247" s="68"/>
      <c r="L247" s="68"/>
      <c r="M247" s="68"/>
      <c r="N247" s="116"/>
      <c r="O247" s="62"/>
    </row>
    <row r="248" spans="1:15" ht="12" thickBot="1">
      <c r="A248" s="202"/>
      <c r="B248" s="203"/>
      <c r="C248" s="190"/>
      <c r="D248" s="224" t="s">
        <v>366</v>
      </c>
      <c r="E248" s="215"/>
      <c r="F248" s="215"/>
      <c r="G248" s="215"/>
      <c r="H248" s="216"/>
      <c r="I248" s="205"/>
      <c r="J248" s="232"/>
      <c r="K248" s="74" t="s">
        <v>379</v>
      </c>
      <c r="L248" s="74"/>
      <c r="M248" s="75"/>
      <c r="N248" s="77"/>
      <c r="O248" s="102"/>
    </row>
    <row r="249" spans="1:15" ht="44.25" customHeight="1" thickBot="1">
      <c r="A249" s="35" t="s">
        <v>91</v>
      </c>
      <c r="B249" s="163" t="s">
        <v>59</v>
      </c>
      <c r="C249" s="311" t="s">
        <v>373</v>
      </c>
      <c r="D249" s="245" t="s">
        <v>212</v>
      </c>
      <c r="E249" s="216" t="s">
        <v>305</v>
      </c>
      <c r="F249" s="214" t="s">
        <v>342</v>
      </c>
      <c r="G249" s="214" t="s">
        <v>344</v>
      </c>
      <c r="H249" s="217" t="s">
        <v>376</v>
      </c>
      <c r="I249" s="78" t="s">
        <v>380</v>
      </c>
      <c r="J249" s="245" t="s">
        <v>343</v>
      </c>
      <c r="K249" s="245"/>
      <c r="L249" s="216"/>
      <c r="M249" s="76"/>
      <c r="N249" s="218" t="s">
        <v>377</v>
      </c>
      <c r="O249" s="103" t="s">
        <v>375</v>
      </c>
    </row>
    <row r="250" spans="1:15" ht="11.25">
      <c r="A250" s="25"/>
      <c r="B250" s="25"/>
      <c r="C250" s="175"/>
      <c r="D250" s="354"/>
      <c r="E250" s="315"/>
      <c r="F250" s="315"/>
      <c r="G250" s="315"/>
      <c r="H250" s="374"/>
      <c r="I250" s="375"/>
      <c r="J250" s="331"/>
      <c r="K250" s="331"/>
      <c r="L250" s="331"/>
      <c r="M250" s="331"/>
      <c r="N250" s="376"/>
      <c r="O250" s="377"/>
    </row>
    <row r="251" spans="1:15" ht="12" thickBot="1">
      <c r="A251" s="7">
        <v>1</v>
      </c>
      <c r="B251" s="7"/>
      <c r="C251" s="176"/>
      <c r="D251" s="81"/>
      <c r="E251" s="82"/>
      <c r="F251" s="82"/>
      <c r="G251" s="82"/>
      <c r="H251" s="82"/>
      <c r="I251" s="82"/>
      <c r="J251" s="94"/>
      <c r="K251" s="94"/>
      <c r="L251" s="94"/>
      <c r="M251" s="94"/>
      <c r="N251" s="99"/>
      <c r="O251" s="106"/>
    </row>
    <row r="252" spans="1:16" ht="12.75" thickBot="1">
      <c r="A252" s="246"/>
      <c r="B252" s="29" t="s">
        <v>111</v>
      </c>
      <c r="C252" s="179"/>
      <c r="D252" s="89"/>
      <c r="E252" s="89"/>
      <c r="F252" s="89"/>
      <c r="G252" s="89"/>
      <c r="H252" s="89">
        <f>D252+E252+F252+G252</f>
        <v>0</v>
      </c>
      <c r="I252" s="211">
        <f aca="true" t="shared" si="4" ref="I252:I315">H252/1.1/1.18</f>
        <v>0</v>
      </c>
      <c r="J252" s="96"/>
      <c r="K252" s="96"/>
      <c r="L252" s="96"/>
      <c r="M252" s="96"/>
      <c r="N252" s="220">
        <f>J252+K252+L252+M252</f>
        <v>0</v>
      </c>
      <c r="O252" s="131">
        <f>C252+I252-N252</f>
        <v>0</v>
      </c>
      <c r="P252" s="392"/>
    </row>
    <row r="253" spans="1:16" ht="12.75" thickBot="1">
      <c r="A253" s="32"/>
      <c r="B253" s="25"/>
      <c r="C253" s="178"/>
      <c r="D253" s="81"/>
      <c r="E253" s="82"/>
      <c r="F253" s="82"/>
      <c r="G253" s="82"/>
      <c r="H253" s="82"/>
      <c r="I253" s="211">
        <f t="shared" si="4"/>
        <v>0</v>
      </c>
      <c r="J253" s="94"/>
      <c r="K253" s="94"/>
      <c r="L253" s="94"/>
      <c r="M253" s="94"/>
      <c r="N253" s="99"/>
      <c r="O253" s="106"/>
      <c r="P253" s="392"/>
    </row>
    <row r="254" spans="1:16" ht="12.75" thickBot="1">
      <c r="A254" s="28"/>
      <c r="B254" s="20" t="s">
        <v>55</v>
      </c>
      <c r="C254" s="451"/>
      <c r="D254" s="89"/>
      <c r="E254" s="89"/>
      <c r="F254" s="89"/>
      <c r="G254" s="89"/>
      <c r="H254" s="89">
        <f>D254+E254+F254+G254</f>
        <v>0</v>
      </c>
      <c r="I254" s="211">
        <f t="shared" si="4"/>
        <v>0</v>
      </c>
      <c r="J254" s="96"/>
      <c r="K254" s="96"/>
      <c r="L254" s="96"/>
      <c r="M254" s="96"/>
      <c r="N254" s="220">
        <f>J254+K254+L254+M254</f>
        <v>0</v>
      </c>
      <c r="O254" s="131">
        <f>C254+I254-N254</f>
        <v>0</v>
      </c>
      <c r="P254" s="392"/>
    </row>
    <row r="255" spans="1:16" ht="12.75" thickBot="1">
      <c r="A255" s="15"/>
      <c r="B255" s="15"/>
      <c r="C255" s="180"/>
      <c r="D255" s="81"/>
      <c r="E255" s="82"/>
      <c r="F255" s="82"/>
      <c r="G255" s="82"/>
      <c r="H255" s="82"/>
      <c r="I255" s="211">
        <f t="shared" si="4"/>
        <v>0</v>
      </c>
      <c r="J255" s="94"/>
      <c r="K255" s="94"/>
      <c r="L255" s="94"/>
      <c r="M255" s="94"/>
      <c r="N255" s="99"/>
      <c r="O255" s="106"/>
      <c r="P255" s="392"/>
    </row>
    <row r="256" spans="1:16" ht="12.75" thickBot="1">
      <c r="A256" s="246"/>
      <c r="B256" s="29" t="s">
        <v>335</v>
      </c>
      <c r="C256" s="179"/>
      <c r="D256" s="89"/>
      <c r="E256" s="89"/>
      <c r="F256" s="89"/>
      <c r="G256" s="89"/>
      <c r="H256" s="89">
        <f>D256+E256+F256+G256</f>
        <v>0</v>
      </c>
      <c r="I256" s="211">
        <f t="shared" si="4"/>
        <v>0</v>
      </c>
      <c r="J256" s="96"/>
      <c r="K256" s="96"/>
      <c r="L256" s="96"/>
      <c r="M256" s="96"/>
      <c r="N256" s="220">
        <f>J256+K256+L256+M256</f>
        <v>0</v>
      </c>
      <c r="O256" s="131">
        <f>C256+I256-N256</f>
        <v>0</v>
      </c>
      <c r="P256" s="392"/>
    </row>
    <row r="257" spans="1:16" ht="12.75" thickBot="1">
      <c r="A257" s="25"/>
      <c r="B257" s="25"/>
      <c r="C257" s="181"/>
      <c r="D257" s="81"/>
      <c r="E257" s="82"/>
      <c r="F257" s="82"/>
      <c r="G257" s="82"/>
      <c r="H257" s="82"/>
      <c r="I257" s="211">
        <f t="shared" si="4"/>
        <v>0</v>
      </c>
      <c r="J257" s="94"/>
      <c r="K257" s="94"/>
      <c r="L257" s="94"/>
      <c r="M257" s="94"/>
      <c r="N257" s="99"/>
      <c r="O257" s="106"/>
      <c r="P257" s="392"/>
    </row>
    <row r="258" spans="1:16" ht="12.75" thickBot="1">
      <c r="A258" s="360"/>
      <c r="B258" s="29" t="s">
        <v>99</v>
      </c>
      <c r="C258" s="179"/>
      <c r="D258" s="89"/>
      <c r="E258" s="89"/>
      <c r="F258" s="89">
        <v>6351.33</v>
      </c>
      <c r="G258" s="89">
        <v>6351.33</v>
      </c>
      <c r="H258" s="89">
        <f>D258+E258+F258+G258</f>
        <v>12702.66</v>
      </c>
      <c r="I258" s="211">
        <f t="shared" si="4"/>
        <v>9786.33281972265</v>
      </c>
      <c r="J258" s="96"/>
      <c r="K258" s="96"/>
      <c r="L258" s="96"/>
      <c r="M258" s="96"/>
      <c r="N258" s="220">
        <f>J258+K258+L258+M258</f>
        <v>0</v>
      </c>
      <c r="O258" s="131">
        <f>C258+I258-N258</f>
        <v>9786.33281972265</v>
      </c>
      <c r="P258" s="392"/>
    </row>
    <row r="259" spans="1:16" ht="12.75" thickBot="1">
      <c r="A259" s="26"/>
      <c r="B259" s="27"/>
      <c r="C259" s="178"/>
      <c r="D259" s="81"/>
      <c r="E259" s="82"/>
      <c r="F259" s="82"/>
      <c r="G259" s="82"/>
      <c r="H259" s="82"/>
      <c r="I259" s="211">
        <f t="shared" si="4"/>
        <v>0</v>
      </c>
      <c r="J259" s="94"/>
      <c r="K259" s="94"/>
      <c r="L259" s="94"/>
      <c r="M259" s="94"/>
      <c r="N259" s="99"/>
      <c r="O259" s="106"/>
      <c r="P259" s="392"/>
    </row>
    <row r="260" spans="1:16" ht="12.75" thickBot="1">
      <c r="A260" s="360"/>
      <c r="B260" s="29" t="s">
        <v>322</v>
      </c>
      <c r="C260" s="179"/>
      <c r="D260" s="89"/>
      <c r="E260" s="89"/>
      <c r="F260" s="89"/>
      <c r="G260" s="89"/>
      <c r="H260" s="89">
        <f>D260+E260+F260+G260</f>
        <v>0</v>
      </c>
      <c r="I260" s="211">
        <f t="shared" si="4"/>
        <v>0</v>
      </c>
      <c r="J260" s="96"/>
      <c r="K260" s="96"/>
      <c r="L260" s="96"/>
      <c r="M260" s="96"/>
      <c r="N260" s="220">
        <f>J260+K260+L260+M260</f>
        <v>0</v>
      </c>
      <c r="O260" s="131">
        <f>C260+I260-N260</f>
        <v>0</v>
      </c>
      <c r="P260" s="392"/>
    </row>
    <row r="261" spans="1:16" ht="12.75" thickBot="1">
      <c r="A261" s="26"/>
      <c r="B261" s="27"/>
      <c r="C261" s="178"/>
      <c r="D261" s="81"/>
      <c r="E261" s="82"/>
      <c r="F261" s="82"/>
      <c r="G261" s="82"/>
      <c r="H261" s="82"/>
      <c r="I261" s="211">
        <f t="shared" si="4"/>
        <v>0</v>
      </c>
      <c r="J261" s="94"/>
      <c r="K261" s="94"/>
      <c r="L261" s="94"/>
      <c r="M261" s="94"/>
      <c r="N261" s="99"/>
      <c r="O261" s="106"/>
      <c r="P261" s="392"/>
    </row>
    <row r="262" spans="1:16" ht="12.75" thickBot="1">
      <c r="A262" s="246"/>
      <c r="B262" s="29" t="s">
        <v>331</v>
      </c>
      <c r="C262" s="179"/>
      <c r="D262" s="89"/>
      <c r="E262" s="89"/>
      <c r="F262" s="89"/>
      <c r="G262" s="89"/>
      <c r="H262" s="89">
        <f>D262+E262+F262+G262</f>
        <v>0</v>
      </c>
      <c r="I262" s="211">
        <f t="shared" si="4"/>
        <v>0</v>
      </c>
      <c r="J262" s="96"/>
      <c r="K262" s="96"/>
      <c r="L262" s="96"/>
      <c r="M262" s="96"/>
      <c r="N262" s="220">
        <f>J262+K262+L262+M262</f>
        <v>0</v>
      </c>
      <c r="O262" s="131">
        <f>C262+I262-N262</f>
        <v>0</v>
      </c>
      <c r="P262" s="392"/>
    </row>
    <row r="263" spans="1:16" ht="12.75" thickBot="1">
      <c r="A263" s="26"/>
      <c r="B263" s="27"/>
      <c r="C263" s="178"/>
      <c r="D263" s="81"/>
      <c r="E263" s="82"/>
      <c r="F263" s="82"/>
      <c r="G263" s="82"/>
      <c r="H263" s="82"/>
      <c r="I263" s="211">
        <f t="shared" si="4"/>
        <v>0</v>
      </c>
      <c r="J263" s="94"/>
      <c r="K263" s="94"/>
      <c r="L263" s="94"/>
      <c r="M263" s="94"/>
      <c r="N263" s="99"/>
      <c r="O263" s="106"/>
      <c r="P263" s="392"/>
    </row>
    <row r="264" spans="1:16" ht="12.75" thickBot="1">
      <c r="A264" s="360"/>
      <c r="B264" s="29" t="s">
        <v>101</v>
      </c>
      <c r="C264" s="179"/>
      <c r="D264" s="89"/>
      <c r="E264" s="89"/>
      <c r="F264" s="89"/>
      <c r="G264" s="89"/>
      <c r="H264" s="89">
        <f>D264+E264+F264+G264</f>
        <v>0</v>
      </c>
      <c r="I264" s="211">
        <f t="shared" si="4"/>
        <v>0</v>
      </c>
      <c r="J264" s="96"/>
      <c r="K264" s="96"/>
      <c r="L264" s="96"/>
      <c r="M264" s="96"/>
      <c r="N264" s="220">
        <f>J264+K264+L264+M264</f>
        <v>0</v>
      </c>
      <c r="O264" s="131">
        <f>C264+I264-N264</f>
        <v>0</v>
      </c>
      <c r="P264" s="392"/>
    </row>
    <row r="265" spans="1:16" ht="12.75" thickBot="1">
      <c r="A265" s="1"/>
      <c r="B265" s="15"/>
      <c r="C265" s="176"/>
      <c r="D265" s="81"/>
      <c r="E265" s="82"/>
      <c r="F265" s="82"/>
      <c r="G265" s="82"/>
      <c r="H265" s="82"/>
      <c r="I265" s="211">
        <f t="shared" si="4"/>
        <v>0</v>
      </c>
      <c r="J265" s="94"/>
      <c r="K265" s="94"/>
      <c r="L265" s="94"/>
      <c r="M265" s="94"/>
      <c r="N265" s="99"/>
      <c r="O265" s="106"/>
      <c r="P265" s="392"/>
    </row>
    <row r="266" spans="1:16" ht="12.75" thickBot="1">
      <c r="A266" s="28"/>
      <c r="B266" s="1" t="s">
        <v>199</v>
      </c>
      <c r="C266" s="177"/>
      <c r="D266" s="89">
        <v>5927.04</v>
      </c>
      <c r="E266" s="89">
        <v>5927.04</v>
      </c>
      <c r="F266" s="89">
        <v>5927.04</v>
      </c>
      <c r="G266" s="89">
        <v>5927.04</v>
      </c>
      <c r="H266" s="89">
        <f>D266+E266+F266+G266</f>
        <v>23708.16</v>
      </c>
      <c r="I266" s="211">
        <f t="shared" si="4"/>
        <v>18265.146379044683</v>
      </c>
      <c r="J266" s="96"/>
      <c r="K266" s="96"/>
      <c r="L266" s="96"/>
      <c r="M266" s="96"/>
      <c r="N266" s="220">
        <f>J266+K266+L266+M266</f>
        <v>0</v>
      </c>
      <c r="O266" s="131">
        <f>C266+I266-N266</f>
        <v>18265.146379044683</v>
      </c>
      <c r="P266" s="392"/>
    </row>
    <row r="267" spans="1:16" ht="12.75" thickBot="1">
      <c r="A267" s="15"/>
      <c r="B267" s="25"/>
      <c r="C267" s="182"/>
      <c r="D267" s="81"/>
      <c r="E267" s="82"/>
      <c r="F267" s="82"/>
      <c r="G267" s="82"/>
      <c r="H267" s="82"/>
      <c r="I267" s="211">
        <f t="shared" si="4"/>
        <v>0</v>
      </c>
      <c r="J267" s="94"/>
      <c r="K267" s="94"/>
      <c r="L267" s="94"/>
      <c r="M267" s="94"/>
      <c r="N267" s="99"/>
      <c r="O267" s="106"/>
      <c r="P267" s="392"/>
    </row>
    <row r="268" spans="1:16" ht="12.75" thickBot="1">
      <c r="A268" s="246"/>
      <c r="B268" s="29" t="s">
        <v>104</v>
      </c>
      <c r="C268" s="179"/>
      <c r="D268" s="89"/>
      <c r="E268" s="89"/>
      <c r="F268" s="89"/>
      <c r="G268" s="89"/>
      <c r="H268" s="89">
        <f>D268+E268+F268+G268</f>
        <v>0</v>
      </c>
      <c r="I268" s="211">
        <f t="shared" si="4"/>
        <v>0</v>
      </c>
      <c r="J268" s="96"/>
      <c r="K268" s="96"/>
      <c r="L268" s="96"/>
      <c r="M268" s="96"/>
      <c r="N268" s="220">
        <f>J268+K268+L268+M268</f>
        <v>0</v>
      </c>
      <c r="O268" s="131">
        <f>C268+I268-N268</f>
        <v>0</v>
      </c>
      <c r="P268" s="392"/>
    </row>
    <row r="269" spans="1:16" ht="12.75" thickBot="1">
      <c r="A269" s="32"/>
      <c r="B269" s="25"/>
      <c r="C269" s="183"/>
      <c r="D269" s="81"/>
      <c r="E269" s="82"/>
      <c r="F269" s="82"/>
      <c r="G269" s="82"/>
      <c r="H269" s="82"/>
      <c r="I269" s="211">
        <f t="shared" si="4"/>
        <v>0</v>
      </c>
      <c r="J269" s="94"/>
      <c r="K269" s="94"/>
      <c r="L269" s="94"/>
      <c r="M269" s="94"/>
      <c r="N269" s="107"/>
      <c r="O269" s="110"/>
      <c r="P269" s="392"/>
    </row>
    <row r="270" spans="1:16" ht="12.75" thickBot="1">
      <c r="A270" s="246"/>
      <c r="B270" s="29" t="s">
        <v>106</v>
      </c>
      <c r="C270" s="179"/>
      <c r="D270" s="89"/>
      <c r="E270" s="89"/>
      <c r="F270" s="89"/>
      <c r="G270" s="89"/>
      <c r="H270" s="89">
        <f>D270+E270+F270+G270</f>
        <v>0</v>
      </c>
      <c r="I270" s="211">
        <f t="shared" si="4"/>
        <v>0</v>
      </c>
      <c r="J270" s="96"/>
      <c r="K270" s="96"/>
      <c r="L270" s="96"/>
      <c r="M270" s="96"/>
      <c r="N270" s="220">
        <f>J270+K270+L270+M270</f>
        <v>0</v>
      </c>
      <c r="O270" s="131">
        <f>C270+I270-N270</f>
        <v>0</v>
      </c>
      <c r="P270" s="392"/>
    </row>
    <row r="271" spans="1:16" ht="12.75" thickBot="1">
      <c r="A271" s="15"/>
      <c r="B271" s="25"/>
      <c r="C271" s="185"/>
      <c r="D271" s="81"/>
      <c r="E271" s="82"/>
      <c r="F271" s="82"/>
      <c r="G271" s="82"/>
      <c r="H271" s="82"/>
      <c r="I271" s="211">
        <f t="shared" si="4"/>
        <v>0</v>
      </c>
      <c r="J271" s="94"/>
      <c r="K271" s="94"/>
      <c r="L271" s="94"/>
      <c r="M271" s="94"/>
      <c r="N271" s="107"/>
      <c r="O271" s="110"/>
      <c r="P271" s="392"/>
    </row>
    <row r="272" spans="1:16" ht="12.75" thickBot="1">
      <c r="A272" s="246"/>
      <c r="B272" s="29" t="s">
        <v>105</v>
      </c>
      <c r="C272" s="179"/>
      <c r="D272" s="89"/>
      <c r="E272" s="89"/>
      <c r="F272" s="89"/>
      <c r="G272" s="89"/>
      <c r="H272" s="89">
        <f>D272+E272+F272+G272</f>
        <v>0</v>
      </c>
      <c r="I272" s="211">
        <f t="shared" si="4"/>
        <v>0</v>
      </c>
      <c r="J272" s="96"/>
      <c r="K272" s="96"/>
      <c r="L272" s="96"/>
      <c r="M272" s="96"/>
      <c r="N272" s="220">
        <f>J272+K272+L272+M272</f>
        <v>0</v>
      </c>
      <c r="O272" s="131">
        <f>C272+I272-N272</f>
        <v>0</v>
      </c>
      <c r="P272" s="392"/>
    </row>
    <row r="273" spans="1:16" ht="12.75" thickBot="1">
      <c r="A273" s="15"/>
      <c r="B273" s="29" t="s">
        <v>105</v>
      </c>
      <c r="C273" s="179"/>
      <c r="D273" s="89"/>
      <c r="E273" s="89"/>
      <c r="F273" s="89"/>
      <c r="G273" s="89"/>
      <c r="H273" s="89">
        <f>D273+E273+F273+G273</f>
        <v>0</v>
      </c>
      <c r="I273" s="211">
        <f t="shared" si="4"/>
        <v>0</v>
      </c>
      <c r="J273" s="96"/>
      <c r="K273" s="96"/>
      <c r="L273" s="96"/>
      <c r="M273" s="96"/>
      <c r="N273" s="220">
        <f>J273+K273+L273+M273</f>
        <v>0</v>
      </c>
      <c r="O273" s="131">
        <f>C273+I273-N273</f>
        <v>0</v>
      </c>
      <c r="P273" s="392"/>
    </row>
    <row r="274" spans="1:16" ht="12.75" thickBot="1">
      <c r="A274" s="246"/>
      <c r="B274" s="29" t="s">
        <v>103</v>
      </c>
      <c r="C274" s="179"/>
      <c r="D274" s="89"/>
      <c r="E274" s="89"/>
      <c r="F274" s="89"/>
      <c r="G274" s="89"/>
      <c r="H274" s="89">
        <f>D274+E274+F274+G274</f>
        <v>0</v>
      </c>
      <c r="I274" s="211">
        <f t="shared" si="4"/>
        <v>0</v>
      </c>
      <c r="J274" s="96"/>
      <c r="K274" s="96"/>
      <c r="L274" s="96"/>
      <c r="M274" s="96"/>
      <c r="N274" s="220">
        <f>J274+K274+L274+M274</f>
        <v>0</v>
      </c>
      <c r="O274" s="131">
        <f>C274+I274-N274</f>
        <v>0</v>
      </c>
      <c r="P274" s="392"/>
    </row>
    <row r="275" spans="1:16" ht="12.75" thickBot="1">
      <c r="A275" s="15"/>
      <c r="B275" s="15"/>
      <c r="C275" s="185"/>
      <c r="D275" s="81"/>
      <c r="E275" s="82"/>
      <c r="F275" s="82"/>
      <c r="G275" s="82"/>
      <c r="H275" s="82"/>
      <c r="I275" s="211">
        <f t="shared" si="4"/>
        <v>0</v>
      </c>
      <c r="J275" s="94"/>
      <c r="K275" s="94"/>
      <c r="L275" s="94"/>
      <c r="M275" s="94"/>
      <c r="N275" s="107"/>
      <c r="O275" s="110"/>
      <c r="P275" s="392"/>
    </row>
    <row r="276" spans="1:16" ht="12.75" thickBot="1">
      <c r="A276" s="246"/>
      <c r="B276" s="29" t="s">
        <v>312</v>
      </c>
      <c r="C276" s="179"/>
      <c r="D276" s="89"/>
      <c r="E276" s="89"/>
      <c r="F276" s="89"/>
      <c r="G276" s="89"/>
      <c r="H276" s="89">
        <f>D276+E276+F276+G276</f>
        <v>0</v>
      </c>
      <c r="I276" s="211">
        <f t="shared" si="4"/>
        <v>0</v>
      </c>
      <c r="J276" s="96"/>
      <c r="K276" s="96"/>
      <c r="L276" s="96"/>
      <c r="M276" s="96"/>
      <c r="N276" s="220">
        <f>J276+K276+L276+M276</f>
        <v>0</v>
      </c>
      <c r="O276" s="131">
        <f>C276+I276-N276</f>
        <v>0</v>
      </c>
      <c r="P276" s="392"/>
    </row>
    <row r="277" spans="1:16" ht="12.75" thickBot="1">
      <c r="A277" s="1"/>
      <c r="B277" s="15"/>
      <c r="C277" s="176"/>
      <c r="D277" s="81"/>
      <c r="E277" s="82"/>
      <c r="F277" s="82"/>
      <c r="G277" s="82"/>
      <c r="H277" s="82"/>
      <c r="I277" s="211">
        <f t="shared" si="4"/>
        <v>0</v>
      </c>
      <c r="J277" s="94"/>
      <c r="K277" s="94"/>
      <c r="L277" s="94"/>
      <c r="M277" s="94"/>
      <c r="N277" s="107"/>
      <c r="O277" s="110"/>
      <c r="P277" s="392"/>
    </row>
    <row r="278" spans="1:16" ht="12.75" thickBot="1">
      <c r="A278" s="246"/>
      <c r="B278" s="29" t="s">
        <v>107</v>
      </c>
      <c r="C278" s="179"/>
      <c r="D278" s="89"/>
      <c r="E278" s="89"/>
      <c r="F278" s="89"/>
      <c r="G278" s="89"/>
      <c r="H278" s="89">
        <f>D278+E278+F278+G278</f>
        <v>0</v>
      </c>
      <c r="I278" s="211">
        <f t="shared" si="4"/>
        <v>0</v>
      </c>
      <c r="J278" s="96"/>
      <c r="K278" s="96"/>
      <c r="L278" s="96"/>
      <c r="M278" s="96"/>
      <c r="N278" s="220">
        <f>J278+K278+L278+M278</f>
        <v>0</v>
      </c>
      <c r="O278" s="131">
        <f>C278+I278-N278</f>
        <v>0</v>
      </c>
      <c r="P278" s="392"/>
    </row>
    <row r="279" spans="1:16" ht="12.75" thickBot="1">
      <c r="A279" s="15"/>
      <c r="B279" s="25"/>
      <c r="C279" s="185"/>
      <c r="D279" s="81"/>
      <c r="E279" s="82"/>
      <c r="F279" s="82"/>
      <c r="G279" s="82"/>
      <c r="H279" s="82"/>
      <c r="I279" s="211">
        <f t="shared" si="4"/>
        <v>0</v>
      </c>
      <c r="J279" s="94"/>
      <c r="K279" s="94"/>
      <c r="L279" s="94"/>
      <c r="M279" s="94"/>
      <c r="N279" s="107"/>
      <c r="O279" s="110"/>
      <c r="P279" s="392"/>
    </row>
    <row r="280" spans="1:16" ht="12.75" thickBot="1">
      <c r="A280" s="246"/>
      <c r="B280" s="29" t="s">
        <v>102</v>
      </c>
      <c r="C280" s="179"/>
      <c r="D280" s="89">
        <v>16332.36</v>
      </c>
      <c r="E280" s="89">
        <v>16332.36</v>
      </c>
      <c r="F280" s="89">
        <v>16332.36</v>
      </c>
      <c r="G280" s="89">
        <v>16332.36</v>
      </c>
      <c r="H280" s="89">
        <f>D280+E280+F280+G280</f>
        <v>65329.44</v>
      </c>
      <c r="I280" s="211">
        <f t="shared" si="4"/>
        <v>50330.84745762712</v>
      </c>
      <c r="J280" s="96"/>
      <c r="K280" s="96"/>
      <c r="L280" s="96"/>
      <c r="M280" s="96"/>
      <c r="N280" s="220">
        <f>J280+K280+L280+M280</f>
        <v>0</v>
      </c>
      <c r="O280" s="131">
        <f>C280+I280-N280</f>
        <v>50330.84745762712</v>
      </c>
      <c r="P280" s="392"/>
    </row>
    <row r="281" spans="1:16" ht="12.75" thickBot="1">
      <c r="A281" s="1"/>
      <c r="B281" s="25"/>
      <c r="C281" s="176"/>
      <c r="D281" s="81"/>
      <c r="E281" s="82"/>
      <c r="F281" s="82"/>
      <c r="G281" s="82"/>
      <c r="H281" s="82"/>
      <c r="I281" s="211">
        <f t="shared" si="4"/>
        <v>0</v>
      </c>
      <c r="J281" s="94"/>
      <c r="K281" s="94"/>
      <c r="L281" s="94"/>
      <c r="M281" s="94"/>
      <c r="N281" s="107"/>
      <c r="O281" s="110"/>
      <c r="P281" s="392"/>
    </row>
    <row r="282" spans="1:16" ht="12.75" thickBot="1">
      <c r="A282" s="246"/>
      <c r="B282" s="29" t="s">
        <v>108</v>
      </c>
      <c r="C282" s="179"/>
      <c r="D282" s="89"/>
      <c r="E282" s="89"/>
      <c r="F282" s="89"/>
      <c r="G282" s="89"/>
      <c r="H282" s="89">
        <f>D282+E282+F282+G282</f>
        <v>0</v>
      </c>
      <c r="I282" s="211">
        <f t="shared" si="4"/>
        <v>0</v>
      </c>
      <c r="J282" s="96"/>
      <c r="K282" s="96"/>
      <c r="L282" s="96"/>
      <c r="M282" s="96"/>
      <c r="N282" s="220">
        <f>J282+K282+L282+M282</f>
        <v>0</v>
      </c>
      <c r="O282" s="131">
        <f>C282+I282-N282</f>
        <v>0</v>
      </c>
      <c r="P282" s="392"/>
    </row>
    <row r="283" spans="1:16" ht="12.75" thickBot="1">
      <c r="A283" s="15"/>
      <c r="B283" s="25"/>
      <c r="C283" s="185"/>
      <c r="D283" s="81"/>
      <c r="E283" s="82"/>
      <c r="F283" s="82"/>
      <c r="G283" s="82"/>
      <c r="H283" s="82"/>
      <c r="I283" s="211">
        <f t="shared" si="4"/>
        <v>0</v>
      </c>
      <c r="J283" s="94"/>
      <c r="K283" s="94"/>
      <c r="L283" s="94"/>
      <c r="M283" s="94"/>
      <c r="N283" s="107"/>
      <c r="O283" s="110"/>
      <c r="P283" s="392"/>
    </row>
    <row r="284" spans="1:16" ht="12.75" thickBot="1">
      <c r="A284" s="246"/>
      <c r="B284" s="29" t="s">
        <v>332</v>
      </c>
      <c r="C284" s="382"/>
      <c r="D284" s="89"/>
      <c r="E284" s="89"/>
      <c r="F284" s="89"/>
      <c r="G284" s="89"/>
      <c r="H284" s="89">
        <f>D284+E284+F284+G284</f>
        <v>0</v>
      </c>
      <c r="I284" s="211">
        <f t="shared" si="4"/>
        <v>0</v>
      </c>
      <c r="J284" s="96"/>
      <c r="K284" s="96"/>
      <c r="L284" s="96"/>
      <c r="M284" s="96"/>
      <c r="N284" s="220">
        <f>J284+K284+L284+M284</f>
        <v>0</v>
      </c>
      <c r="O284" s="131">
        <f>C284+I284-N284</f>
        <v>0</v>
      </c>
      <c r="P284" s="392"/>
    </row>
    <row r="285" spans="1:16" ht="12.75" thickBot="1">
      <c r="A285" s="15"/>
      <c r="B285" s="15"/>
      <c r="C285" s="182"/>
      <c r="D285" s="256"/>
      <c r="E285" s="256"/>
      <c r="F285" s="256"/>
      <c r="G285" s="256"/>
      <c r="H285" s="256"/>
      <c r="I285" s="211">
        <f t="shared" si="4"/>
        <v>0</v>
      </c>
      <c r="J285" s="258"/>
      <c r="K285" s="258"/>
      <c r="L285" s="258"/>
      <c r="M285" s="258"/>
      <c r="N285" s="280"/>
      <c r="O285" s="143"/>
      <c r="P285" s="392"/>
    </row>
    <row r="286" spans="1:16" ht="12.75" thickBot="1">
      <c r="A286" s="28"/>
      <c r="B286" s="6" t="s">
        <v>226</v>
      </c>
      <c r="C286" s="281"/>
      <c r="D286" s="89"/>
      <c r="E286" s="89"/>
      <c r="F286" s="89"/>
      <c r="G286" s="89"/>
      <c r="H286" s="89">
        <f>D286+E286+F286+G286</f>
        <v>0</v>
      </c>
      <c r="I286" s="211">
        <f t="shared" si="4"/>
        <v>0</v>
      </c>
      <c r="J286" s="96"/>
      <c r="K286" s="96"/>
      <c r="L286" s="96"/>
      <c r="M286" s="96"/>
      <c r="N286" s="220">
        <f>J286+K286+L286+M286</f>
        <v>0</v>
      </c>
      <c r="O286" s="131">
        <f>C286+I286-N286</f>
        <v>0</v>
      </c>
      <c r="P286" s="392"/>
    </row>
    <row r="287" spans="1:16" ht="12.75" thickBot="1">
      <c r="A287" s="15"/>
      <c r="B287" s="15"/>
      <c r="C287" s="182"/>
      <c r="D287" s="256"/>
      <c r="E287" s="256"/>
      <c r="F287" s="256"/>
      <c r="G287" s="256"/>
      <c r="H287" s="256"/>
      <c r="I287" s="211">
        <f t="shared" si="4"/>
        <v>0</v>
      </c>
      <c r="J287" s="258"/>
      <c r="K287" s="258"/>
      <c r="L287" s="258"/>
      <c r="M287" s="258"/>
      <c r="N287" s="280"/>
      <c r="O287" s="143"/>
      <c r="P287" s="392"/>
    </row>
    <row r="288" spans="1:16" ht="12.75" thickBot="1">
      <c r="A288" s="28"/>
      <c r="B288" s="6" t="s">
        <v>227</v>
      </c>
      <c r="C288" s="281"/>
      <c r="D288" s="89"/>
      <c r="E288" s="89"/>
      <c r="F288" s="89"/>
      <c r="G288" s="89"/>
      <c r="H288" s="89">
        <f>D288+E288+F288+G288</f>
        <v>0</v>
      </c>
      <c r="I288" s="211">
        <f t="shared" si="4"/>
        <v>0</v>
      </c>
      <c r="J288" s="96"/>
      <c r="K288" s="96"/>
      <c r="L288" s="96"/>
      <c r="M288" s="96"/>
      <c r="N288" s="220">
        <f>J288+K288+L288+M288</f>
        <v>0</v>
      </c>
      <c r="O288" s="131">
        <f>C288+I288-N288</f>
        <v>0</v>
      </c>
      <c r="P288" s="392"/>
    </row>
    <row r="289" spans="1:16" ht="12.75" thickBot="1">
      <c r="A289" s="1"/>
      <c r="B289" s="1"/>
      <c r="C289" s="184"/>
      <c r="D289" s="252"/>
      <c r="E289" s="252"/>
      <c r="F289" s="252"/>
      <c r="G289" s="252"/>
      <c r="H289" s="252"/>
      <c r="I289" s="211">
        <f t="shared" si="4"/>
        <v>0</v>
      </c>
      <c r="J289" s="254"/>
      <c r="K289" s="254"/>
      <c r="L289" s="254"/>
      <c r="M289" s="254"/>
      <c r="N289" s="277"/>
      <c r="O289" s="132"/>
      <c r="P289" s="392"/>
    </row>
    <row r="290" spans="1:16" ht="12.75" thickBot="1">
      <c r="A290" s="28"/>
      <c r="B290" s="6" t="s">
        <v>228</v>
      </c>
      <c r="C290" s="281"/>
      <c r="D290" s="89">
        <v>281.85</v>
      </c>
      <c r="E290" s="89">
        <v>281.85</v>
      </c>
      <c r="F290" s="89">
        <v>281.85</v>
      </c>
      <c r="G290" s="89">
        <v>281.85</v>
      </c>
      <c r="H290" s="89">
        <f>D290+E290+F290+G290</f>
        <v>1127.4</v>
      </c>
      <c r="I290" s="211">
        <f t="shared" si="4"/>
        <v>868.567026194145</v>
      </c>
      <c r="J290" s="96"/>
      <c r="K290" s="96"/>
      <c r="L290" s="96"/>
      <c r="M290" s="96"/>
      <c r="N290" s="220">
        <f>J290+K290+L290+M290</f>
        <v>0</v>
      </c>
      <c r="O290" s="131">
        <f>C290+I290-N290</f>
        <v>868.567026194145</v>
      </c>
      <c r="P290" s="392"/>
    </row>
    <row r="291" spans="1:16" ht="12.75" thickBot="1">
      <c r="A291" s="1"/>
      <c r="B291" s="1"/>
      <c r="C291" s="184"/>
      <c r="D291" s="252"/>
      <c r="E291" s="252"/>
      <c r="F291" s="252"/>
      <c r="G291" s="252"/>
      <c r="H291" s="252"/>
      <c r="I291" s="211">
        <f t="shared" si="4"/>
        <v>0</v>
      </c>
      <c r="J291" s="254"/>
      <c r="K291" s="254"/>
      <c r="L291" s="254"/>
      <c r="M291" s="254"/>
      <c r="N291" s="277"/>
      <c r="O291" s="132"/>
      <c r="P291" s="392"/>
    </row>
    <row r="292" spans="1:16" ht="12.75" thickBot="1">
      <c r="A292" s="28"/>
      <c r="B292" s="6" t="s">
        <v>229</v>
      </c>
      <c r="C292" s="281"/>
      <c r="D292" s="89">
        <v>632.04</v>
      </c>
      <c r="E292" s="89">
        <v>632.04</v>
      </c>
      <c r="F292" s="89">
        <v>632.04</v>
      </c>
      <c r="G292" s="89">
        <v>632.04</v>
      </c>
      <c r="H292" s="89">
        <f>D292+E292+F292+G292</f>
        <v>2528.16</v>
      </c>
      <c r="I292" s="211">
        <f t="shared" si="4"/>
        <v>1947.7349768875192</v>
      </c>
      <c r="J292" s="96"/>
      <c r="K292" s="96"/>
      <c r="L292" s="96"/>
      <c r="M292" s="96"/>
      <c r="N292" s="220">
        <f>J292+K292+L292+M292</f>
        <v>0</v>
      </c>
      <c r="O292" s="131">
        <f>C292+I292-N292</f>
        <v>1947.7349768875192</v>
      </c>
      <c r="P292" s="392"/>
    </row>
    <row r="293" spans="1:16" ht="12.75" thickBot="1">
      <c r="A293" s="1"/>
      <c r="B293" s="1"/>
      <c r="C293" s="184"/>
      <c r="D293" s="252"/>
      <c r="E293" s="252"/>
      <c r="F293" s="252"/>
      <c r="G293" s="252"/>
      <c r="H293" s="252"/>
      <c r="I293" s="211">
        <f t="shared" si="4"/>
        <v>0</v>
      </c>
      <c r="J293" s="254"/>
      <c r="K293" s="254"/>
      <c r="L293" s="254"/>
      <c r="M293" s="254"/>
      <c r="N293" s="277"/>
      <c r="O293" s="132"/>
      <c r="P293" s="392"/>
    </row>
    <row r="294" spans="1:16" ht="12.75" thickBot="1">
      <c r="A294" s="28"/>
      <c r="B294" s="20" t="s">
        <v>230</v>
      </c>
      <c r="C294" s="281"/>
      <c r="D294" s="89"/>
      <c r="E294" s="89"/>
      <c r="F294" s="89"/>
      <c r="G294" s="89"/>
      <c r="H294" s="89">
        <f>D294+E294+F294+G294</f>
        <v>0</v>
      </c>
      <c r="I294" s="211">
        <f t="shared" si="4"/>
        <v>0</v>
      </c>
      <c r="J294" s="96"/>
      <c r="K294" s="96"/>
      <c r="L294" s="96"/>
      <c r="M294" s="96"/>
      <c r="N294" s="220">
        <f>J294+K294+L294+M294</f>
        <v>0</v>
      </c>
      <c r="O294" s="131">
        <f>C294+I294-N294</f>
        <v>0</v>
      </c>
      <c r="P294" s="392"/>
    </row>
    <row r="295" spans="1:16" ht="12.75" thickBot="1">
      <c r="A295" s="15"/>
      <c r="B295" s="15"/>
      <c r="C295" s="182"/>
      <c r="D295" s="256"/>
      <c r="E295" s="256"/>
      <c r="F295" s="256"/>
      <c r="G295" s="256"/>
      <c r="H295" s="256"/>
      <c r="I295" s="211">
        <f t="shared" si="4"/>
        <v>0</v>
      </c>
      <c r="J295" s="258"/>
      <c r="K295" s="258"/>
      <c r="L295" s="258"/>
      <c r="M295" s="258"/>
      <c r="N295" s="280"/>
      <c r="O295" s="143"/>
      <c r="P295" s="392"/>
    </row>
    <row r="296" spans="1:16" ht="12.75" thickBot="1">
      <c r="A296" s="28"/>
      <c r="B296" s="20" t="s">
        <v>231</v>
      </c>
      <c r="C296" s="281"/>
      <c r="D296" s="89">
        <v>247.68</v>
      </c>
      <c r="E296" s="89">
        <v>247.68</v>
      </c>
      <c r="F296" s="89">
        <v>247.68</v>
      </c>
      <c r="G296" s="89">
        <v>247.68</v>
      </c>
      <c r="H296" s="89">
        <f>D296+E296+F296+G296</f>
        <v>990.72</v>
      </c>
      <c r="I296" s="211">
        <f t="shared" si="4"/>
        <v>763.26656394453</v>
      </c>
      <c r="J296" s="96"/>
      <c r="K296" s="96"/>
      <c r="L296" s="96"/>
      <c r="M296" s="96"/>
      <c r="N296" s="220">
        <f>J296+K296+L296+M296</f>
        <v>0</v>
      </c>
      <c r="O296" s="131">
        <f>C296+I296-N296</f>
        <v>763.26656394453</v>
      </c>
      <c r="P296" s="392"/>
    </row>
    <row r="297" spans="1:16" ht="12.75" thickBot="1">
      <c r="A297" s="15"/>
      <c r="B297" s="15"/>
      <c r="C297" s="182"/>
      <c r="D297" s="256"/>
      <c r="E297" s="256"/>
      <c r="F297" s="256"/>
      <c r="G297" s="256"/>
      <c r="H297" s="256"/>
      <c r="I297" s="211">
        <f t="shared" si="4"/>
        <v>0</v>
      </c>
      <c r="J297" s="258"/>
      <c r="K297" s="258"/>
      <c r="L297" s="258"/>
      <c r="M297" s="258"/>
      <c r="N297" s="280"/>
      <c r="O297" s="143"/>
      <c r="P297" s="392"/>
    </row>
    <row r="298" spans="1:16" ht="12.75" thickBot="1">
      <c r="A298" s="28"/>
      <c r="B298" s="20" t="s">
        <v>232</v>
      </c>
      <c r="C298" s="281"/>
      <c r="D298" s="89">
        <v>247.68</v>
      </c>
      <c r="E298" s="89">
        <v>247.68</v>
      </c>
      <c r="F298" s="89">
        <v>247.68</v>
      </c>
      <c r="G298" s="89">
        <v>247.68</v>
      </c>
      <c r="H298" s="89">
        <f>D298+E298+F298+G298</f>
        <v>990.72</v>
      </c>
      <c r="I298" s="211">
        <f t="shared" si="4"/>
        <v>763.26656394453</v>
      </c>
      <c r="J298" s="96"/>
      <c r="K298" s="96"/>
      <c r="L298" s="96"/>
      <c r="M298" s="96"/>
      <c r="N298" s="220">
        <f>J298+K298+L298+M298</f>
        <v>0</v>
      </c>
      <c r="O298" s="131">
        <f>C298+I298-N298</f>
        <v>763.26656394453</v>
      </c>
      <c r="P298" s="392"/>
    </row>
    <row r="299" spans="1:16" ht="12.75" thickBot="1">
      <c r="A299" s="1"/>
      <c r="B299" s="1"/>
      <c r="C299" s="184"/>
      <c r="D299" s="252"/>
      <c r="E299" s="252"/>
      <c r="F299" s="252"/>
      <c r="G299" s="252"/>
      <c r="H299" s="252"/>
      <c r="I299" s="211">
        <f t="shared" si="4"/>
        <v>0</v>
      </c>
      <c r="J299" s="254"/>
      <c r="K299" s="254"/>
      <c r="L299" s="254"/>
      <c r="M299" s="254"/>
      <c r="N299" s="277"/>
      <c r="O299" s="132"/>
      <c r="P299" s="392"/>
    </row>
    <row r="300" spans="1:16" ht="12.75" thickBot="1">
      <c r="A300" s="28"/>
      <c r="B300" s="20" t="s">
        <v>233</v>
      </c>
      <c r="C300" s="281"/>
      <c r="D300" s="89">
        <v>6724.08</v>
      </c>
      <c r="E300" s="89">
        <v>6724.08</v>
      </c>
      <c r="F300" s="89">
        <v>6724.08</v>
      </c>
      <c r="G300" s="89">
        <v>6724.08</v>
      </c>
      <c r="H300" s="89">
        <f>D300+E300+F300+G300</f>
        <v>26896.32</v>
      </c>
      <c r="I300" s="211">
        <f t="shared" si="4"/>
        <v>20721.355932203387</v>
      </c>
      <c r="J300" s="96"/>
      <c r="K300" s="96"/>
      <c r="L300" s="96"/>
      <c r="M300" s="96"/>
      <c r="N300" s="220">
        <f>J300+K300+L300+M300</f>
        <v>0</v>
      </c>
      <c r="O300" s="131">
        <f>C300+I300-N300</f>
        <v>20721.355932203387</v>
      </c>
      <c r="P300" s="392"/>
    </row>
    <row r="301" spans="1:16" ht="12.75" thickBot="1">
      <c r="A301" s="15"/>
      <c r="B301" s="15"/>
      <c r="C301" s="182"/>
      <c r="D301" s="256"/>
      <c r="E301" s="256"/>
      <c r="F301" s="256"/>
      <c r="G301" s="256"/>
      <c r="H301" s="256"/>
      <c r="I301" s="211">
        <f t="shared" si="4"/>
        <v>0</v>
      </c>
      <c r="J301" s="258"/>
      <c r="K301" s="258"/>
      <c r="L301" s="258"/>
      <c r="M301" s="258"/>
      <c r="N301" s="280"/>
      <c r="O301" s="143"/>
      <c r="P301" s="392"/>
    </row>
    <row r="302" spans="1:16" ht="12.75" thickBot="1">
      <c r="A302" s="28"/>
      <c r="B302" s="20" t="s">
        <v>234</v>
      </c>
      <c r="C302" s="281"/>
      <c r="D302" s="89"/>
      <c r="E302" s="89"/>
      <c r="F302" s="89"/>
      <c r="G302" s="89"/>
      <c r="H302" s="89">
        <f>D302+E302+F302+G302</f>
        <v>0</v>
      </c>
      <c r="I302" s="211">
        <f t="shared" si="4"/>
        <v>0</v>
      </c>
      <c r="J302" s="96"/>
      <c r="K302" s="96"/>
      <c r="L302" s="96"/>
      <c r="M302" s="96"/>
      <c r="N302" s="220">
        <f>J302+K302+L302+M302</f>
        <v>0</v>
      </c>
      <c r="O302" s="131">
        <f>C302+I302-N302</f>
        <v>0</v>
      </c>
      <c r="P302" s="392"/>
    </row>
    <row r="303" spans="1:16" ht="12.75" thickBot="1">
      <c r="A303" s="15"/>
      <c r="B303" s="15"/>
      <c r="C303" s="182"/>
      <c r="D303" s="256"/>
      <c r="E303" s="256"/>
      <c r="F303" s="256"/>
      <c r="G303" s="256"/>
      <c r="H303" s="256"/>
      <c r="I303" s="211">
        <f t="shared" si="4"/>
        <v>0</v>
      </c>
      <c r="J303" s="258"/>
      <c r="K303" s="258"/>
      <c r="L303" s="258"/>
      <c r="M303" s="258"/>
      <c r="N303" s="280"/>
      <c r="O303" s="143"/>
      <c r="P303" s="392"/>
    </row>
    <row r="304" spans="1:16" ht="12.75" thickBot="1">
      <c r="A304" s="28"/>
      <c r="B304" s="20" t="s">
        <v>235</v>
      </c>
      <c r="C304" s="281"/>
      <c r="D304" s="89">
        <v>730.95</v>
      </c>
      <c r="E304" s="89">
        <v>730.95</v>
      </c>
      <c r="F304" s="89">
        <v>730.95</v>
      </c>
      <c r="G304" s="89">
        <v>730.95</v>
      </c>
      <c r="H304" s="89">
        <f>D304+E304+F304+G304</f>
        <v>2923.8</v>
      </c>
      <c r="I304" s="211">
        <f t="shared" si="4"/>
        <v>2252.542372881356</v>
      </c>
      <c r="J304" s="96"/>
      <c r="K304" s="96"/>
      <c r="L304" s="96"/>
      <c r="M304" s="96"/>
      <c r="N304" s="220">
        <f>J304+K304+L304+M304</f>
        <v>0</v>
      </c>
      <c r="O304" s="131">
        <f>C304+I304-N304</f>
        <v>2252.542372881356</v>
      </c>
      <c r="P304" s="392"/>
    </row>
    <row r="305" spans="1:16" ht="12.75" thickBot="1">
      <c r="A305" s="15"/>
      <c r="B305" s="15"/>
      <c r="C305" s="182"/>
      <c r="D305" s="256"/>
      <c r="E305" s="256"/>
      <c r="F305" s="256"/>
      <c r="G305" s="256"/>
      <c r="H305" s="256"/>
      <c r="I305" s="211">
        <f t="shared" si="4"/>
        <v>0</v>
      </c>
      <c r="J305" s="258"/>
      <c r="K305" s="258"/>
      <c r="L305" s="258"/>
      <c r="M305" s="258"/>
      <c r="N305" s="280"/>
      <c r="O305" s="143"/>
      <c r="P305" s="392"/>
    </row>
    <row r="306" spans="1:16" ht="15" customHeight="1" thickBot="1">
      <c r="A306" s="28"/>
      <c r="B306" s="20" t="s">
        <v>236</v>
      </c>
      <c r="C306" s="281"/>
      <c r="D306" s="89">
        <v>5325.51</v>
      </c>
      <c r="E306" s="89">
        <v>5325.51</v>
      </c>
      <c r="F306" s="89">
        <v>5325.51</v>
      </c>
      <c r="G306" s="89">
        <v>5325.51</v>
      </c>
      <c r="H306" s="89">
        <f>D306+E306+F306+G306</f>
        <v>21302.04</v>
      </c>
      <c r="I306" s="211">
        <f t="shared" si="4"/>
        <v>16411.432973805855</v>
      </c>
      <c r="J306" s="96"/>
      <c r="K306" s="96"/>
      <c r="L306" s="96"/>
      <c r="M306" s="96"/>
      <c r="N306" s="220">
        <f>J306+K306+L306+M306</f>
        <v>0</v>
      </c>
      <c r="O306" s="131">
        <f>C306+I306-N306</f>
        <v>16411.432973805855</v>
      </c>
      <c r="P306" s="392"/>
    </row>
    <row r="307" spans="1:16" ht="12.75" thickBot="1">
      <c r="A307" s="1"/>
      <c r="B307" s="1"/>
      <c r="C307" s="184"/>
      <c r="D307" s="252"/>
      <c r="E307" s="252"/>
      <c r="F307" s="252"/>
      <c r="G307" s="252"/>
      <c r="H307" s="252"/>
      <c r="I307" s="211">
        <f t="shared" si="4"/>
        <v>0</v>
      </c>
      <c r="J307" s="254"/>
      <c r="K307" s="254"/>
      <c r="L307" s="254"/>
      <c r="M307" s="254"/>
      <c r="N307" s="277"/>
      <c r="O307" s="132"/>
      <c r="P307" s="392"/>
    </row>
    <row r="308" spans="1:16" ht="12.75" thickBot="1">
      <c r="A308" s="28"/>
      <c r="B308" s="20" t="s">
        <v>237</v>
      </c>
      <c r="C308" s="281"/>
      <c r="D308" s="89">
        <v>3547.4</v>
      </c>
      <c r="E308" s="89">
        <v>154716.44</v>
      </c>
      <c r="F308" s="89">
        <v>31291.2</v>
      </c>
      <c r="G308" s="89">
        <v>31291.2</v>
      </c>
      <c r="H308" s="89">
        <f>D308+E308+F308+G308</f>
        <v>220846.24000000002</v>
      </c>
      <c r="I308" s="211">
        <f t="shared" si="4"/>
        <v>170143.48228043143</v>
      </c>
      <c r="J308" s="96"/>
      <c r="K308" s="96"/>
      <c r="L308" s="96"/>
      <c r="M308" s="96"/>
      <c r="N308" s="220">
        <f>J308+K308+L308+M308</f>
        <v>0</v>
      </c>
      <c r="O308" s="131">
        <f>C308+I308-N308</f>
        <v>170143.48228043143</v>
      </c>
      <c r="P308" s="392"/>
    </row>
    <row r="309" spans="1:16" ht="12.75" thickBot="1">
      <c r="A309" s="15"/>
      <c r="B309" s="15"/>
      <c r="C309" s="182"/>
      <c r="D309" s="256"/>
      <c r="E309" s="256"/>
      <c r="F309" s="256"/>
      <c r="G309" s="256"/>
      <c r="H309" s="256"/>
      <c r="I309" s="211">
        <f t="shared" si="4"/>
        <v>0</v>
      </c>
      <c r="J309" s="258"/>
      <c r="K309" s="258"/>
      <c r="L309" s="258"/>
      <c r="M309" s="258"/>
      <c r="N309" s="280"/>
      <c r="O309" s="143"/>
      <c r="P309" s="392"/>
    </row>
    <row r="310" spans="1:16" ht="12.75" thickBot="1">
      <c r="A310" s="28"/>
      <c r="B310" s="20" t="s">
        <v>238</v>
      </c>
      <c r="C310" s="281"/>
      <c r="D310" s="89"/>
      <c r="E310" s="89"/>
      <c r="F310" s="89"/>
      <c r="G310" s="89"/>
      <c r="H310" s="89">
        <f>D310+E310+F310+G310</f>
        <v>0</v>
      </c>
      <c r="I310" s="211">
        <f t="shared" si="4"/>
        <v>0</v>
      </c>
      <c r="J310" s="96"/>
      <c r="K310" s="96"/>
      <c r="L310" s="96"/>
      <c r="M310" s="96"/>
      <c r="N310" s="220">
        <f>J310+K310+L310+M310</f>
        <v>0</v>
      </c>
      <c r="O310" s="131">
        <f>C310+I310-N310</f>
        <v>0</v>
      </c>
      <c r="P310" s="392"/>
    </row>
    <row r="311" spans="1:16" ht="12.75" thickBot="1">
      <c r="A311" s="25"/>
      <c r="B311" s="25"/>
      <c r="C311" s="282"/>
      <c r="D311" s="266"/>
      <c r="E311" s="266"/>
      <c r="F311" s="266"/>
      <c r="G311" s="266"/>
      <c r="H311" s="266"/>
      <c r="I311" s="211">
        <f t="shared" si="4"/>
        <v>0</v>
      </c>
      <c r="J311" s="268"/>
      <c r="K311" s="268"/>
      <c r="L311" s="268"/>
      <c r="M311" s="268"/>
      <c r="N311" s="283"/>
      <c r="O311" s="146"/>
      <c r="P311" s="392"/>
    </row>
    <row r="312" spans="1:16" ht="12.75" thickBot="1">
      <c r="A312" s="28"/>
      <c r="B312" s="20" t="s">
        <v>239</v>
      </c>
      <c r="C312" s="281"/>
      <c r="D312" s="89"/>
      <c r="E312" s="89"/>
      <c r="F312" s="89"/>
      <c r="G312" s="89"/>
      <c r="H312" s="89">
        <f>D312+E312+F312+G312</f>
        <v>0</v>
      </c>
      <c r="I312" s="211">
        <f t="shared" si="4"/>
        <v>0</v>
      </c>
      <c r="J312" s="96"/>
      <c r="K312" s="96"/>
      <c r="L312" s="96"/>
      <c r="M312" s="96"/>
      <c r="N312" s="220">
        <f>J312+K312+L312+M312</f>
        <v>0</v>
      </c>
      <c r="O312" s="131">
        <f>C312+I312-N312</f>
        <v>0</v>
      </c>
      <c r="P312" s="392"/>
    </row>
    <row r="313" spans="1:16" ht="12.75" thickBot="1">
      <c r="A313" s="25"/>
      <c r="B313" s="25"/>
      <c r="C313" s="282"/>
      <c r="D313" s="266"/>
      <c r="E313" s="266"/>
      <c r="F313" s="266"/>
      <c r="G313" s="266"/>
      <c r="H313" s="266"/>
      <c r="I313" s="211">
        <f t="shared" si="4"/>
        <v>0</v>
      </c>
      <c r="J313" s="268"/>
      <c r="K313" s="268"/>
      <c r="L313" s="268"/>
      <c r="M313" s="268"/>
      <c r="N313" s="283"/>
      <c r="O313" s="146"/>
      <c r="P313" s="392"/>
    </row>
    <row r="314" spans="1:16" ht="12.75" thickBot="1">
      <c r="A314" s="28"/>
      <c r="B314" s="20" t="s">
        <v>240</v>
      </c>
      <c r="C314" s="281"/>
      <c r="D314" s="89"/>
      <c r="E314" s="89"/>
      <c r="F314" s="89"/>
      <c r="G314" s="89"/>
      <c r="H314" s="89">
        <f>D314+E314+F314+G314</f>
        <v>0</v>
      </c>
      <c r="I314" s="211">
        <f t="shared" si="4"/>
        <v>0</v>
      </c>
      <c r="J314" s="96"/>
      <c r="K314" s="96"/>
      <c r="L314" s="96"/>
      <c r="M314" s="96"/>
      <c r="N314" s="220">
        <f>J314+K314+L314+M314</f>
        <v>0</v>
      </c>
      <c r="O314" s="131">
        <f>C314+I314-N314</f>
        <v>0</v>
      </c>
      <c r="P314" s="392"/>
    </row>
    <row r="315" spans="1:16" ht="12.75" thickBot="1">
      <c r="A315" s="25"/>
      <c r="B315" s="25"/>
      <c r="C315" s="282"/>
      <c r="D315" s="266"/>
      <c r="E315" s="266"/>
      <c r="F315" s="266"/>
      <c r="G315" s="266"/>
      <c r="H315" s="266"/>
      <c r="I315" s="211">
        <f t="shared" si="4"/>
        <v>0</v>
      </c>
      <c r="J315" s="268"/>
      <c r="K315" s="268"/>
      <c r="L315" s="268"/>
      <c r="M315" s="268"/>
      <c r="N315" s="283"/>
      <c r="O315" s="146"/>
      <c r="P315" s="392"/>
    </row>
    <row r="316" spans="1:16" ht="12.75" thickBot="1">
      <c r="A316" s="28"/>
      <c r="B316" s="20" t="s">
        <v>241</v>
      </c>
      <c r="C316" s="281"/>
      <c r="D316" s="89"/>
      <c r="E316" s="89"/>
      <c r="F316" s="89"/>
      <c r="G316" s="89"/>
      <c r="H316" s="89">
        <f>D316+E316+F316+G316</f>
        <v>0</v>
      </c>
      <c r="I316" s="211">
        <f aca="true" t="shared" si="5" ref="I316:I323">H316/1.1/1.18</f>
        <v>0</v>
      </c>
      <c r="J316" s="96"/>
      <c r="K316" s="96"/>
      <c r="L316" s="96"/>
      <c r="M316" s="96"/>
      <c r="N316" s="220">
        <f>J316+K316+L316+M316</f>
        <v>0</v>
      </c>
      <c r="O316" s="131">
        <f>C316+I316-N316</f>
        <v>0</v>
      </c>
      <c r="P316" s="392"/>
    </row>
    <row r="317" spans="1:16" ht="12.75" thickBot="1">
      <c r="A317" s="15"/>
      <c r="B317" s="15"/>
      <c r="C317" s="182"/>
      <c r="D317" s="256"/>
      <c r="E317" s="256"/>
      <c r="F317" s="256"/>
      <c r="G317" s="256"/>
      <c r="H317" s="256"/>
      <c r="I317" s="211">
        <f t="shared" si="5"/>
        <v>0</v>
      </c>
      <c r="J317" s="258"/>
      <c r="K317" s="258"/>
      <c r="L317" s="258"/>
      <c r="M317" s="258"/>
      <c r="N317" s="280"/>
      <c r="O317" s="143"/>
      <c r="P317" s="392"/>
    </row>
    <row r="318" spans="1:16" ht="12.75" thickBot="1">
      <c r="A318" s="28"/>
      <c r="B318" s="20" t="s">
        <v>242</v>
      </c>
      <c r="C318" s="281"/>
      <c r="D318" s="89">
        <v>576.3</v>
      </c>
      <c r="E318" s="89">
        <v>576.3</v>
      </c>
      <c r="F318" s="89">
        <v>576.3</v>
      </c>
      <c r="G318" s="89">
        <v>576.3</v>
      </c>
      <c r="H318" s="89">
        <f>D318+E318+F318+G318</f>
        <v>2305.2</v>
      </c>
      <c r="I318" s="211">
        <f t="shared" si="5"/>
        <v>1775.9630200308166</v>
      </c>
      <c r="J318" s="96"/>
      <c r="K318" s="96"/>
      <c r="L318" s="96"/>
      <c r="M318" s="96"/>
      <c r="N318" s="220">
        <f>J318+K318+L318+M318</f>
        <v>0</v>
      </c>
      <c r="O318" s="131">
        <f>C318+I318-N318</f>
        <v>1775.9630200308166</v>
      </c>
      <c r="P318" s="392"/>
    </row>
    <row r="319" spans="1:16" ht="12.75" thickBot="1">
      <c r="A319" s="15"/>
      <c r="B319" s="15"/>
      <c r="C319" s="182"/>
      <c r="D319" s="256"/>
      <c r="E319" s="256"/>
      <c r="F319" s="256"/>
      <c r="G319" s="256"/>
      <c r="H319" s="256"/>
      <c r="I319" s="211">
        <f t="shared" si="5"/>
        <v>0</v>
      </c>
      <c r="J319" s="258"/>
      <c r="K319" s="258"/>
      <c r="L319" s="258"/>
      <c r="M319" s="258"/>
      <c r="N319" s="280"/>
      <c r="O319" s="143"/>
      <c r="P319" s="392"/>
    </row>
    <row r="320" spans="1:16" ht="12.75" thickBot="1">
      <c r="A320" s="28"/>
      <c r="B320" s="20" t="s">
        <v>243</v>
      </c>
      <c r="C320" s="281"/>
      <c r="D320" s="89"/>
      <c r="E320" s="89"/>
      <c r="F320" s="89"/>
      <c r="G320" s="89"/>
      <c r="H320" s="89">
        <f>D320+E320+F320+G320</f>
        <v>0</v>
      </c>
      <c r="I320" s="211">
        <f t="shared" si="5"/>
        <v>0</v>
      </c>
      <c r="J320" s="96"/>
      <c r="K320" s="96"/>
      <c r="L320" s="96"/>
      <c r="M320" s="96"/>
      <c r="N320" s="220">
        <f>J320+K320+L320+M320</f>
        <v>0</v>
      </c>
      <c r="O320" s="131">
        <f>C320+I320-N320</f>
        <v>0</v>
      </c>
      <c r="P320" s="392"/>
    </row>
    <row r="321" spans="1:16" ht="12.75" thickBot="1">
      <c r="A321" s="25"/>
      <c r="B321" s="25"/>
      <c r="C321" s="282"/>
      <c r="D321" s="256"/>
      <c r="E321" s="256"/>
      <c r="F321" s="256"/>
      <c r="G321" s="256"/>
      <c r="H321" s="256"/>
      <c r="I321" s="211">
        <f t="shared" si="5"/>
        <v>0</v>
      </c>
      <c r="J321" s="258"/>
      <c r="K321" s="258"/>
      <c r="L321" s="258"/>
      <c r="M321" s="258"/>
      <c r="N321" s="280"/>
      <c r="O321" s="143"/>
      <c r="P321" s="392"/>
    </row>
    <row r="322" spans="1:16" ht="12.75" thickBot="1">
      <c r="A322" s="28"/>
      <c r="B322" s="20" t="s">
        <v>348</v>
      </c>
      <c r="C322" s="284"/>
      <c r="D322" s="89"/>
      <c r="E322" s="89"/>
      <c r="F322" s="89"/>
      <c r="G322" s="89"/>
      <c r="H322" s="89">
        <f>D322+E322+F322+G322</f>
        <v>0</v>
      </c>
      <c r="I322" s="211">
        <f t="shared" si="5"/>
        <v>0</v>
      </c>
      <c r="J322" s="96"/>
      <c r="K322" s="96"/>
      <c r="L322" s="96"/>
      <c r="M322" s="96"/>
      <c r="N322" s="220">
        <f>J322+K322+L322+M322</f>
        <v>0</v>
      </c>
      <c r="O322" s="131">
        <f>C322+I322-N322</f>
        <v>0</v>
      </c>
      <c r="P322" s="392"/>
    </row>
    <row r="323" spans="1:16" ht="12.75" thickBot="1">
      <c r="A323" s="15"/>
      <c r="B323" s="15"/>
      <c r="C323" s="182"/>
      <c r="D323" s="252"/>
      <c r="E323" s="252"/>
      <c r="F323" s="252"/>
      <c r="G323" s="252"/>
      <c r="H323" s="252"/>
      <c r="I323" s="211">
        <f t="shared" si="5"/>
        <v>0</v>
      </c>
      <c r="J323" s="254"/>
      <c r="K323" s="254"/>
      <c r="L323" s="254"/>
      <c r="M323" s="254"/>
      <c r="N323" s="277"/>
      <c r="O323" s="132"/>
      <c r="P323" s="392"/>
    </row>
    <row r="324" spans="1:16" ht="12" thickBot="1">
      <c r="A324" s="273"/>
      <c r="B324" s="230"/>
      <c r="C324" s="183"/>
      <c r="D324" s="136"/>
      <c r="E324" s="136"/>
      <c r="F324" s="136"/>
      <c r="G324" s="136"/>
      <c r="H324" s="274"/>
      <c r="I324" s="136"/>
      <c r="J324" s="136"/>
      <c r="K324" s="136"/>
      <c r="L324" s="136"/>
      <c r="M324" s="136"/>
      <c r="N324" s="275"/>
      <c r="O324" s="276"/>
      <c r="P324" s="392"/>
    </row>
    <row r="325" spans="1:17" ht="12" thickBot="1">
      <c r="A325" s="13"/>
      <c r="B325" s="14" t="s">
        <v>98</v>
      </c>
      <c r="C325" s="36">
        <f>C252+C254+C256+C258+C260+C262+C264+C266+C268+C270+C272+C274+C276+C278+C280+C282+C284+C286+C288+C290+C292+C294+C296+C298+C300+C302+C304+C306+C308+C310+C312+C314+C316+C318+C320+C322+C273</f>
        <v>0</v>
      </c>
      <c r="D325" s="36">
        <f>D252+D254+D256+D258+D260+D262+D264+D266+D268+D270+D272+D274+D276+D278+D280+D282+D284+D286+D288+D290+D292+D294+D296+D298+D300+D302+D304+D306+D308+D310+D312+D314+D316+D318+D320+D322+D273</f>
        <v>40572.89000000001</v>
      </c>
      <c r="E325" s="36">
        <f>E252+E254+E256+E258+E260+E262+E264+E266+E268+E270+E272+E274+E276+E278+E280+E282+E284+E286+E288+E290+E292+E294+E296+E298+E300+E302+E304+E306+E308+E310+E312+E314+E316+E318+E320+E322+E273</f>
        <v>191741.93</v>
      </c>
      <c r="F325" s="36">
        <f>F252+F254+F256+F258+F260+F262+F264+F266+F268+F270+F272+F274+F276+F278+F280+F282+F284+F286+F288+F290+F292+F294+F296+F298+F300+F302+F304+F306+F308+F310+F312+F314+F316+F318+F320+F322+F273</f>
        <v>74668.02</v>
      </c>
      <c r="G325" s="36">
        <f>G252+G254+G256+G258+G260+G262+G264+G266+G268+G270+G272+G274+G276+G278+G280+G282+G284+G286+G288+G290+G292+G294+G296+G298+G300+G302+G304+G306+G308+G310+G312+G314+G316+G318+G320+G322+G273</f>
        <v>74668.02</v>
      </c>
      <c r="H325" s="122">
        <f>D325+E325+F325+G325</f>
        <v>381650.86000000004</v>
      </c>
      <c r="I325" s="36">
        <f>I252+I254+I256+I258+I260+I262+I264+I266+I268+I270+I272+I274+I276+I278+I280+I282+I284+I286+I288+I290+I292+I294+I296+I298+I300+I302+I304+I306+I308+I310+I312+I314+I316+I318+I320+I322+I273</f>
        <v>294029.938366718</v>
      </c>
      <c r="J325" s="36">
        <f>J252+J254+J256+J258+J260+J262+J264+J266+J268+J270+J272+J274+J276+J278+J280+J282+J284+J286+J288+J290+J292+J294+J296+J298+J300+J302+J304+J306+J308+J310+J312+J314+J316+J318+J320+J322+J273</f>
        <v>0</v>
      </c>
      <c r="K325" s="36">
        <f>K252+K254+K256+K258+K260+K262+K264+K266+K268+K270+K272+K274+K276+K278+K280+K282+K284+K286+K288+K290+K292+K294+K296+K298+K300+K302+K304+K306+K308+K310+K312+K314+K316+K318+K320+K322+K273</f>
        <v>0</v>
      </c>
      <c r="L325" s="36">
        <f>L252+L254+L256+L258+L260+L262+L264+L266+L268+L270+L272+L274+L276+L278+L280+L282+L284+L286+L288+L290+L292+L294+L296+L298+L300+L302+L304+L306+L308+L310+L312+L314+L316+L318+L320+L322+L273</f>
        <v>0</v>
      </c>
      <c r="M325" s="36">
        <f>M252+M254+M256+M258+M260+M262+M264+M266+M268+M270+M272+M274+M276+M278+M280+M282+M284+M286+M288+M290+M292+M294+M296+M298+M300+M302+M304+M306+M308+M310+M312+M314+M316+M318+M320+M322+M273</f>
        <v>0</v>
      </c>
      <c r="N325" s="130">
        <f>J325+K325+L325+M325</f>
        <v>0</v>
      </c>
      <c r="O325" s="36">
        <f>O252+O254+O256+O258+O260+O262+O264+O266+O268+O270+O272+O274+O276+O278+O280+O282+O284+O286+O288+O290+O292+O294+O296+O298+O300+O302+O304+O306+O308+O310+O312+O314+O316+O318+O320+O322+O273</f>
        <v>294029.938366718</v>
      </c>
      <c r="P325" s="392"/>
      <c r="Q325" s="12" t="s">
        <v>224</v>
      </c>
    </row>
    <row r="326" spans="1:15" ht="12.75" thickBot="1">
      <c r="A326" s="37"/>
      <c r="B326" s="119" t="s">
        <v>368</v>
      </c>
      <c r="C326" s="71"/>
      <c r="D326" s="36"/>
      <c r="E326" s="36"/>
      <c r="F326" s="36"/>
      <c r="G326" s="36"/>
      <c r="H326" s="122"/>
      <c r="I326" s="211">
        <f>H325-I325</f>
        <v>87620.92163328204</v>
      </c>
      <c r="J326" s="36"/>
      <c r="K326" s="36"/>
      <c r="L326" s="36"/>
      <c r="M326" s="36"/>
      <c r="N326" s="130">
        <f>J326+K326+L326+M326</f>
        <v>0</v>
      </c>
      <c r="O326" s="131"/>
    </row>
    <row r="327" spans="1:15" ht="12.75" thickBot="1">
      <c r="A327" s="37"/>
      <c r="B327" s="120"/>
      <c r="C327" s="67"/>
      <c r="D327" s="36"/>
      <c r="E327" s="36"/>
      <c r="F327" s="36"/>
      <c r="G327" s="36"/>
      <c r="H327" s="122"/>
      <c r="I327" s="211"/>
      <c r="J327" s="36"/>
      <c r="K327" s="36"/>
      <c r="L327" s="36"/>
      <c r="M327" s="36"/>
      <c r="N327" s="130">
        <f>J327+K327+L327+M327</f>
        <v>0</v>
      </c>
      <c r="O327" s="131"/>
    </row>
    <row r="328" spans="1:15" ht="12.75" thickBot="1">
      <c r="A328" s="151"/>
      <c r="B328" s="140" t="s">
        <v>4</v>
      </c>
      <c r="C328" s="186"/>
      <c r="D328" s="152"/>
      <c r="E328" s="152"/>
      <c r="F328" s="152"/>
      <c r="G328" s="152"/>
      <c r="H328" s="148"/>
      <c r="I328" s="226">
        <f>I325+I326+I327</f>
        <v>381650.86000000004</v>
      </c>
      <c r="J328" s="152"/>
      <c r="K328" s="152"/>
      <c r="L328" s="152"/>
      <c r="M328" s="152"/>
      <c r="N328" s="149">
        <f>J328+K328+L328+M328</f>
        <v>0</v>
      </c>
      <c r="O328" s="150"/>
    </row>
    <row r="329" spans="4:15" ht="11.25">
      <c r="D329" s="112"/>
      <c r="E329" s="68"/>
      <c r="F329" s="68"/>
      <c r="G329" s="68"/>
      <c r="I329" s="350"/>
      <c r="J329" s="68"/>
      <c r="K329" s="68"/>
      <c r="L329" s="68"/>
      <c r="M329" s="68"/>
      <c r="N329" s="113"/>
      <c r="O329" s="114"/>
    </row>
    <row r="330" spans="4:15" ht="11.25">
      <c r="D330" s="112"/>
      <c r="E330" s="68"/>
      <c r="F330" s="68"/>
      <c r="G330" s="68"/>
      <c r="I330" s="444"/>
      <c r="J330" s="68"/>
      <c r="K330" s="68"/>
      <c r="L330" s="68"/>
      <c r="M330" s="68"/>
      <c r="N330" s="113"/>
      <c r="O330" s="114"/>
    </row>
    <row r="331" spans="1:15" ht="11.25">
      <c r="A331" s="236"/>
      <c r="B331" s="236"/>
      <c r="C331" s="236"/>
      <c r="D331" s="237"/>
      <c r="E331" s="238"/>
      <c r="F331" s="238"/>
      <c r="G331" s="238"/>
      <c r="H331" s="238"/>
      <c r="I331" s="238"/>
      <c r="J331" s="238"/>
      <c r="K331" s="238"/>
      <c r="L331" s="238"/>
      <c r="M331" s="238"/>
      <c r="N331" s="240"/>
      <c r="O331" s="241"/>
    </row>
    <row r="332" spans="1:15" ht="11.25">
      <c r="A332" s="62"/>
      <c r="B332" s="62"/>
      <c r="D332" s="112"/>
      <c r="E332" s="68"/>
      <c r="F332" s="68"/>
      <c r="G332" s="68"/>
      <c r="H332" s="68"/>
      <c r="I332" s="68"/>
      <c r="J332" s="68"/>
      <c r="K332" s="68"/>
      <c r="L332" s="68"/>
      <c r="M332" s="68"/>
      <c r="N332" s="113"/>
      <c r="O332" s="114"/>
    </row>
    <row r="333" spans="1:15" ht="11.25">
      <c r="A333" s="62"/>
      <c r="B333" s="62"/>
      <c r="D333" s="112"/>
      <c r="E333" s="68"/>
      <c r="F333" s="68"/>
      <c r="G333" s="68"/>
      <c r="H333" s="68"/>
      <c r="I333" s="68"/>
      <c r="J333" s="68"/>
      <c r="K333" s="68"/>
      <c r="L333" s="68"/>
      <c r="M333" s="68"/>
      <c r="N333" s="113"/>
      <c r="O333" s="114"/>
    </row>
    <row r="334" spans="4:15" ht="11.25">
      <c r="D334" s="112"/>
      <c r="E334" s="68"/>
      <c r="F334" s="68"/>
      <c r="G334" s="68"/>
      <c r="H334" s="68"/>
      <c r="I334" s="68"/>
      <c r="J334" s="68"/>
      <c r="K334" s="68"/>
      <c r="L334" s="68"/>
      <c r="M334" s="68"/>
      <c r="N334" s="113"/>
      <c r="O334" s="114"/>
    </row>
    <row r="335" spans="1:15" ht="11.25">
      <c r="A335" s="53"/>
      <c r="B335" s="17" t="s">
        <v>56</v>
      </c>
      <c r="C335" s="167"/>
      <c r="D335" s="167" t="s">
        <v>208</v>
      </c>
      <c r="E335" s="68"/>
      <c r="F335" s="68"/>
      <c r="G335" s="68"/>
      <c r="H335" s="68"/>
      <c r="I335" s="68"/>
      <c r="J335" s="68"/>
      <c r="K335" s="68"/>
      <c r="L335" s="68"/>
      <c r="M335" s="68"/>
      <c r="N335" s="113"/>
      <c r="O335" s="114"/>
    </row>
    <row r="336" spans="1:15" ht="12" thickBot="1">
      <c r="A336" s="53"/>
      <c r="D336" s="112"/>
      <c r="E336" s="68"/>
      <c r="F336" s="68"/>
      <c r="G336" s="68"/>
      <c r="H336" s="68"/>
      <c r="I336" s="68"/>
      <c r="J336" s="68"/>
      <c r="K336" s="68"/>
      <c r="L336" s="68"/>
      <c r="M336" s="68"/>
      <c r="N336" s="113"/>
      <c r="O336" s="114"/>
    </row>
    <row r="337" spans="1:15" ht="12" thickBot="1">
      <c r="A337" s="202"/>
      <c r="B337" s="203"/>
      <c r="C337" s="190"/>
      <c r="D337" s="224" t="s">
        <v>366</v>
      </c>
      <c r="E337" s="215"/>
      <c r="F337" s="215"/>
      <c r="G337" s="215"/>
      <c r="H337" s="216"/>
      <c r="I337" s="205"/>
      <c r="J337" s="232"/>
      <c r="K337" s="74" t="s">
        <v>379</v>
      </c>
      <c r="L337" s="74"/>
      <c r="M337" s="75"/>
      <c r="N337" s="77"/>
      <c r="O337" s="102"/>
    </row>
    <row r="338" spans="1:15" ht="44.25" customHeight="1" thickBot="1">
      <c r="A338" s="35" t="s">
        <v>91</v>
      </c>
      <c r="B338" s="163" t="s">
        <v>59</v>
      </c>
      <c r="C338" s="311" t="s">
        <v>373</v>
      </c>
      <c r="D338" s="245" t="s">
        <v>212</v>
      </c>
      <c r="E338" s="216" t="s">
        <v>305</v>
      </c>
      <c r="F338" s="214" t="s">
        <v>342</v>
      </c>
      <c r="G338" s="214" t="s">
        <v>344</v>
      </c>
      <c r="H338" s="217" t="s">
        <v>376</v>
      </c>
      <c r="I338" s="78" t="s">
        <v>380</v>
      </c>
      <c r="J338" s="245" t="s">
        <v>343</v>
      </c>
      <c r="K338" s="245"/>
      <c r="L338" s="216"/>
      <c r="M338" s="76"/>
      <c r="N338" s="218" t="s">
        <v>377</v>
      </c>
      <c r="O338" s="103" t="s">
        <v>375</v>
      </c>
    </row>
    <row r="339" spans="1:15" ht="12" thickBot="1">
      <c r="A339" s="56">
        <v>2</v>
      </c>
      <c r="B339" s="9"/>
      <c r="C339" s="63"/>
      <c r="D339" s="81"/>
      <c r="E339" s="82"/>
      <c r="F339" s="82"/>
      <c r="G339" s="82"/>
      <c r="H339" s="82"/>
      <c r="I339" s="82"/>
      <c r="J339" s="94"/>
      <c r="K339" s="94"/>
      <c r="L339" s="94"/>
      <c r="M339" s="94"/>
      <c r="N339" s="107"/>
      <c r="O339" s="110"/>
    </row>
    <row r="340" spans="1:16" ht="12.75" thickBot="1">
      <c r="A340" s="359"/>
      <c r="B340" s="72" t="s">
        <v>139</v>
      </c>
      <c r="C340" s="379"/>
      <c r="D340" s="89">
        <v>388.29</v>
      </c>
      <c r="E340" s="89">
        <v>388.29</v>
      </c>
      <c r="F340" s="89">
        <v>388.29</v>
      </c>
      <c r="G340" s="89">
        <v>388.29</v>
      </c>
      <c r="H340" s="89">
        <f>D340+E340+F340+G340</f>
        <v>1553.16</v>
      </c>
      <c r="I340" s="211">
        <f aca="true" t="shared" si="6" ref="I340:I403">H340/1.1/1.18</f>
        <v>1196.5793528505394</v>
      </c>
      <c r="J340" s="96"/>
      <c r="K340" s="96"/>
      <c r="L340" s="96"/>
      <c r="M340" s="96"/>
      <c r="N340" s="220">
        <f>J340+K340+L340+M340</f>
        <v>0</v>
      </c>
      <c r="O340" s="131">
        <f>C340+I340-N340</f>
        <v>1196.5793528505394</v>
      </c>
      <c r="P340" s="350"/>
    </row>
    <row r="341" spans="1:17" ht="12.75" thickBot="1">
      <c r="A341" s="58"/>
      <c r="B341" s="44"/>
      <c r="C341" s="65"/>
      <c r="D341" s="81"/>
      <c r="E341" s="82"/>
      <c r="F341" s="82"/>
      <c r="G341" s="82"/>
      <c r="H341" s="82"/>
      <c r="I341" s="211">
        <f t="shared" si="6"/>
        <v>0</v>
      </c>
      <c r="J341" s="94"/>
      <c r="K341" s="94"/>
      <c r="L341" s="94"/>
      <c r="M341" s="94"/>
      <c r="N341" s="107"/>
      <c r="O341" s="110"/>
      <c r="P341" s="350"/>
      <c r="Q341" s="350"/>
    </row>
    <row r="342" spans="1:17" ht="12.75" thickBot="1">
      <c r="A342" s="359"/>
      <c r="B342" s="72" t="s">
        <v>140</v>
      </c>
      <c r="C342" s="379"/>
      <c r="D342" s="89">
        <v>340.59</v>
      </c>
      <c r="E342" s="89">
        <v>340.59</v>
      </c>
      <c r="F342" s="89">
        <v>340.59</v>
      </c>
      <c r="G342" s="89">
        <v>340.59</v>
      </c>
      <c r="H342" s="89">
        <f>D342+E342+F342+G342</f>
        <v>1362.36</v>
      </c>
      <c r="I342" s="211">
        <f t="shared" si="6"/>
        <v>1049.583975346687</v>
      </c>
      <c r="J342" s="96"/>
      <c r="K342" s="96"/>
      <c r="L342" s="96"/>
      <c r="M342" s="96"/>
      <c r="N342" s="220">
        <f>J342+K342+L342+M342</f>
        <v>0</v>
      </c>
      <c r="O342" s="131">
        <f>C342+I342-N342</f>
        <v>1049.583975346687</v>
      </c>
      <c r="P342" s="350"/>
      <c r="Q342" s="350"/>
    </row>
    <row r="343" spans="1:17" ht="12.75" thickBot="1">
      <c r="A343" s="60"/>
      <c r="B343" s="44"/>
      <c r="C343" s="70"/>
      <c r="D343" s="81"/>
      <c r="E343" s="82"/>
      <c r="F343" s="82"/>
      <c r="G343" s="82"/>
      <c r="H343" s="82"/>
      <c r="I343" s="211">
        <f t="shared" si="6"/>
        <v>0</v>
      </c>
      <c r="J343" s="94"/>
      <c r="K343" s="94"/>
      <c r="L343" s="94"/>
      <c r="M343" s="94"/>
      <c r="N343" s="107"/>
      <c r="O343" s="110"/>
      <c r="P343" s="350"/>
      <c r="Q343" s="350"/>
    </row>
    <row r="344" spans="1:17" ht="12.75" thickBot="1">
      <c r="A344" s="359"/>
      <c r="B344" s="72" t="s">
        <v>52</v>
      </c>
      <c r="C344" s="379"/>
      <c r="D344" s="89"/>
      <c r="E344" s="89"/>
      <c r="F344" s="89"/>
      <c r="G344" s="89"/>
      <c r="H344" s="89">
        <f>D344+E344+F344+G344</f>
        <v>0</v>
      </c>
      <c r="I344" s="211">
        <f t="shared" si="6"/>
        <v>0</v>
      </c>
      <c r="J344" s="96"/>
      <c r="K344" s="96"/>
      <c r="L344" s="96"/>
      <c r="M344" s="96"/>
      <c r="N344" s="220">
        <f>J344+K344+L344+M344</f>
        <v>0</v>
      </c>
      <c r="O344" s="131">
        <f>C344+I344-N344</f>
        <v>0</v>
      </c>
      <c r="P344" s="350"/>
      <c r="Q344" s="350"/>
    </row>
    <row r="345" spans="1:17" ht="12.75" thickBot="1">
      <c r="A345" s="61"/>
      <c r="B345" s="44"/>
      <c r="C345" s="65"/>
      <c r="D345" s="81"/>
      <c r="E345" s="82"/>
      <c r="F345" s="82"/>
      <c r="G345" s="82"/>
      <c r="H345" s="82"/>
      <c r="I345" s="211">
        <f t="shared" si="6"/>
        <v>0</v>
      </c>
      <c r="J345" s="94"/>
      <c r="K345" s="94"/>
      <c r="L345" s="94"/>
      <c r="M345" s="94"/>
      <c r="N345" s="107"/>
      <c r="O345" s="110"/>
      <c r="P345" s="350"/>
      <c r="Q345" s="350"/>
    </row>
    <row r="346" spans="1:17" ht="12.75" thickBot="1">
      <c r="A346" s="359"/>
      <c r="B346" s="72" t="s">
        <v>141</v>
      </c>
      <c r="C346" s="379"/>
      <c r="D346" s="89"/>
      <c r="E346" s="89"/>
      <c r="F346" s="89"/>
      <c r="G346" s="89"/>
      <c r="H346" s="89">
        <f>D346+E346+F346+G346</f>
        <v>0</v>
      </c>
      <c r="I346" s="211">
        <f t="shared" si="6"/>
        <v>0</v>
      </c>
      <c r="J346" s="96"/>
      <c r="K346" s="96"/>
      <c r="L346" s="96"/>
      <c r="M346" s="96"/>
      <c r="N346" s="220">
        <f>J346+K346+L346+M346</f>
        <v>0</v>
      </c>
      <c r="O346" s="131">
        <f>C346+I346-N346</f>
        <v>0</v>
      </c>
      <c r="P346" s="350"/>
      <c r="Q346" s="350"/>
    </row>
    <row r="347" spans="1:17" ht="12.75" thickBot="1">
      <c r="A347" s="55"/>
      <c r="B347" s="42"/>
      <c r="C347" s="68"/>
      <c r="D347" s="81"/>
      <c r="E347" s="82"/>
      <c r="F347" s="82"/>
      <c r="G347" s="82"/>
      <c r="H347" s="82"/>
      <c r="I347" s="211">
        <f t="shared" si="6"/>
        <v>0</v>
      </c>
      <c r="J347" s="94"/>
      <c r="K347" s="94"/>
      <c r="L347" s="94"/>
      <c r="M347" s="94"/>
      <c r="N347" s="107"/>
      <c r="O347" s="110"/>
      <c r="P347" s="350"/>
      <c r="Q347" s="350"/>
    </row>
    <row r="348" spans="1:17" ht="12.75" thickBot="1">
      <c r="A348" s="55">
        <v>7</v>
      </c>
      <c r="B348" s="8" t="s">
        <v>142</v>
      </c>
      <c r="C348" s="173"/>
      <c r="D348" s="89">
        <v>478.41</v>
      </c>
      <c r="E348" s="89">
        <v>478.41</v>
      </c>
      <c r="F348" s="89">
        <v>478.41</v>
      </c>
      <c r="G348" s="89">
        <v>478.41</v>
      </c>
      <c r="H348" s="89">
        <f>D348+E348+F348+G348</f>
        <v>1913.64</v>
      </c>
      <c r="I348" s="211">
        <f t="shared" si="6"/>
        <v>1474.2989214175655</v>
      </c>
      <c r="J348" s="96"/>
      <c r="K348" s="96"/>
      <c r="L348" s="96"/>
      <c r="M348" s="96"/>
      <c r="N348" s="220">
        <f>J348+K348+L348+M348</f>
        <v>0</v>
      </c>
      <c r="O348" s="131">
        <f>C348+I348-N348</f>
        <v>1474.2989214175655</v>
      </c>
      <c r="P348" s="350"/>
      <c r="Q348" s="350"/>
    </row>
    <row r="349" spans="1:17" ht="12.75" thickBot="1">
      <c r="A349" s="57"/>
      <c r="B349" s="8"/>
      <c r="C349" s="173"/>
      <c r="D349" s="89"/>
      <c r="E349" s="89"/>
      <c r="F349" s="89"/>
      <c r="G349" s="89"/>
      <c r="H349" s="89"/>
      <c r="I349" s="211">
        <f t="shared" si="6"/>
        <v>0</v>
      </c>
      <c r="J349" s="96"/>
      <c r="K349" s="96"/>
      <c r="L349" s="96"/>
      <c r="M349" s="96"/>
      <c r="N349" s="220"/>
      <c r="O349" s="131"/>
      <c r="P349" s="350"/>
      <c r="Q349" s="350"/>
    </row>
    <row r="350" spans="1:17" ht="12.75" thickBot="1">
      <c r="A350" s="55">
        <v>8</v>
      </c>
      <c r="B350" s="9" t="s">
        <v>143</v>
      </c>
      <c r="C350" s="173"/>
      <c r="D350" s="89">
        <v>446.67</v>
      </c>
      <c r="E350" s="89">
        <v>446.67</v>
      </c>
      <c r="F350" s="89">
        <v>446.67</v>
      </c>
      <c r="G350" s="89">
        <v>446.67</v>
      </c>
      <c r="H350" s="89">
        <f>D350+E350+F350+G350</f>
        <v>1786.68</v>
      </c>
      <c r="I350" s="211">
        <f t="shared" si="6"/>
        <v>1376.486902927581</v>
      </c>
      <c r="J350" s="96"/>
      <c r="K350" s="96"/>
      <c r="L350" s="96"/>
      <c r="M350" s="96"/>
      <c r="N350" s="220">
        <f>J350+K350+L350+M350</f>
        <v>0</v>
      </c>
      <c r="O350" s="131">
        <f>C350+I350-N350</f>
        <v>1376.486902927581</v>
      </c>
      <c r="P350" s="350"/>
      <c r="Q350" s="350"/>
    </row>
    <row r="351" spans="1:17" ht="12.75" thickBot="1">
      <c r="A351" s="57"/>
      <c r="B351" s="9"/>
      <c r="C351" s="173"/>
      <c r="D351" s="89"/>
      <c r="E351" s="89"/>
      <c r="F351" s="89"/>
      <c r="G351" s="89"/>
      <c r="H351" s="89"/>
      <c r="I351" s="211">
        <f t="shared" si="6"/>
        <v>0</v>
      </c>
      <c r="J351" s="96"/>
      <c r="K351" s="96"/>
      <c r="L351" s="96"/>
      <c r="M351" s="96"/>
      <c r="N351" s="220"/>
      <c r="O351" s="131"/>
      <c r="P351" s="350"/>
      <c r="Q351" s="350"/>
    </row>
    <row r="352" spans="1:17" ht="12.75" thickBot="1">
      <c r="A352" s="359"/>
      <c r="B352" s="72" t="s">
        <v>144</v>
      </c>
      <c r="C352" s="379"/>
      <c r="D352" s="89"/>
      <c r="E352" s="89"/>
      <c r="F352" s="89"/>
      <c r="G352" s="89"/>
      <c r="H352" s="89">
        <f>D352+E352+F352+G352</f>
        <v>0</v>
      </c>
      <c r="I352" s="211">
        <f t="shared" si="6"/>
        <v>0</v>
      </c>
      <c r="J352" s="96"/>
      <c r="K352" s="96"/>
      <c r="L352" s="96"/>
      <c r="M352" s="96"/>
      <c r="N352" s="220">
        <f>J352+K352+L352+M352</f>
        <v>0</v>
      </c>
      <c r="O352" s="131">
        <f>C352+I352-N352</f>
        <v>0</v>
      </c>
      <c r="P352" s="350"/>
      <c r="Q352" s="350"/>
    </row>
    <row r="353" spans="1:17" ht="12.75" thickBot="1">
      <c r="A353" s="55"/>
      <c r="B353" s="42"/>
      <c r="C353" s="68"/>
      <c r="D353" s="81"/>
      <c r="E353" s="82"/>
      <c r="F353" s="82"/>
      <c r="G353" s="82"/>
      <c r="H353" s="82"/>
      <c r="I353" s="211">
        <f t="shared" si="6"/>
        <v>0</v>
      </c>
      <c r="J353" s="94"/>
      <c r="K353" s="94"/>
      <c r="L353" s="94"/>
      <c r="M353" s="94"/>
      <c r="N353" s="107"/>
      <c r="O353" s="110"/>
      <c r="P353" s="350"/>
      <c r="Q353" s="350"/>
    </row>
    <row r="354" spans="1:17" ht="12.75" thickBot="1">
      <c r="A354" s="359"/>
      <c r="B354" s="72" t="s">
        <v>145</v>
      </c>
      <c r="C354" s="379"/>
      <c r="D354" s="89"/>
      <c r="E354" s="89"/>
      <c r="F354" s="89"/>
      <c r="G354" s="89"/>
      <c r="H354" s="89">
        <f>D354+E354+F354+G354</f>
        <v>0</v>
      </c>
      <c r="I354" s="211">
        <f t="shared" si="6"/>
        <v>0</v>
      </c>
      <c r="J354" s="96"/>
      <c r="K354" s="96"/>
      <c r="L354" s="96"/>
      <c r="M354" s="96"/>
      <c r="N354" s="220">
        <f>J354+K354+L354+M354</f>
        <v>0</v>
      </c>
      <c r="O354" s="131">
        <f>C354+I354-N354</f>
        <v>0</v>
      </c>
      <c r="P354" s="350"/>
      <c r="Q354" s="350"/>
    </row>
    <row r="355" spans="1:17" ht="12.75" thickBot="1">
      <c r="A355" s="60"/>
      <c r="B355" s="44"/>
      <c r="C355" s="70"/>
      <c r="D355" s="81"/>
      <c r="E355" s="82"/>
      <c r="F355" s="82"/>
      <c r="G355" s="82"/>
      <c r="H355" s="82"/>
      <c r="I355" s="211">
        <f t="shared" si="6"/>
        <v>0</v>
      </c>
      <c r="J355" s="94"/>
      <c r="K355" s="94"/>
      <c r="L355" s="94"/>
      <c r="M355" s="94"/>
      <c r="N355" s="107"/>
      <c r="O355" s="110"/>
      <c r="P355" s="350"/>
      <c r="Q355" s="350"/>
    </row>
    <row r="356" spans="1:17" ht="12.75" thickBot="1">
      <c r="A356" s="359"/>
      <c r="B356" s="72" t="s">
        <v>48</v>
      </c>
      <c r="C356" s="379"/>
      <c r="D356" s="89"/>
      <c r="E356" s="89"/>
      <c r="F356" s="89"/>
      <c r="G356" s="89"/>
      <c r="H356" s="89">
        <f>D356+E356+F356+G356</f>
        <v>0</v>
      </c>
      <c r="I356" s="211">
        <f t="shared" si="6"/>
        <v>0</v>
      </c>
      <c r="J356" s="96"/>
      <c r="K356" s="96"/>
      <c r="L356" s="96"/>
      <c r="M356" s="96"/>
      <c r="N356" s="220">
        <f>J356+K356+L356+M356</f>
        <v>0</v>
      </c>
      <c r="O356" s="131">
        <f>C356+I356-N356</f>
        <v>0</v>
      </c>
      <c r="P356" s="350"/>
      <c r="Q356" s="350"/>
    </row>
    <row r="357" spans="1:17" ht="12.75" thickBot="1">
      <c r="A357" s="60"/>
      <c r="B357" s="44"/>
      <c r="C357" s="70"/>
      <c r="D357" s="81"/>
      <c r="E357" s="82"/>
      <c r="F357" s="82"/>
      <c r="G357" s="82"/>
      <c r="H357" s="82"/>
      <c r="I357" s="211">
        <f t="shared" si="6"/>
        <v>0</v>
      </c>
      <c r="J357" s="94"/>
      <c r="K357" s="94"/>
      <c r="L357" s="94"/>
      <c r="M357" s="94"/>
      <c r="N357" s="107"/>
      <c r="O357" s="110"/>
      <c r="P357" s="350"/>
      <c r="Q357" s="350"/>
    </row>
    <row r="358" spans="1:17" ht="12.75" thickBot="1">
      <c r="A358" s="359"/>
      <c r="B358" s="72" t="s">
        <v>38</v>
      </c>
      <c r="C358" s="379"/>
      <c r="D358" s="89"/>
      <c r="E358" s="89"/>
      <c r="F358" s="89"/>
      <c r="G358" s="89"/>
      <c r="H358" s="89">
        <f>D358+E358+F358+G358</f>
        <v>0</v>
      </c>
      <c r="I358" s="211">
        <f t="shared" si="6"/>
        <v>0</v>
      </c>
      <c r="J358" s="96"/>
      <c r="K358" s="96"/>
      <c r="L358" s="96"/>
      <c r="M358" s="96"/>
      <c r="N358" s="220">
        <f>J358+K358+L358+M358</f>
        <v>0</v>
      </c>
      <c r="O358" s="131">
        <f>C358+I358-N358</f>
        <v>0</v>
      </c>
      <c r="P358" s="350"/>
      <c r="Q358" s="350"/>
    </row>
    <row r="359" spans="1:17" ht="12.75" thickBot="1">
      <c r="A359" s="58"/>
      <c r="B359" s="42"/>
      <c r="C359" s="69"/>
      <c r="D359" s="81"/>
      <c r="E359" s="82"/>
      <c r="F359" s="82"/>
      <c r="G359" s="82"/>
      <c r="H359" s="82"/>
      <c r="I359" s="211">
        <f t="shared" si="6"/>
        <v>0</v>
      </c>
      <c r="J359" s="94"/>
      <c r="K359" s="94"/>
      <c r="L359" s="94"/>
      <c r="M359" s="94"/>
      <c r="N359" s="107"/>
      <c r="O359" s="110"/>
      <c r="P359" s="350"/>
      <c r="Q359" s="350"/>
    </row>
    <row r="360" spans="1:17" ht="12.75" thickBot="1">
      <c r="A360" s="359"/>
      <c r="B360" s="72" t="s">
        <v>147</v>
      </c>
      <c r="C360" s="379"/>
      <c r="D360" s="89"/>
      <c r="E360" s="89"/>
      <c r="F360" s="89"/>
      <c r="G360" s="89"/>
      <c r="H360" s="89">
        <f>D360+E360+F360+G360</f>
        <v>0</v>
      </c>
      <c r="I360" s="211">
        <f t="shared" si="6"/>
        <v>0</v>
      </c>
      <c r="J360" s="96"/>
      <c r="K360" s="96"/>
      <c r="L360" s="96"/>
      <c r="M360" s="96"/>
      <c r="N360" s="220">
        <f>J360+K360+L360+M360</f>
        <v>0</v>
      </c>
      <c r="O360" s="131">
        <f>C360+I360-N360</f>
        <v>0</v>
      </c>
      <c r="P360" s="350"/>
      <c r="Q360" s="350"/>
    </row>
    <row r="361" spans="1:17" ht="12.75" thickBot="1">
      <c r="A361" s="55"/>
      <c r="B361" s="44"/>
      <c r="C361" s="68"/>
      <c r="D361" s="81"/>
      <c r="E361" s="82"/>
      <c r="F361" s="82"/>
      <c r="G361" s="82"/>
      <c r="H361" s="82"/>
      <c r="I361" s="211">
        <f t="shared" si="6"/>
        <v>0</v>
      </c>
      <c r="J361" s="94"/>
      <c r="K361" s="94"/>
      <c r="L361" s="94"/>
      <c r="M361" s="94"/>
      <c r="N361" s="107"/>
      <c r="O361" s="110"/>
      <c r="P361" s="350"/>
      <c r="Q361" s="350"/>
    </row>
    <row r="362" spans="1:17" ht="12.75" thickBot="1">
      <c r="A362" s="359"/>
      <c r="B362" s="72" t="s">
        <v>148</v>
      </c>
      <c r="C362" s="379"/>
      <c r="D362" s="89"/>
      <c r="E362" s="89"/>
      <c r="F362" s="89"/>
      <c r="G362" s="89"/>
      <c r="H362" s="89">
        <f>D362+E362+F362+G362</f>
        <v>0</v>
      </c>
      <c r="I362" s="211">
        <f t="shared" si="6"/>
        <v>0</v>
      </c>
      <c r="J362" s="96"/>
      <c r="K362" s="96"/>
      <c r="L362" s="96"/>
      <c r="M362" s="96"/>
      <c r="N362" s="220">
        <f>J362+K362+L362+M362</f>
        <v>0</v>
      </c>
      <c r="O362" s="131">
        <f>C362+I362-N362</f>
        <v>0</v>
      </c>
      <c r="P362" s="350"/>
      <c r="Q362" s="350"/>
    </row>
    <row r="363" spans="1:17" ht="12.75" thickBot="1">
      <c r="A363" s="10"/>
      <c r="B363" s="44"/>
      <c r="C363" s="68"/>
      <c r="D363" s="81"/>
      <c r="E363" s="82"/>
      <c r="F363" s="82"/>
      <c r="G363" s="82"/>
      <c r="H363" s="82"/>
      <c r="I363" s="211">
        <f t="shared" si="6"/>
        <v>0</v>
      </c>
      <c r="J363" s="94"/>
      <c r="K363" s="94"/>
      <c r="L363" s="94"/>
      <c r="M363" s="94"/>
      <c r="N363" s="107"/>
      <c r="O363" s="110"/>
      <c r="P363" s="350"/>
      <c r="Q363" s="350"/>
    </row>
    <row r="364" spans="1:17" ht="12.75" thickBot="1">
      <c r="A364" s="359"/>
      <c r="B364" s="72" t="s">
        <v>149</v>
      </c>
      <c r="C364" s="379"/>
      <c r="D364" s="89"/>
      <c r="E364" s="89"/>
      <c r="F364" s="89"/>
      <c r="G364" s="89"/>
      <c r="H364" s="89">
        <f>D364+E364+F364+G364</f>
        <v>0</v>
      </c>
      <c r="I364" s="211">
        <f t="shared" si="6"/>
        <v>0</v>
      </c>
      <c r="J364" s="96"/>
      <c r="K364" s="96"/>
      <c r="L364" s="96"/>
      <c r="M364" s="96"/>
      <c r="N364" s="220">
        <f>J364+K364+L364+M364</f>
        <v>0</v>
      </c>
      <c r="O364" s="131">
        <f>C364+I364-N364</f>
        <v>0</v>
      </c>
      <c r="P364" s="350"/>
      <c r="Q364" s="350"/>
    </row>
    <row r="365" spans="1:17" ht="12.75" thickBot="1">
      <c r="A365" s="55"/>
      <c r="B365" s="44"/>
      <c r="C365" s="68"/>
      <c r="D365" s="81"/>
      <c r="E365" s="82"/>
      <c r="F365" s="82"/>
      <c r="G365" s="82"/>
      <c r="H365" s="82"/>
      <c r="I365" s="211">
        <f t="shared" si="6"/>
        <v>0</v>
      </c>
      <c r="J365" s="94"/>
      <c r="K365" s="94"/>
      <c r="L365" s="94"/>
      <c r="M365" s="94"/>
      <c r="N365" s="107"/>
      <c r="O365" s="110"/>
      <c r="P365" s="350"/>
      <c r="Q365" s="350"/>
    </row>
    <row r="366" spans="1:17" ht="12.75" thickBot="1">
      <c r="A366" s="359"/>
      <c r="B366" s="72" t="s">
        <v>150</v>
      </c>
      <c r="C366" s="379"/>
      <c r="D366" s="89"/>
      <c r="E366" s="89"/>
      <c r="F366" s="89"/>
      <c r="G366" s="89"/>
      <c r="H366" s="89">
        <f>D366+E366+F366+G366</f>
        <v>0</v>
      </c>
      <c r="I366" s="211">
        <f t="shared" si="6"/>
        <v>0</v>
      </c>
      <c r="J366" s="96"/>
      <c r="K366" s="96"/>
      <c r="L366" s="96"/>
      <c r="M366" s="96"/>
      <c r="N366" s="220">
        <f>J366+K366+L366+M366</f>
        <v>0</v>
      </c>
      <c r="O366" s="131">
        <f>C366+I366-N366</f>
        <v>0</v>
      </c>
      <c r="P366" s="350"/>
      <c r="Q366" s="350"/>
    </row>
    <row r="367" spans="1:17" ht="12.75" thickBot="1">
      <c r="A367" s="55"/>
      <c r="B367" s="44"/>
      <c r="C367" s="68"/>
      <c r="D367" s="81"/>
      <c r="E367" s="82"/>
      <c r="F367" s="82"/>
      <c r="G367" s="82"/>
      <c r="H367" s="82"/>
      <c r="I367" s="211">
        <f t="shared" si="6"/>
        <v>0</v>
      </c>
      <c r="J367" s="94"/>
      <c r="K367" s="94"/>
      <c r="L367" s="94"/>
      <c r="M367" s="94"/>
      <c r="N367" s="107"/>
      <c r="O367" s="110"/>
      <c r="P367" s="350"/>
      <c r="Q367" s="350"/>
    </row>
    <row r="368" spans="1:17" ht="12.75" thickBot="1">
      <c r="A368" s="359"/>
      <c r="B368" s="72" t="s">
        <v>151</v>
      </c>
      <c r="C368" s="379"/>
      <c r="D368" s="89"/>
      <c r="E368" s="89"/>
      <c r="F368" s="89"/>
      <c r="G368" s="89"/>
      <c r="H368" s="89">
        <f>D368+E368+F368+G368</f>
        <v>0</v>
      </c>
      <c r="I368" s="211">
        <f t="shared" si="6"/>
        <v>0</v>
      </c>
      <c r="J368" s="96"/>
      <c r="K368" s="96"/>
      <c r="L368" s="96"/>
      <c r="M368" s="96"/>
      <c r="N368" s="220">
        <f>J368+K368+L368+M368</f>
        <v>0</v>
      </c>
      <c r="O368" s="131">
        <f>C368+I368-N368</f>
        <v>0</v>
      </c>
      <c r="P368" s="350"/>
      <c r="Q368" s="350"/>
    </row>
    <row r="369" spans="1:17" ht="12.75" thickBot="1">
      <c r="A369" s="55"/>
      <c r="B369" s="44"/>
      <c r="C369" s="68"/>
      <c r="D369" s="81"/>
      <c r="E369" s="82"/>
      <c r="F369" s="82"/>
      <c r="G369" s="82"/>
      <c r="H369" s="82"/>
      <c r="I369" s="211">
        <f t="shared" si="6"/>
        <v>0</v>
      </c>
      <c r="J369" s="94"/>
      <c r="K369" s="94"/>
      <c r="L369" s="94"/>
      <c r="M369" s="94"/>
      <c r="N369" s="107"/>
      <c r="O369" s="110"/>
      <c r="P369" s="350"/>
      <c r="Q369" s="350"/>
    </row>
    <row r="370" spans="1:17" ht="12.75" thickBot="1">
      <c r="A370" s="57"/>
      <c r="B370" s="72" t="s">
        <v>152</v>
      </c>
      <c r="C370" s="173"/>
      <c r="D370" s="89"/>
      <c r="E370" s="89"/>
      <c r="F370" s="89"/>
      <c r="G370" s="89"/>
      <c r="H370" s="89">
        <f>D370+E370+F370+G370</f>
        <v>0</v>
      </c>
      <c r="I370" s="211">
        <f t="shared" si="6"/>
        <v>0</v>
      </c>
      <c r="J370" s="96"/>
      <c r="K370" s="96"/>
      <c r="L370" s="96"/>
      <c r="M370" s="96"/>
      <c r="N370" s="220">
        <f>J370+K370+L370+M370</f>
        <v>0</v>
      </c>
      <c r="O370" s="131">
        <f>C370+I370-N370</f>
        <v>0</v>
      </c>
      <c r="P370" s="350"/>
      <c r="Q370" s="350"/>
    </row>
    <row r="371" spans="1:17" ht="12.75" thickBot="1">
      <c r="A371" s="55"/>
      <c r="B371" s="9"/>
      <c r="C371" s="68"/>
      <c r="D371" s="81"/>
      <c r="E371" s="82"/>
      <c r="F371" s="82"/>
      <c r="G371" s="82"/>
      <c r="H371" s="82"/>
      <c r="I371" s="211">
        <f t="shared" si="6"/>
        <v>0</v>
      </c>
      <c r="J371" s="94"/>
      <c r="K371" s="94"/>
      <c r="L371" s="94"/>
      <c r="M371" s="94"/>
      <c r="N371" s="107"/>
      <c r="O371" s="110"/>
      <c r="P371" s="350"/>
      <c r="Q371" s="350"/>
    </row>
    <row r="372" spans="1:17" ht="12.75" thickBot="1">
      <c r="A372" s="359"/>
      <c r="B372" s="72" t="s">
        <v>153</v>
      </c>
      <c r="C372" s="379"/>
      <c r="D372" s="89"/>
      <c r="E372" s="89"/>
      <c r="F372" s="89"/>
      <c r="G372" s="89"/>
      <c r="H372" s="89">
        <f>D372+E372+F372+G372</f>
        <v>0</v>
      </c>
      <c r="I372" s="211">
        <f t="shared" si="6"/>
        <v>0</v>
      </c>
      <c r="J372" s="96"/>
      <c r="K372" s="96"/>
      <c r="L372" s="96"/>
      <c r="M372" s="96"/>
      <c r="N372" s="220">
        <f>J372+K372+L372+M372</f>
        <v>0</v>
      </c>
      <c r="O372" s="131">
        <f>C372+I372-N372</f>
        <v>0</v>
      </c>
      <c r="P372" s="350"/>
      <c r="Q372" s="350"/>
    </row>
    <row r="373" spans="1:17" ht="12.75" thickBot="1">
      <c r="A373" s="55"/>
      <c r="B373" s="44"/>
      <c r="C373" s="68"/>
      <c r="D373" s="81"/>
      <c r="E373" s="82"/>
      <c r="F373" s="82"/>
      <c r="G373" s="82"/>
      <c r="H373" s="82"/>
      <c r="I373" s="211">
        <f t="shared" si="6"/>
        <v>0</v>
      </c>
      <c r="J373" s="94"/>
      <c r="K373" s="94"/>
      <c r="L373" s="94"/>
      <c r="M373" s="94"/>
      <c r="N373" s="107"/>
      <c r="O373" s="110"/>
      <c r="P373" s="350"/>
      <c r="Q373" s="350"/>
    </row>
    <row r="374" spans="1:17" ht="12.75" thickBot="1">
      <c r="A374" s="359"/>
      <c r="B374" s="72" t="s">
        <v>154</v>
      </c>
      <c r="C374" s="379"/>
      <c r="D374" s="89">
        <v>2622.6</v>
      </c>
      <c r="E374" s="89">
        <v>0</v>
      </c>
      <c r="F374" s="89">
        <v>0</v>
      </c>
      <c r="G374" s="89"/>
      <c r="H374" s="89">
        <f>D374+E374+F374+G374</f>
        <v>2622.6</v>
      </c>
      <c r="I374" s="211">
        <f t="shared" si="6"/>
        <v>2020.493066255778</v>
      </c>
      <c r="J374" s="96"/>
      <c r="K374" s="96"/>
      <c r="L374" s="96"/>
      <c r="M374" s="96"/>
      <c r="N374" s="220">
        <f>J374+K374+L374+M374</f>
        <v>0</v>
      </c>
      <c r="O374" s="131">
        <f>C374+I374-N374</f>
        <v>2020.493066255778</v>
      </c>
      <c r="P374" s="350"/>
      <c r="Q374" s="350"/>
    </row>
    <row r="375" spans="1:17" ht="12.75" thickBot="1">
      <c r="A375" s="55"/>
      <c r="B375" s="44"/>
      <c r="C375" s="68"/>
      <c r="D375" s="81"/>
      <c r="E375" s="82"/>
      <c r="F375" s="82"/>
      <c r="G375" s="82"/>
      <c r="H375" s="82"/>
      <c r="I375" s="211">
        <f t="shared" si="6"/>
        <v>0</v>
      </c>
      <c r="J375" s="94"/>
      <c r="K375" s="94"/>
      <c r="L375" s="94"/>
      <c r="M375" s="94"/>
      <c r="N375" s="107"/>
      <c r="O375" s="110"/>
      <c r="P375" s="350"/>
      <c r="Q375" s="350"/>
    </row>
    <row r="376" spans="1:17" ht="12.75" thickBot="1">
      <c r="A376" s="359"/>
      <c r="B376" s="72" t="s">
        <v>155</v>
      </c>
      <c r="C376" s="379"/>
      <c r="D376" s="89"/>
      <c r="E376" s="89"/>
      <c r="F376" s="89"/>
      <c r="G376" s="89"/>
      <c r="H376" s="89">
        <f>D376+E376+F376+G376</f>
        <v>0</v>
      </c>
      <c r="I376" s="211">
        <f t="shared" si="6"/>
        <v>0</v>
      </c>
      <c r="J376" s="96"/>
      <c r="K376" s="96"/>
      <c r="L376" s="96"/>
      <c r="M376" s="96"/>
      <c r="N376" s="220">
        <f>J376+K376+L376+M376</f>
        <v>0</v>
      </c>
      <c r="O376" s="131">
        <f>C376+I376-N376</f>
        <v>0</v>
      </c>
      <c r="P376" s="350"/>
      <c r="Q376" s="350"/>
    </row>
    <row r="377" spans="1:17" ht="12.75" thickBot="1">
      <c r="A377" s="55"/>
      <c r="B377" s="42"/>
      <c r="C377" s="68"/>
      <c r="D377" s="81"/>
      <c r="E377" s="82"/>
      <c r="F377" s="82"/>
      <c r="G377" s="82"/>
      <c r="H377" s="82"/>
      <c r="I377" s="211">
        <f t="shared" si="6"/>
        <v>0</v>
      </c>
      <c r="J377" s="94"/>
      <c r="K377" s="94"/>
      <c r="L377" s="94"/>
      <c r="M377" s="94"/>
      <c r="N377" s="107"/>
      <c r="O377" s="110"/>
      <c r="P377" s="350"/>
      <c r="Q377" s="350"/>
    </row>
    <row r="378" spans="1:17" ht="12.75" thickBot="1">
      <c r="A378" s="359"/>
      <c r="B378" s="72" t="s">
        <v>156</v>
      </c>
      <c r="C378" s="379"/>
      <c r="D378" s="89"/>
      <c r="E378" s="89"/>
      <c r="F378" s="89"/>
      <c r="G378" s="89"/>
      <c r="H378" s="89">
        <f>D378+E378+F378+G378</f>
        <v>0</v>
      </c>
      <c r="I378" s="211">
        <f t="shared" si="6"/>
        <v>0</v>
      </c>
      <c r="J378" s="96"/>
      <c r="K378" s="96"/>
      <c r="L378" s="96"/>
      <c r="M378" s="96"/>
      <c r="N378" s="220">
        <f>J378+K378+L378+M378</f>
        <v>0</v>
      </c>
      <c r="O378" s="131">
        <f>C378+I378-N378</f>
        <v>0</v>
      </c>
      <c r="P378" s="350"/>
      <c r="Q378" s="350"/>
    </row>
    <row r="379" spans="1:17" ht="12.75" thickBot="1">
      <c r="A379" s="55"/>
      <c r="B379" s="44"/>
      <c r="C379" s="68"/>
      <c r="D379" s="81"/>
      <c r="E379" s="82"/>
      <c r="F379" s="82"/>
      <c r="G379" s="82"/>
      <c r="H379" s="82"/>
      <c r="I379" s="211">
        <f t="shared" si="6"/>
        <v>0</v>
      </c>
      <c r="J379" s="94"/>
      <c r="K379" s="94"/>
      <c r="L379" s="94"/>
      <c r="M379" s="94"/>
      <c r="N379" s="107"/>
      <c r="O379" s="110"/>
      <c r="P379" s="350"/>
      <c r="Q379" s="350"/>
    </row>
    <row r="380" spans="1:17" ht="12.75" thickBot="1">
      <c r="A380" s="359"/>
      <c r="B380" s="72" t="s">
        <v>157</v>
      </c>
      <c r="C380" s="379"/>
      <c r="D380" s="89"/>
      <c r="E380" s="89"/>
      <c r="F380" s="89"/>
      <c r="G380" s="89"/>
      <c r="H380" s="89">
        <f>D380+E380+F380+G380</f>
        <v>0</v>
      </c>
      <c r="I380" s="211">
        <f t="shared" si="6"/>
        <v>0</v>
      </c>
      <c r="J380" s="96"/>
      <c r="K380" s="96"/>
      <c r="L380" s="96"/>
      <c r="M380" s="96"/>
      <c r="N380" s="220">
        <f>J380+K380+L380+M380</f>
        <v>0</v>
      </c>
      <c r="O380" s="131">
        <f>C380+I380-N380</f>
        <v>0</v>
      </c>
      <c r="P380" s="350"/>
      <c r="Q380" s="350"/>
    </row>
    <row r="381" spans="1:17" ht="12.75" thickBot="1">
      <c r="A381" s="55"/>
      <c r="B381" s="44"/>
      <c r="C381" s="68"/>
      <c r="D381" s="81"/>
      <c r="E381" s="82"/>
      <c r="F381" s="82"/>
      <c r="G381" s="82"/>
      <c r="H381" s="82"/>
      <c r="I381" s="211">
        <f t="shared" si="6"/>
        <v>0</v>
      </c>
      <c r="J381" s="94"/>
      <c r="K381" s="94"/>
      <c r="L381" s="94"/>
      <c r="M381" s="94"/>
      <c r="N381" s="107"/>
      <c r="O381" s="110"/>
      <c r="P381" s="350"/>
      <c r="Q381" s="350"/>
    </row>
    <row r="382" spans="1:17" ht="12.75" thickBot="1">
      <c r="A382" s="359"/>
      <c r="B382" s="72" t="s">
        <v>158</v>
      </c>
      <c r="C382" s="379"/>
      <c r="D382" s="89"/>
      <c r="E382" s="89"/>
      <c r="F382" s="89"/>
      <c r="G382" s="89"/>
      <c r="H382" s="89">
        <f>D382+E382+F382+G382</f>
        <v>0</v>
      </c>
      <c r="I382" s="211">
        <f t="shared" si="6"/>
        <v>0</v>
      </c>
      <c r="J382" s="96"/>
      <c r="K382" s="96"/>
      <c r="L382" s="96"/>
      <c r="M382" s="96"/>
      <c r="N382" s="220">
        <f>J382+K382+L382+M382</f>
        <v>0</v>
      </c>
      <c r="O382" s="131">
        <f>C382+I382-N382</f>
        <v>0</v>
      </c>
      <c r="P382" s="350"/>
      <c r="Q382" s="350"/>
    </row>
    <row r="383" spans="1:17" ht="12.75" thickBot="1">
      <c r="A383" s="55"/>
      <c r="B383" s="42"/>
      <c r="C383" s="68"/>
      <c r="D383" s="81"/>
      <c r="E383" s="82"/>
      <c r="F383" s="82"/>
      <c r="G383" s="82"/>
      <c r="H383" s="82"/>
      <c r="I383" s="211">
        <f t="shared" si="6"/>
        <v>0</v>
      </c>
      <c r="J383" s="94"/>
      <c r="K383" s="94"/>
      <c r="L383" s="94"/>
      <c r="M383" s="94"/>
      <c r="N383" s="107"/>
      <c r="O383" s="110"/>
      <c r="P383" s="350"/>
      <c r="Q383" s="350"/>
    </row>
    <row r="384" spans="1:17" ht="12.75" thickBot="1">
      <c r="A384" s="359"/>
      <c r="B384" s="72" t="s">
        <v>159</v>
      </c>
      <c r="C384" s="379"/>
      <c r="D384" s="89"/>
      <c r="E384" s="89"/>
      <c r="F384" s="89"/>
      <c r="G384" s="89"/>
      <c r="H384" s="89">
        <f>D384+E384+F384+G384</f>
        <v>0</v>
      </c>
      <c r="I384" s="211">
        <f t="shared" si="6"/>
        <v>0</v>
      </c>
      <c r="J384" s="96"/>
      <c r="K384" s="96"/>
      <c r="L384" s="96"/>
      <c r="M384" s="96"/>
      <c r="N384" s="220">
        <f>J384+K384+L384+M384</f>
        <v>0</v>
      </c>
      <c r="O384" s="131">
        <f>C384+I384-N384</f>
        <v>0</v>
      </c>
      <c r="P384" s="350"/>
      <c r="Q384" s="350"/>
    </row>
    <row r="385" spans="1:17" ht="12.75" thickBot="1">
      <c r="A385" s="55"/>
      <c r="B385" s="44"/>
      <c r="C385" s="68"/>
      <c r="D385" s="81"/>
      <c r="E385" s="82"/>
      <c r="F385" s="82"/>
      <c r="G385" s="82"/>
      <c r="H385" s="82"/>
      <c r="I385" s="211">
        <f t="shared" si="6"/>
        <v>0</v>
      </c>
      <c r="J385" s="94"/>
      <c r="K385" s="94"/>
      <c r="L385" s="94"/>
      <c r="M385" s="94"/>
      <c r="N385" s="107"/>
      <c r="O385" s="110"/>
      <c r="P385" s="350"/>
      <c r="Q385" s="350"/>
    </row>
    <row r="386" spans="1:17" ht="12.75" thickBot="1">
      <c r="A386" s="359"/>
      <c r="B386" s="72" t="s">
        <v>161</v>
      </c>
      <c r="C386" s="379"/>
      <c r="D386" s="89">
        <v>9945</v>
      </c>
      <c r="E386" s="89">
        <v>9945</v>
      </c>
      <c r="F386" s="89">
        <v>9945</v>
      </c>
      <c r="G386" s="89">
        <v>9945</v>
      </c>
      <c r="H386" s="89">
        <f>D386+E386+F386+G386</f>
        <v>39780</v>
      </c>
      <c r="I386" s="211">
        <f t="shared" si="6"/>
        <v>30647.14946070878</v>
      </c>
      <c r="J386" s="96"/>
      <c r="K386" s="96"/>
      <c r="L386" s="96"/>
      <c r="M386" s="96"/>
      <c r="N386" s="220">
        <f>J386+K386+L386+M386</f>
        <v>0</v>
      </c>
      <c r="O386" s="131">
        <f>C386+I386-N386</f>
        <v>30647.14946070878</v>
      </c>
      <c r="P386" s="350"/>
      <c r="Q386" s="350"/>
    </row>
    <row r="387" spans="1:17" ht="12.75" thickBot="1">
      <c r="A387" s="55"/>
      <c r="B387" s="42"/>
      <c r="C387" s="68"/>
      <c r="D387" s="81"/>
      <c r="E387" s="82"/>
      <c r="F387" s="82"/>
      <c r="G387" s="82"/>
      <c r="H387" s="82"/>
      <c r="I387" s="211">
        <f t="shared" si="6"/>
        <v>0</v>
      </c>
      <c r="J387" s="94"/>
      <c r="K387" s="94"/>
      <c r="L387" s="94"/>
      <c r="M387" s="94"/>
      <c r="N387" s="107"/>
      <c r="O387" s="110"/>
      <c r="P387" s="350"/>
      <c r="Q387" s="350"/>
    </row>
    <row r="388" spans="1:17" ht="12.75" thickBot="1">
      <c r="A388" s="359"/>
      <c r="B388" s="72" t="s">
        <v>162</v>
      </c>
      <c r="C388" s="379"/>
      <c r="D388" s="89"/>
      <c r="E388" s="89"/>
      <c r="F388" s="89"/>
      <c r="G388" s="89"/>
      <c r="H388" s="89">
        <f>D388+E388+F388+G388</f>
        <v>0</v>
      </c>
      <c r="I388" s="211">
        <f t="shared" si="6"/>
        <v>0</v>
      </c>
      <c r="J388" s="96"/>
      <c r="K388" s="96"/>
      <c r="L388" s="96"/>
      <c r="M388" s="96"/>
      <c r="N388" s="220">
        <f>J388+K388+L388+M388</f>
        <v>0</v>
      </c>
      <c r="O388" s="131">
        <f>C388+I388-N388</f>
        <v>0</v>
      </c>
      <c r="P388" s="350"/>
      <c r="Q388" s="350"/>
    </row>
    <row r="389" spans="1:17" ht="12.75" thickBot="1">
      <c r="A389" s="55">
        <v>49</v>
      </c>
      <c r="B389" s="42"/>
      <c r="C389" s="63"/>
      <c r="D389" s="81"/>
      <c r="E389" s="82"/>
      <c r="F389" s="82"/>
      <c r="G389" s="82"/>
      <c r="H389" s="82"/>
      <c r="I389" s="211">
        <f t="shared" si="6"/>
        <v>0</v>
      </c>
      <c r="J389" s="94"/>
      <c r="K389" s="94"/>
      <c r="L389" s="94"/>
      <c r="M389" s="94"/>
      <c r="N389" s="107"/>
      <c r="O389" s="110"/>
      <c r="P389" s="350"/>
      <c r="Q389" s="350"/>
    </row>
    <row r="390" spans="1:17" ht="12.75" thickBot="1">
      <c r="A390" s="359"/>
      <c r="B390" s="72" t="s">
        <v>164</v>
      </c>
      <c r="C390" s="379"/>
      <c r="D390" s="89"/>
      <c r="E390" s="89"/>
      <c r="F390" s="89"/>
      <c r="G390" s="89"/>
      <c r="H390" s="89">
        <f>D390+E390+F390+G390</f>
        <v>0</v>
      </c>
      <c r="I390" s="211">
        <f t="shared" si="6"/>
        <v>0</v>
      </c>
      <c r="J390" s="96"/>
      <c r="K390" s="96"/>
      <c r="L390" s="96"/>
      <c r="M390" s="96"/>
      <c r="N390" s="220">
        <f>J390+K390+L390+M390</f>
        <v>0</v>
      </c>
      <c r="O390" s="131">
        <f>C390+I390-N390</f>
        <v>0</v>
      </c>
      <c r="P390" s="350"/>
      <c r="Q390" s="350"/>
    </row>
    <row r="391" spans="1:17" ht="12.75" thickBot="1">
      <c r="A391" s="55"/>
      <c r="B391" s="42"/>
      <c r="C391" s="68"/>
      <c r="D391" s="81"/>
      <c r="E391" s="82"/>
      <c r="F391" s="82"/>
      <c r="G391" s="82"/>
      <c r="H391" s="82"/>
      <c r="I391" s="211">
        <f t="shared" si="6"/>
        <v>0</v>
      </c>
      <c r="J391" s="94"/>
      <c r="K391" s="94"/>
      <c r="L391" s="94"/>
      <c r="M391" s="94"/>
      <c r="N391" s="99"/>
      <c r="O391" s="106"/>
      <c r="P391" s="350"/>
      <c r="Q391" s="350"/>
    </row>
    <row r="392" spans="1:17" ht="12.75" thickBot="1">
      <c r="A392" s="359"/>
      <c r="B392" s="72" t="s">
        <v>336</v>
      </c>
      <c r="C392" s="379"/>
      <c r="D392" s="89">
        <v>33933.81</v>
      </c>
      <c r="E392" s="89">
        <v>33933.81</v>
      </c>
      <c r="F392" s="89">
        <v>33933.81</v>
      </c>
      <c r="G392" s="89">
        <v>33933.81</v>
      </c>
      <c r="H392" s="89">
        <f>D392+E392+F392+G392</f>
        <v>135735.24</v>
      </c>
      <c r="I392" s="211">
        <f t="shared" si="6"/>
        <v>104572.60400616332</v>
      </c>
      <c r="J392" s="96"/>
      <c r="K392" s="96"/>
      <c r="L392" s="96"/>
      <c r="M392" s="96"/>
      <c r="N392" s="220">
        <f>J392+K392+L392+M392</f>
        <v>0</v>
      </c>
      <c r="O392" s="131">
        <f>C392+I392-N392</f>
        <v>104572.60400616332</v>
      </c>
      <c r="P392" s="350"/>
      <c r="Q392" s="350"/>
    </row>
    <row r="393" spans="1:17" ht="12.75" thickBot="1">
      <c r="A393" s="290"/>
      <c r="B393" s="44"/>
      <c r="C393" s="70"/>
      <c r="D393" s="266"/>
      <c r="E393" s="266"/>
      <c r="F393" s="266"/>
      <c r="G393" s="266"/>
      <c r="H393" s="266"/>
      <c r="I393" s="211">
        <f t="shared" si="6"/>
        <v>0</v>
      </c>
      <c r="J393" s="268"/>
      <c r="K393" s="268"/>
      <c r="L393" s="268"/>
      <c r="M393" s="268"/>
      <c r="N393" s="267"/>
      <c r="O393" s="144"/>
      <c r="P393" s="350"/>
      <c r="Q393" s="350"/>
    </row>
    <row r="394" spans="1:17" ht="12.75" thickBot="1">
      <c r="A394" s="57"/>
      <c r="B394" s="11" t="s">
        <v>244</v>
      </c>
      <c r="C394" s="173"/>
      <c r="D394" s="263"/>
      <c r="E394" s="263"/>
      <c r="F394" s="263"/>
      <c r="G394" s="263"/>
      <c r="H394" s="89">
        <f>D394+E394+F394+G394</f>
        <v>0</v>
      </c>
      <c r="I394" s="211">
        <f t="shared" si="6"/>
        <v>0</v>
      </c>
      <c r="J394" s="265"/>
      <c r="K394" s="265"/>
      <c r="L394" s="265"/>
      <c r="M394" s="265"/>
      <c r="N394" s="220">
        <f>J394+K394+L394+M394</f>
        <v>0</v>
      </c>
      <c r="O394" s="131">
        <f>C394+I394-N394</f>
        <v>0</v>
      </c>
      <c r="P394" s="350"/>
      <c r="Q394" s="350"/>
    </row>
    <row r="395" spans="1:17" ht="12.75" thickBot="1">
      <c r="A395" s="60"/>
      <c r="B395" s="44"/>
      <c r="C395" s="70"/>
      <c r="D395" s="266"/>
      <c r="E395" s="266"/>
      <c r="F395" s="266"/>
      <c r="G395" s="266"/>
      <c r="H395" s="266"/>
      <c r="I395" s="211">
        <f t="shared" si="6"/>
        <v>0</v>
      </c>
      <c r="J395" s="268"/>
      <c r="K395" s="268"/>
      <c r="L395" s="268"/>
      <c r="M395" s="268"/>
      <c r="N395" s="267"/>
      <c r="O395" s="101"/>
      <c r="P395" s="350"/>
      <c r="Q395" s="350"/>
    </row>
    <row r="396" spans="1:17" s="22" customFormat="1" ht="12.75" thickBot="1">
      <c r="A396" s="57"/>
      <c r="B396" s="11" t="s">
        <v>245</v>
      </c>
      <c r="C396" s="173"/>
      <c r="D396" s="263"/>
      <c r="E396" s="263"/>
      <c r="F396" s="263"/>
      <c r="G396" s="263"/>
      <c r="H396" s="89">
        <f>D396+E396+F396+G396</f>
        <v>0</v>
      </c>
      <c r="I396" s="211">
        <f t="shared" si="6"/>
        <v>0</v>
      </c>
      <c r="J396" s="265"/>
      <c r="K396" s="265"/>
      <c r="L396" s="265"/>
      <c r="M396" s="265"/>
      <c r="N396" s="220">
        <f>J396+K396+L396+M396</f>
        <v>0</v>
      </c>
      <c r="O396" s="131">
        <f>C396+I396-N396</f>
        <v>0</v>
      </c>
      <c r="P396" s="350"/>
      <c r="Q396" s="350"/>
    </row>
    <row r="397" spans="1:17" ht="12.75" thickBot="1">
      <c r="A397" s="290"/>
      <c r="B397" s="44"/>
      <c r="C397" s="70"/>
      <c r="D397" s="266"/>
      <c r="E397" s="266"/>
      <c r="F397" s="266"/>
      <c r="G397" s="266"/>
      <c r="H397" s="266"/>
      <c r="I397" s="211">
        <f t="shared" si="6"/>
        <v>0</v>
      </c>
      <c r="J397" s="268"/>
      <c r="K397" s="268"/>
      <c r="L397" s="268"/>
      <c r="M397" s="268"/>
      <c r="N397" s="267"/>
      <c r="O397" s="144"/>
      <c r="P397" s="350"/>
      <c r="Q397" s="350"/>
    </row>
    <row r="398" spans="1:17" ht="12.75" thickBot="1">
      <c r="A398" s="57"/>
      <c r="B398" s="11" t="s">
        <v>246</v>
      </c>
      <c r="C398" s="173"/>
      <c r="D398" s="263"/>
      <c r="E398" s="263"/>
      <c r="F398" s="263"/>
      <c r="G398" s="263"/>
      <c r="H398" s="89">
        <f>D398+E398+F398+G398</f>
        <v>0</v>
      </c>
      <c r="I398" s="211">
        <f t="shared" si="6"/>
        <v>0</v>
      </c>
      <c r="J398" s="265"/>
      <c r="K398" s="265"/>
      <c r="L398" s="265"/>
      <c r="M398" s="265"/>
      <c r="N398" s="220">
        <f>J398+K398+L398+M398</f>
        <v>0</v>
      </c>
      <c r="O398" s="131">
        <f>C398+I398-N398</f>
        <v>0</v>
      </c>
      <c r="P398" s="350"/>
      <c r="Q398" s="350"/>
    </row>
    <row r="399" spans="1:17" ht="12.75" thickBot="1">
      <c r="A399" s="290"/>
      <c r="B399" s="44"/>
      <c r="C399" s="70"/>
      <c r="D399" s="266"/>
      <c r="E399" s="266"/>
      <c r="F399" s="266"/>
      <c r="G399" s="266"/>
      <c r="H399" s="266"/>
      <c r="I399" s="211">
        <f t="shared" si="6"/>
        <v>0</v>
      </c>
      <c r="J399" s="268"/>
      <c r="K399" s="268"/>
      <c r="L399" s="268"/>
      <c r="M399" s="268"/>
      <c r="N399" s="267"/>
      <c r="O399" s="144"/>
      <c r="P399" s="350"/>
      <c r="Q399" s="350"/>
    </row>
    <row r="400" spans="1:17" ht="12.75" thickBot="1">
      <c r="A400" s="57"/>
      <c r="B400" s="11" t="s">
        <v>247</v>
      </c>
      <c r="C400" s="173"/>
      <c r="D400" s="263">
        <v>389.46</v>
      </c>
      <c r="E400" s="263">
        <v>0</v>
      </c>
      <c r="F400" s="263">
        <v>0</v>
      </c>
      <c r="G400" s="263"/>
      <c r="H400" s="89">
        <f>D400+E400+F400+G400</f>
        <v>389.46</v>
      </c>
      <c r="I400" s="211">
        <f t="shared" si="6"/>
        <v>300.0462249614792</v>
      </c>
      <c r="J400" s="265"/>
      <c r="K400" s="265"/>
      <c r="L400" s="265"/>
      <c r="M400" s="265"/>
      <c r="N400" s="220">
        <f>J400+K400+L400+M400</f>
        <v>0</v>
      </c>
      <c r="O400" s="131">
        <f>C400+I400-N400</f>
        <v>300.0462249614792</v>
      </c>
      <c r="P400" s="350"/>
      <c r="Q400" s="350"/>
    </row>
    <row r="401" spans="1:17" ht="12.75" thickBot="1">
      <c r="A401" s="290"/>
      <c r="B401" s="44"/>
      <c r="C401" s="70"/>
      <c r="D401" s="266"/>
      <c r="E401" s="266"/>
      <c r="F401" s="266"/>
      <c r="G401" s="266"/>
      <c r="H401" s="266"/>
      <c r="I401" s="211">
        <f t="shared" si="6"/>
        <v>0</v>
      </c>
      <c r="J401" s="268"/>
      <c r="K401" s="268"/>
      <c r="L401" s="268"/>
      <c r="M401" s="268"/>
      <c r="N401" s="267"/>
      <c r="O401" s="144"/>
      <c r="P401" s="350"/>
      <c r="Q401" s="350"/>
    </row>
    <row r="402" spans="1:17" ht="12.75" thickBot="1">
      <c r="A402" s="57"/>
      <c r="B402" s="11" t="s">
        <v>248</v>
      </c>
      <c r="C402" s="173"/>
      <c r="D402" s="263"/>
      <c r="E402" s="263"/>
      <c r="F402" s="263"/>
      <c r="G402" s="263"/>
      <c r="H402" s="89">
        <f>D402+E402+F402+G402</f>
        <v>0</v>
      </c>
      <c r="I402" s="211">
        <f t="shared" si="6"/>
        <v>0</v>
      </c>
      <c r="J402" s="265"/>
      <c r="K402" s="265"/>
      <c r="L402" s="265"/>
      <c r="M402" s="265"/>
      <c r="N402" s="220">
        <f>J402+K402+L402+M402</f>
        <v>0</v>
      </c>
      <c r="O402" s="131">
        <f>C402+I402-N402</f>
        <v>0</v>
      </c>
      <c r="P402" s="350"/>
      <c r="Q402" s="350"/>
    </row>
    <row r="403" spans="1:17" ht="12.75" thickBot="1">
      <c r="A403" s="290"/>
      <c r="B403" s="44"/>
      <c r="C403" s="70"/>
      <c r="D403" s="266"/>
      <c r="E403" s="266"/>
      <c r="F403" s="266"/>
      <c r="G403" s="266"/>
      <c r="H403" s="266"/>
      <c r="I403" s="211">
        <f t="shared" si="6"/>
        <v>0</v>
      </c>
      <c r="J403" s="268"/>
      <c r="K403" s="268"/>
      <c r="L403" s="268"/>
      <c r="M403" s="268"/>
      <c r="N403" s="267"/>
      <c r="O403" s="144"/>
      <c r="P403" s="350"/>
      <c r="Q403" s="350"/>
    </row>
    <row r="404" spans="1:17" ht="12.75" thickBot="1">
      <c r="A404" s="57"/>
      <c r="B404" s="11" t="s">
        <v>249</v>
      </c>
      <c r="C404" s="173"/>
      <c r="D404" s="263"/>
      <c r="E404" s="263"/>
      <c r="F404" s="263"/>
      <c r="G404" s="263"/>
      <c r="H404" s="89">
        <f>D404+E404+F404+G404</f>
        <v>0</v>
      </c>
      <c r="I404" s="211">
        <f aca="true" t="shared" si="7" ref="I404:I429">H404/1.1/1.18</f>
        <v>0</v>
      </c>
      <c r="J404" s="265"/>
      <c r="K404" s="265"/>
      <c r="L404" s="265"/>
      <c r="M404" s="265"/>
      <c r="N404" s="220">
        <f>J404+K404+L404+M404</f>
        <v>0</v>
      </c>
      <c r="O404" s="131">
        <f>C404+I404-N404</f>
        <v>0</v>
      </c>
      <c r="P404" s="350"/>
      <c r="Q404" s="350"/>
    </row>
    <row r="405" spans="1:17" ht="12.75" thickBot="1">
      <c r="A405" s="58"/>
      <c r="B405" s="42"/>
      <c r="C405" s="69"/>
      <c r="D405" s="256"/>
      <c r="E405" s="256"/>
      <c r="F405" s="256"/>
      <c r="G405" s="256"/>
      <c r="H405" s="256"/>
      <c r="I405" s="211">
        <f t="shared" si="7"/>
        <v>0</v>
      </c>
      <c r="J405" s="258"/>
      <c r="K405" s="258"/>
      <c r="L405" s="258"/>
      <c r="M405" s="258"/>
      <c r="N405" s="257"/>
      <c r="O405" s="259"/>
      <c r="P405" s="350"/>
      <c r="Q405" s="350"/>
    </row>
    <row r="406" spans="1:17" ht="12.75" thickBot="1">
      <c r="A406" s="57"/>
      <c r="B406" s="11" t="s">
        <v>250</v>
      </c>
      <c r="C406" s="173"/>
      <c r="D406" s="263">
        <v>240.33</v>
      </c>
      <c r="E406" s="263">
        <v>240.33</v>
      </c>
      <c r="F406" s="263">
        <v>240.33</v>
      </c>
      <c r="G406" s="263">
        <v>240.33</v>
      </c>
      <c r="H406" s="89">
        <f>D406+E406+F406+G406</f>
        <v>961.32</v>
      </c>
      <c r="I406" s="211">
        <f t="shared" si="7"/>
        <v>740.6163328197226</v>
      </c>
      <c r="J406" s="265"/>
      <c r="K406" s="265"/>
      <c r="L406" s="265"/>
      <c r="M406" s="265"/>
      <c r="N406" s="220">
        <f>J406+K406+L406+M406</f>
        <v>0</v>
      </c>
      <c r="O406" s="131">
        <f>C406+I406-N406</f>
        <v>740.6163328197226</v>
      </c>
      <c r="P406" s="350"/>
      <c r="Q406" s="350"/>
    </row>
    <row r="407" spans="1:17" ht="12.75" thickBot="1">
      <c r="A407" s="55"/>
      <c r="B407" s="8"/>
      <c r="C407" s="63"/>
      <c r="D407" s="252"/>
      <c r="E407" s="252"/>
      <c r="F407" s="252"/>
      <c r="G407" s="252"/>
      <c r="H407" s="252"/>
      <c r="I407" s="211">
        <f t="shared" si="7"/>
        <v>0</v>
      </c>
      <c r="J407" s="254"/>
      <c r="K407" s="254"/>
      <c r="L407" s="254"/>
      <c r="M407" s="254"/>
      <c r="N407" s="253"/>
      <c r="O407" s="145"/>
      <c r="P407" s="350"/>
      <c r="Q407" s="350"/>
    </row>
    <row r="408" spans="1:17" ht="12.75" thickBot="1">
      <c r="A408" s="57"/>
      <c r="B408" s="11" t="s">
        <v>256</v>
      </c>
      <c r="C408" s="173"/>
      <c r="D408" s="263"/>
      <c r="E408" s="263"/>
      <c r="F408" s="263"/>
      <c r="G408" s="263"/>
      <c r="H408" s="89">
        <f>D408+E408+F408+G408</f>
        <v>0</v>
      </c>
      <c r="I408" s="211">
        <f t="shared" si="7"/>
        <v>0</v>
      </c>
      <c r="J408" s="265"/>
      <c r="K408" s="265"/>
      <c r="L408" s="265"/>
      <c r="M408" s="265"/>
      <c r="N408" s="220">
        <f>J408+K408+L408+M408</f>
        <v>0</v>
      </c>
      <c r="O408" s="131">
        <f>C408+I408-N408</f>
        <v>0</v>
      </c>
      <c r="P408" s="350"/>
      <c r="Q408" s="350"/>
    </row>
    <row r="409" spans="1:17" ht="12.75" thickBot="1">
      <c r="A409" s="55"/>
      <c r="B409" s="8"/>
      <c r="C409" s="63"/>
      <c r="D409" s="252"/>
      <c r="E409" s="252"/>
      <c r="F409" s="252"/>
      <c r="G409" s="252"/>
      <c r="H409" s="252"/>
      <c r="I409" s="211">
        <f t="shared" si="7"/>
        <v>0</v>
      </c>
      <c r="J409" s="254"/>
      <c r="K409" s="254"/>
      <c r="L409" s="254"/>
      <c r="M409" s="254"/>
      <c r="N409" s="253"/>
      <c r="O409" s="145"/>
      <c r="P409" s="350"/>
      <c r="Q409" s="350"/>
    </row>
    <row r="410" spans="1:17" ht="12.75" thickBot="1">
      <c r="A410" s="57"/>
      <c r="B410" s="11" t="s">
        <v>251</v>
      </c>
      <c r="C410" s="173"/>
      <c r="D410" s="263"/>
      <c r="E410" s="263"/>
      <c r="F410" s="263"/>
      <c r="G410" s="263"/>
      <c r="H410" s="89">
        <f>D410+E410+F410+G410</f>
        <v>0</v>
      </c>
      <c r="I410" s="211">
        <f t="shared" si="7"/>
        <v>0</v>
      </c>
      <c r="J410" s="265"/>
      <c r="K410" s="265"/>
      <c r="L410" s="265"/>
      <c r="M410" s="265"/>
      <c r="N410" s="220">
        <f>J410+K410+L410+M410</f>
        <v>0</v>
      </c>
      <c r="O410" s="131">
        <f>C410+I410-N410</f>
        <v>0</v>
      </c>
      <c r="P410" s="350"/>
      <c r="Q410" s="350"/>
    </row>
    <row r="411" spans="1:17" ht="12.75" thickBot="1">
      <c r="A411" s="55"/>
      <c r="B411" s="8"/>
      <c r="C411" s="63"/>
      <c r="D411" s="252"/>
      <c r="E411" s="252"/>
      <c r="F411" s="252"/>
      <c r="G411" s="252"/>
      <c r="H411" s="252"/>
      <c r="I411" s="211">
        <f t="shared" si="7"/>
        <v>0</v>
      </c>
      <c r="J411" s="254"/>
      <c r="K411" s="254"/>
      <c r="L411" s="254"/>
      <c r="M411" s="254"/>
      <c r="N411" s="253"/>
      <c r="O411" s="145"/>
      <c r="P411" s="350"/>
      <c r="Q411" s="350"/>
    </row>
    <row r="412" spans="1:17" ht="12.75" thickBot="1">
      <c r="A412" s="57"/>
      <c r="B412" s="11" t="s">
        <v>252</v>
      </c>
      <c r="C412" s="173"/>
      <c r="D412" s="263"/>
      <c r="E412" s="263"/>
      <c r="F412" s="263"/>
      <c r="G412" s="263"/>
      <c r="H412" s="89">
        <f>D412+E412+F412+G412</f>
        <v>0</v>
      </c>
      <c r="I412" s="211">
        <f t="shared" si="7"/>
        <v>0</v>
      </c>
      <c r="J412" s="265"/>
      <c r="K412" s="265"/>
      <c r="L412" s="265"/>
      <c r="M412" s="265"/>
      <c r="N412" s="220">
        <f>J412+K412+L412+M412</f>
        <v>0</v>
      </c>
      <c r="O412" s="131">
        <f>C412+I412-N412</f>
        <v>0</v>
      </c>
      <c r="P412" s="350"/>
      <c r="Q412" s="350"/>
    </row>
    <row r="413" spans="1:17" ht="12.75" thickBot="1">
      <c r="A413" s="55"/>
      <c r="B413" s="8"/>
      <c r="C413" s="63"/>
      <c r="D413" s="252"/>
      <c r="E413" s="252"/>
      <c r="F413" s="252"/>
      <c r="G413" s="252"/>
      <c r="H413" s="252"/>
      <c r="I413" s="211">
        <f t="shared" si="7"/>
        <v>0</v>
      </c>
      <c r="J413" s="254"/>
      <c r="K413" s="254"/>
      <c r="L413" s="254"/>
      <c r="M413" s="254"/>
      <c r="N413" s="253"/>
      <c r="O413" s="145"/>
      <c r="P413" s="350"/>
      <c r="Q413" s="350"/>
    </row>
    <row r="414" spans="1:17" ht="12.75" thickBot="1">
      <c r="A414" s="57"/>
      <c r="B414" s="11" t="s">
        <v>253</v>
      </c>
      <c r="C414" s="173"/>
      <c r="D414" s="263"/>
      <c r="E414" s="263"/>
      <c r="F414" s="263"/>
      <c r="G414" s="263"/>
      <c r="H414" s="89">
        <f>D414+E414+F414+G414</f>
        <v>0</v>
      </c>
      <c r="I414" s="211">
        <f t="shared" si="7"/>
        <v>0</v>
      </c>
      <c r="J414" s="265"/>
      <c r="K414" s="265"/>
      <c r="L414" s="265"/>
      <c r="M414" s="265"/>
      <c r="N414" s="220">
        <f>J414+K414+L414+M414</f>
        <v>0</v>
      </c>
      <c r="O414" s="131">
        <f>C414+I414-N414</f>
        <v>0</v>
      </c>
      <c r="P414" s="350"/>
      <c r="Q414" s="350"/>
    </row>
    <row r="415" spans="1:17" ht="12.75" thickBot="1">
      <c r="A415" s="55"/>
      <c r="B415" s="8"/>
      <c r="C415" s="63"/>
      <c r="D415" s="252"/>
      <c r="E415" s="252"/>
      <c r="F415" s="252"/>
      <c r="G415" s="252"/>
      <c r="H415" s="252"/>
      <c r="I415" s="211">
        <f t="shared" si="7"/>
        <v>0</v>
      </c>
      <c r="J415" s="254"/>
      <c r="K415" s="254"/>
      <c r="L415" s="254"/>
      <c r="M415" s="254"/>
      <c r="N415" s="253"/>
      <c r="O415" s="145"/>
      <c r="P415" s="350"/>
      <c r="Q415" s="350"/>
    </row>
    <row r="416" spans="1:17" ht="12.75" thickBot="1">
      <c r="A416" s="57"/>
      <c r="B416" s="11" t="s">
        <v>254</v>
      </c>
      <c r="C416" s="173"/>
      <c r="D416" s="263"/>
      <c r="E416" s="263"/>
      <c r="F416" s="263"/>
      <c r="G416" s="263"/>
      <c r="H416" s="89">
        <f>D416+E416+F416+G416</f>
        <v>0</v>
      </c>
      <c r="I416" s="211">
        <f t="shared" si="7"/>
        <v>0</v>
      </c>
      <c r="J416" s="265"/>
      <c r="K416" s="265"/>
      <c r="L416" s="265"/>
      <c r="M416" s="265"/>
      <c r="N416" s="220">
        <f>J416+K416+L416+M416</f>
        <v>0</v>
      </c>
      <c r="O416" s="131">
        <f>C416+I416-N416</f>
        <v>0</v>
      </c>
      <c r="P416" s="350"/>
      <c r="Q416" s="350"/>
    </row>
    <row r="417" spans="1:17" ht="12.75" thickBot="1">
      <c r="A417" s="55"/>
      <c r="B417" s="8"/>
      <c r="C417" s="63"/>
      <c r="D417" s="252"/>
      <c r="E417" s="252"/>
      <c r="F417" s="252"/>
      <c r="G417" s="252"/>
      <c r="H417" s="252"/>
      <c r="I417" s="211">
        <f t="shared" si="7"/>
        <v>0</v>
      </c>
      <c r="J417" s="254"/>
      <c r="K417" s="254"/>
      <c r="L417" s="254"/>
      <c r="M417" s="254"/>
      <c r="N417" s="253"/>
      <c r="O417" s="145"/>
      <c r="P417" s="350"/>
      <c r="Q417" s="350"/>
    </row>
    <row r="418" spans="1:17" ht="12.75" thickBot="1">
      <c r="A418" s="57"/>
      <c r="B418" s="11" t="s">
        <v>255</v>
      </c>
      <c r="C418" s="173"/>
      <c r="D418" s="263"/>
      <c r="E418" s="263"/>
      <c r="F418" s="263"/>
      <c r="G418" s="263"/>
      <c r="H418" s="89">
        <f>D418+E418+F418+G418</f>
        <v>0</v>
      </c>
      <c r="I418" s="211">
        <f t="shared" si="7"/>
        <v>0</v>
      </c>
      <c r="J418" s="265"/>
      <c r="K418" s="265"/>
      <c r="L418" s="265"/>
      <c r="M418" s="265"/>
      <c r="N418" s="220">
        <f>J418+K418+L418+M418</f>
        <v>0</v>
      </c>
      <c r="O418" s="131">
        <f>C418+I418-N418</f>
        <v>0</v>
      </c>
      <c r="P418" s="350"/>
      <c r="Q418" s="350"/>
    </row>
    <row r="419" spans="1:17" ht="12.75" thickBot="1">
      <c r="A419" s="56"/>
      <c r="B419" s="9"/>
      <c r="C419" s="169"/>
      <c r="D419" s="260"/>
      <c r="E419" s="260"/>
      <c r="F419" s="260"/>
      <c r="G419" s="260"/>
      <c r="H419" s="260"/>
      <c r="I419" s="211">
        <f t="shared" si="7"/>
        <v>0</v>
      </c>
      <c r="J419" s="262"/>
      <c r="K419" s="262"/>
      <c r="L419" s="262"/>
      <c r="M419" s="262"/>
      <c r="N419" s="261"/>
      <c r="O419" s="147"/>
      <c r="P419" s="350"/>
      <c r="Q419" s="350"/>
    </row>
    <row r="420" spans="1:17" ht="12.75" thickBot="1">
      <c r="A420" s="57"/>
      <c r="B420" s="11" t="s">
        <v>257</v>
      </c>
      <c r="C420" s="173"/>
      <c r="D420" s="263"/>
      <c r="E420" s="263"/>
      <c r="F420" s="263"/>
      <c r="G420" s="263"/>
      <c r="H420" s="89">
        <f>D420+E420+F420+G420</f>
        <v>0</v>
      </c>
      <c r="I420" s="211">
        <f t="shared" si="7"/>
        <v>0</v>
      </c>
      <c r="J420" s="265"/>
      <c r="K420" s="265"/>
      <c r="L420" s="265"/>
      <c r="M420" s="265"/>
      <c r="N420" s="220">
        <f>J420+K420+L420+M420</f>
        <v>0</v>
      </c>
      <c r="O420" s="131">
        <f>C420+I420-N420</f>
        <v>0</v>
      </c>
      <c r="P420" s="350"/>
      <c r="Q420" s="350"/>
    </row>
    <row r="421" spans="1:17" ht="12.75" thickBot="1">
      <c r="A421" s="290"/>
      <c r="B421" s="44"/>
      <c r="C421" s="70"/>
      <c r="D421" s="266"/>
      <c r="E421" s="266"/>
      <c r="F421" s="266"/>
      <c r="G421" s="266"/>
      <c r="H421" s="266"/>
      <c r="I421" s="211">
        <f t="shared" si="7"/>
        <v>0</v>
      </c>
      <c r="J421" s="268"/>
      <c r="K421" s="268"/>
      <c r="L421" s="268"/>
      <c r="M421" s="268"/>
      <c r="N421" s="267"/>
      <c r="O421" s="144"/>
      <c r="P421" s="350"/>
      <c r="Q421" s="350"/>
    </row>
    <row r="422" spans="1:17" ht="12.75" thickBot="1">
      <c r="A422" s="57"/>
      <c r="B422" s="11" t="s">
        <v>258</v>
      </c>
      <c r="C422" s="173"/>
      <c r="D422" s="263"/>
      <c r="E422" s="263"/>
      <c r="F422" s="263"/>
      <c r="G422" s="263"/>
      <c r="H422" s="89">
        <f>D422+E422+F422+G422</f>
        <v>0</v>
      </c>
      <c r="I422" s="211">
        <f t="shared" si="7"/>
        <v>0</v>
      </c>
      <c r="J422" s="265"/>
      <c r="K422" s="265"/>
      <c r="L422" s="265"/>
      <c r="M422" s="265"/>
      <c r="N422" s="220">
        <f>J422+K422+L422+M422</f>
        <v>0</v>
      </c>
      <c r="O422" s="131">
        <f>C422+I422-N422</f>
        <v>0</v>
      </c>
      <c r="P422" s="350"/>
      <c r="Q422" s="350"/>
    </row>
    <row r="423" spans="1:17" ht="12.75" thickBot="1">
      <c r="A423" s="290"/>
      <c r="B423" s="44"/>
      <c r="C423" s="70"/>
      <c r="D423" s="266"/>
      <c r="E423" s="266"/>
      <c r="F423" s="266"/>
      <c r="G423" s="266"/>
      <c r="H423" s="266"/>
      <c r="I423" s="211">
        <f t="shared" si="7"/>
        <v>0</v>
      </c>
      <c r="J423" s="268"/>
      <c r="K423" s="268"/>
      <c r="L423" s="268"/>
      <c r="M423" s="268"/>
      <c r="N423" s="267"/>
      <c r="O423" s="144"/>
      <c r="P423" s="350"/>
      <c r="Q423" s="350"/>
    </row>
    <row r="424" spans="1:17" ht="12.75" thickBot="1">
      <c r="A424" s="57"/>
      <c r="B424" s="11" t="s">
        <v>259</v>
      </c>
      <c r="C424" s="173"/>
      <c r="D424" s="263"/>
      <c r="E424" s="263"/>
      <c r="F424" s="263"/>
      <c r="G424" s="263"/>
      <c r="H424" s="89">
        <f>D424+E424+F424+G424</f>
        <v>0</v>
      </c>
      <c r="I424" s="211">
        <f t="shared" si="7"/>
        <v>0</v>
      </c>
      <c r="J424" s="265"/>
      <c r="K424" s="265"/>
      <c r="L424" s="265"/>
      <c r="M424" s="265"/>
      <c r="N424" s="220">
        <f>J424+K424+L424+M424</f>
        <v>0</v>
      </c>
      <c r="O424" s="131">
        <f>C424+I424-N424</f>
        <v>0</v>
      </c>
      <c r="P424" s="350"/>
      <c r="Q424" s="350"/>
    </row>
    <row r="425" spans="1:17" ht="12.75" thickBot="1">
      <c r="A425" s="290"/>
      <c r="B425" s="44"/>
      <c r="C425" s="70"/>
      <c r="D425" s="266"/>
      <c r="E425" s="266"/>
      <c r="F425" s="266"/>
      <c r="G425" s="266"/>
      <c r="H425" s="266"/>
      <c r="I425" s="211">
        <f t="shared" si="7"/>
        <v>0</v>
      </c>
      <c r="J425" s="268"/>
      <c r="K425" s="268"/>
      <c r="L425" s="268"/>
      <c r="M425" s="268"/>
      <c r="N425" s="267"/>
      <c r="O425" s="144"/>
      <c r="P425" s="350"/>
      <c r="Q425" s="350"/>
    </row>
    <row r="426" spans="1:17" ht="12.75" thickBot="1">
      <c r="A426" s="57"/>
      <c r="B426" s="11" t="s">
        <v>274</v>
      </c>
      <c r="C426" s="173"/>
      <c r="D426" s="263">
        <v>437.52</v>
      </c>
      <c r="E426" s="263">
        <v>437.52</v>
      </c>
      <c r="F426" s="263">
        <v>437.52</v>
      </c>
      <c r="G426" s="263">
        <v>437.52</v>
      </c>
      <c r="H426" s="89">
        <f>D426+E426+F426+G426</f>
        <v>1750.08</v>
      </c>
      <c r="I426" s="211">
        <f t="shared" si="7"/>
        <v>1348.2896764252696</v>
      </c>
      <c r="J426" s="265"/>
      <c r="K426" s="265"/>
      <c r="L426" s="265"/>
      <c r="M426" s="265"/>
      <c r="N426" s="220">
        <f>J426+K426+L426+M426</f>
        <v>0</v>
      </c>
      <c r="O426" s="131">
        <f>C426+I426-N426</f>
        <v>1348.2896764252696</v>
      </c>
      <c r="P426" s="350"/>
      <c r="Q426" s="350"/>
    </row>
    <row r="427" spans="1:17" ht="12.75" thickBot="1">
      <c r="A427" s="290"/>
      <c r="B427" s="44"/>
      <c r="C427" s="70"/>
      <c r="D427" s="266"/>
      <c r="E427" s="266"/>
      <c r="F427" s="266"/>
      <c r="G427" s="266"/>
      <c r="H427" s="266"/>
      <c r="I427" s="211">
        <f t="shared" si="7"/>
        <v>0</v>
      </c>
      <c r="J427" s="268"/>
      <c r="K427" s="268"/>
      <c r="L427" s="268"/>
      <c r="M427" s="268"/>
      <c r="N427" s="267"/>
      <c r="O427" s="144"/>
      <c r="P427" s="350"/>
      <c r="Q427" s="350"/>
    </row>
    <row r="428" spans="1:17" ht="12.75" thickBot="1">
      <c r="A428" s="57"/>
      <c r="B428" s="11" t="s">
        <v>295</v>
      </c>
      <c r="C428" s="173"/>
      <c r="D428" s="263">
        <v>562.8</v>
      </c>
      <c r="E428" s="263">
        <v>562.8</v>
      </c>
      <c r="F428" s="263">
        <v>562.8</v>
      </c>
      <c r="G428" s="263">
        <v>562.8</v>
      </c>
      <c r="H428" s="89">
        <f>D428+E428+F428+G428</f>
        <v>2251.2</v>
      </c>
      <c r="I428" s="211">
        <f t="shared" si="7"/>
        <v>1734.3605546995377</v>
      </c>
      <c r="J428" s="265"/>
      <c r="K428" s="265"/>
      <c r="L428" s="265"/>
      <c r="M428" s="265"/>
      <c r="N428" s="220">
        <f>J428+K428+L428+M428</f>
        <v>0</v>
      </c>
      <c r="O428" s="131">
        <f>C428+I428-N428</f>
        <v>1734.3605546995377</v>
      </c>
      <c r="P428" s="350"/>
      <c r="Q428" s="350"/>
    </row>
    <row r="429" spans="1:17" ht="12.75" thickBot="1">
      <c r="A429" s="58"/>
      <c r="B429" s="42"/>
      <c r="C429" s="69"/>
      <c r="D429" s="256"/>
      <c r="E429" s="256"/>
      <c r="F429" s="256"/>
      <c r="G429" s="256"/>
      <c r="H429" s="256"/>
      <c r="I429" s="211">
        <f t="shared" si="7"/>
        <v>0</v>
      </c>
      <c r="J429" s="258"/>
      <c r="K429" s="258"/>
      <c r="L429" s="258"/>
      <c r="M429" s="258"/>
      <c r="N429" s="257"/>
      <c r="O429" s="259"/>
      <c r="P429" s="350"/>
      <c r="Q429" s="350"/>
    </row>
    <row r="430" spans="1:17" ht="12" thickBot="1">
      <c r="A430" s="248"/>
      <c r="B430" s="288" t="s">
        <v>98</v>
      </c>
      <c r="C430" s="289">
        <f>C340+C342+C344+C346+C348+C350+C352+C354+C356+C360+C362+C364+C366+C368+C370+C372+C374+C376+C378+C380+C382+C384+C386+C388+C390+C392+C358+C394+C396+C398+C400+C402+C404+C406+C408+C410+C412+C414+C416+C418+C420+C422+C424+C426+C428</f>
        <v>0</v>
      </c>
      <c r="D430" s="289">
        <f>SUM(D340:D429)</f>
        <v>49785.479999999996</v>
      </c>
      <c r="E430" s="289">
        <f>E340+E342+E344+E346+E348+E350+E352+E354+E356+E360+E362+E364+E366+E368+E370+E372+E374+E376+E378+E380+E382+E384+E386+E388+E390+E392+E358+E394+E396+E398+E400+E402+E404+E406+E408+E410+E412+E414+E416+E418+E420+E422+E424+E426+E428</f>
        <v>46773.42</v>
      </c>
      <c r="F430" s="289">
        <f>F340+F342+F344+F346+F348+F350+F352+F354+F356+F360+F362+F364+F366+F368+F370+F372+F374+F376+F378+F380+F382+F384+F386+F388+F390+F392+F358+F394+F396+F398+F400+F402+F404+F406+F408+F410+F412+F414+F416+F418+F420+F422+F424+F426+F428</f>
        <v>46773.42</v>
      </c>
      <c r="G430" s="289">
        <f>G340+G342+G344+G346+G348+G350+G352+G354+G356+G360+G362+G364+G366+G368+G370+G372+G374+G376+G378+G380+G382+G384+G386+G388+G390+G392+G358+G394+G396+G398+G400+G402+G404+G406+G408+G410+G412+G414+G416+G418+G420+G422+G424+G426+G428</f>
        <v>46773.42</v>
      </c>
      <c r="H430" s="274">
        <f>D430+E430+F430+G430</f>
        <v>190105.74</v>
      </c>
      <c r="I430" s="289">
        <f>I340+I342+I344+I346+I348+I350+I352+I354+I356+I360+I362+I364+I366+I368+I370+I372+I374+I376+I378+I380+I382+I384+I386+I388+I390+I392+I358+I394+I396+I398+I400+I402+I404+I406+I408+I410+I412+I414+I416+I418+I420+I422+I424+I426+I428</f>
        <v>146460.50847457623</v>
      </c>
      <c r="J430" s="289">
        <f>J340+J342+J344+J346+J348+J350+J352+J354+J356+J360+J362+J364+J366+J368+J370+J372+J374+J376+J378+J380+J382+J384+J386+J388+J390+J392+J358+J394+J396+J398+J400+J402+J404+J406+J408+J410+J412+J414+J416+J418+J420+J422+J424+J426+J428</f>
        <v>0</v>
      </c>
      <c r="K430" s="289">
        <f>K340+K342+K344+K346+K348+K350+K352+K354+K356+K360+K362+K364+K366+K368+K370+K372+K374+K376+K378+K380+K382+K384+K386+K388+K390+K392+K358+K394+K396+K398+K400+K402+K404+K406+K408+K410+K412+K414+K416+K418+K420+K422+K424+K426+K428</f>
        <v>0</v>
      </c>
      <c r="L430" s="289">
        <f>L340+L342+L344+L346+L348+L350+L352+L354+L356+L360+L362+L364+L366+L368+L370+L372+L374+L376+L378+L380+L382+L384+L386+L388+L390+L392+L358+L394+L396+L398+L400+L402+L404+L406+L408+L410+L412+L414+L416+L418+L420+L422+L424+L426+L428</f>
        <v>0</v>
      </c>
      <c r="M430" s="289">
        <f>M340+M342+M344+M346+M348+M350+M352+M354+M356+M360+M362+M364+M366+M368+M370+M372+M374+M376+M378+M380+M382+M384+M386+M388+M390+M392+M358+M394+M396+M398+M400+M402+M404+M406+M408+M410+M412+M414+M416+M418+M420+M422+M424+M426+M428</f>
        <v>0</v>
      </c>
      <c r="N430" s="275">
        <f>J430+K430+L430+M430</f>
        <v>0</v>
      </c>
      <c r="O430" s="289">
        <f>O340+O342+O344+O346+O348+O350+O352+O354+O356+O360+O362+O364+O366+O368+O370+O372+O374+O376+O378+O380+O382+O384+O386+O388+O390+O392+O358+O394+O396+O398+O400+O402+O404+O406+O408+O410+O412+O414+O416+O418+O420+O422+O424+O426+O428</f>
        <v>146460.50847457623</v>
      </c>
      <c r="P430" s="350"/>
      <c r="Q430" s="350"/>
    </row>
    <row r="431" spans="1:17" ht="12.75" thickBot="1">
      <c r="A431" s="1"/>
      <c r="B431" s="119" t="s">
        <v>368</v>
      </c>
      <c r="C431" s="63"/>
      <c r="D431" s="36"/>
      <c r="E431" s="36"/>
      <c r="F431" s="36"/>
      <c r="G431" s="36"/>
      <c r="H431" s="122"/>
      <c r="I431" s="211">
        <f>H430-I430</f>
        <v>43645.23152542376</v>
      </c>
      <c r="J431" s="36"/>
      <c r="K431" s="36"/>
      <c r="L431" s="36"/>
      <c r="M431" s="36"/>
      <c r="N431" s="130"/>
      <c r="O431" s="131"/>
      <c r="P431" s="350"/>
      <c r="Q431" s="350"/>
    </row>
    <row r="432" spans="1:17" ht="12.75" thickBot="1">
      <c r="A432" s="7"/>
      <c r="B432" s="120"/>
      <c r="C432" s="169"/>
      <c r="D432" s="36"/>
      <c r="E432" s="36"/>
      <c r="F432" s="36"/>
      <c r="G432" s="36"/>
      <c r="H432" s="122"/>
      <c r="I432" s="211"/>
      <c r="J432" s="36"/>
      <c r="K432" s="36"/>
      <c r="L432" s="36"/>
      <c r="M432" s="36"/>
      <c r="N432" s="130"/>
      <c r="O432" s="131"/>
      <c r="P432" s="350"/>
      <c r="Q432" s="350"/>
    </row>
    <row r="433" spans="1:17" ht="12.75" thickBot="1">
      <c r="A433" s="139"/>
      <c r="B433" s="140" t="s">
        <v>5</v>
      </c>
      <c r="C433" s="242"/>
      <c r="D433" s="152"/>
      <c r="E433" s="152"/>
      <c r="F433" s="152"/>
      <c r="G433" s="152"/>
      <c r="H433" s="148"/>
      <c r="I433" s="226">
        <f>I432+I431+I430</f>
        <v>190105.74</v>
      </c>
      <c r="J433" s="152"/>
      <c r="K433" s="152"/>
      <c r="L433" s="152"/>
      <c r="M433" s="152"/>
      <c r="N433" s="149"/>
      <c r="O433" s="226"/>
      <c r="P433" s="350"/>
      <c r="Q433" s="350"/>
    </row>
    <row r="434" spans="1:15" ht="12">
      <c r="A434" s="291"/>
      <c r="B434" s="291"/>
      <c r="C434" s="286"/>
      <c r="D434" s="189"/>
      <c r="E434" s="67"/>
      <c r="F434" s="67"/>
      <c r="G434" s="67"/>
      <c r="I434" s="350"/>
      <c r="J434" s="67"/>
      <c r="K434" s="67"/>
      <c r="L434" s="67"/>
      <c r="M434" s="67"/>
      <c r="N434" s="294"/>
      <c r="O434" s="295"/>
    </row>
    <row r="435" spans="1:15" ht="12">
      <c r="A435" s="291"/>
      <c r="B435" s="291"/>
      <c r="C435" s="286"/>
      <c r="D435" s="189"/>
      <c r="E435" s="67"/>
      <c r="F435" s="67"/>
      <c r="G435" s="67"/>
      <c r="I435" s="444"/>
      <c r="J435" s="67"/>
      <c r="K435" s="67"/>
      <c r="L435" s="67"/>
      <c r="M435" s="67"/>
      <c r="N435" s="294"/>
      <c r="O435" s="295"/>
    </row>
    <row r="436" spans="1:15" ht="12">
      <c r="A436" s="291"/>
      <c r="B436" s="291"/>
      <c r="C436" s="286"/>
      <c r="D436" s="189"/>
      <c r="E436" s="67"/>
      <c r="F436" s="67"/>
      <c r="G436" s="67"/>
      <c r="H436" s="292"/>
      <c r="I436" s="293"/>
      <c r="J436" s="67"/>
      <c r="K436" s="67"/>
      <c r="L436" s="67"/>
      <c r="M436" s="67"/>
      <c r="N436" s="294"/>
      <c r="O436" s="295"/>
    </row>
    <row r="437" spans="4:15" ht="11.25">
      <c r="D437" s="115"/>
      <c r="E437" s="68"/>
      <c r="F437" s="68"/>
      <c r="G437" s="68"/>
      <c r="H437" s="68"/>
      <c r="I437" s="68"/>
      <c r="J437" s="68"/>
      <c r="K437" s="68"/>
      <c r="L437" s="68"/>
      <c r="M437" s="68"/>
      <c r="N437" s="116"/>
      <c r="O437" s="62"/>
    </row>
    <row r="438" spans="1:16" ht="11.25">
      <c r="A438" s="236"/>
      <c r="B438" s="236"/>
      <c r="C438" s="236"/>
      <c r="D438" s="237"/>
      <c r="E438" s="238"/>
      <c r="F438" s="238"/>
      <c r="G438" s="238"/>
      <c r="H438" s="238"/>
      <c r="I438" s="238"/>
      <c r="J438" s="238"/>
      <c r="K438" s="238"/>
      <c r="L438" s="238"/>
      <c r="M438" s="238"/>
      <c r="N438" s="239"/>
      <c r="O438" s="236"/>
      <c r="P438" s="236"/>
    </row>
    <row r="439" spans="1:16" ht="11.25">
      <c r="A439" s="62"/>
      <c r="B439" s="62"/>
      <c r="D439" s="112"/>
      <c r="E439" s="68"/>
      <c r="F439" s="68"/>
      <c r="G439" s="68"/>
      <c r="H439" s="68"/>
      <c r="I439" s="68"/>
      <c r="J439" s="68"/>
      <c r="K439" s="68"/>
      <c r="L439" s="68"/>
      <c r="M439" s="68"/>
      <c r="N439" s="116"/>
      <c r="O439" s="62"/>
      <c r="P439" s="62"/>
    </row>
    <row r="440" spans="1:16" ht="11.25">
      <c r="A440" s="62"/>
      <c r="B440" s="62"/>
      <c r="D440" s="112"/>
      <c r="E440" s="68"/>
      <c r="F440" s="68"/>
      <c r="G440" s="68"/>
      <c r="H440" s="68"/>
      <c r="I440" s="68"/>
      <c r="J440" s="68"/>
      <c r="K440" s="68"/>
      <c r="L440" s="68"/>
      <c r="M440" s="68"/>
      <c r="N440" s="116"/>
      <c r="O440" s="62"/>
      <c r="P440" s="62"/>
    </row>
    <row r="441" spans="1:16" ht="11.25">
      <c r="A441" s="62"/>
      <c r="B441" s="62"/>
      <c r="D441" s="112"/>
      <c r="E441" s="68"/>
      <c r="F441" s="68"/>
      <c r="G441" s="68"/>
      <c r="H441" s="68"/>
      <c r="I441" s="68"/>
      <c r="J441" s="68"/>
      <c r="K441" s="68"/>
      <c r="L441" s="68"/>
      <c r="M441" s="68"/>
      <c r="N441" s="116"/>
      <c r="O441" s="62"/>
      <c r="P441" s="62"/>
    </row>
    <row r="442" spans="4:15" ht="11.25">
      <c r="D442" s="112"/>
      <c r="E442" s="68"/>
      <c r="F442" s="68"/>
      <c r="G442" s="68"/>
      <c r="H442" s="68"/>
      <c r="I442" s="68"/>
      <c r="J442" s="68"/>
      <c r="K442" s="68"/>
      <c r="L442" s="68"/>
      <c r="M442" s="68"/>
      <c r="N442" s="116"/>
      <c r="O442" s="62"/>
    </row>
    <row r="443" spans="4:15" ht="11.25">
      <c r="D443" s="112"/>
      <c r="E443" s="68"/>
      <c r="F443" s="68"/>
      <c r="G443" s="68"/>
      <c r="H443" s="68"/>
      <c r="I443" s="68"/>
      <c r="J443" s="68"/>
      <c r="K443" s="68"/>
      <c r="L443" s="68"/>
      <c r="M443" s="68"/>
      <c r="N443" s="116"/>
      <c r="O443" s="62"/>
    </row>
    <row r="444" spans="1:15" ht="12" thickBot="1">
      <c r="A444" s="12" t="s">
        <v>54</v>
      </c>
      <c r="D444" s="167" t="s">
        <v>208</v>
      </c>
      <c r="E444" s="68"/>
      <c r="F444" s="68"/>
      <c r="G444" s="68"/>
      <c r="H444" s="68"/>
      <c r="I444" s="68"/>
      <c r="J444" s="68"/>
      <c r="K444" s="68"/>
      <c r="L444" s="68"/>
      <c r="M444" s="68"/>
      <c r="N444" s="116"/>
      <c r="O444" s="62"/>
    </row>
    <row r="445" spans="1:15" ht="12" thickBot="1">
      <c r="A445" s="202"/>
      <c r="B445" s="203"/>
      <c r="C445" s="190"/>
      <c r="D445" s="224" t="s">
        <v>378</v>
      </c>
      <c r="E445" s="215"/>
      <c r="F445" s="215"/>
      <c r="G445" s="215"/>
      <c r="H445" s="216"/>
      <c r="I445" s="205"/>
      <c r="J445" s="232"/>
      <c r="K445" s="74" t="s">
        <v>379</v>
      </c>
      <c r="L445" s="74"/>
      <c r="M445" s="75"/>
      <c r="N445" s="77"/>
      <c r="O445" s="102"/>
    </row>
    <row r="446" spans="1:15" ht="44.25" customHeight="1" thickBot="1">
      <c r="A446" s="35" t="s">
        <v>91</v>
      </c>
      <c r="B446" s="163" t="s">
        <v>59</v>
      </c>
      <c r="C446" s="311" t="s">
        <v>373</v>
      </c>
      <c r="D446" s="245" t="s">
        <v>212</v>
      </c>
      <c r="E446" s="216" t="s">
        <v>305</v>
      </c>
      <c r="F446" s="214" t="s">
        <v>342</v>
      </c>
      <c r="G446" s="214" t="s">
        <v>344</v>
      </c>
      <c r="H446" s="217" t="s">
        <v>376</v>
      </c>
      <c r="I446" s="78" t="s">
        <v>380</v>
      </c>
      <c r="J446" s="245" t="s">
        <v>343</v>
      </c>
      <c r="K446" s="245"/>
      <c r="L446" s="216"/>
      <c r="M446" s="76"/>
      <c r="N446" s="218" t="s">
        <v>377</v>
      </c>
      <c r="O446" s="103" t="s">
        <v>375</v>
      </c>
    </row>
    <row r="447" spans="1:15" ht="12" thickBot="1">
      <c r="A447" s="39">
        <v>5</v>
      </c>
      <c r="B447" s="39"/>
      <c r="C447" s="63"/>
      <c r="D447" s="87"/>
      <c r="E447" s="88"/>
      <c r="F447" s="88"/>
      <c r="G447" s="88"/>
      <c r="H447" s="88"/>
      <c r="I447" s="88"/>
      <c r="J447" s="95"/>
      <c r="K447" s="95"/>
      <c r="L447" s="95"/>
      <c r="M447" s="95"/>
      <c r="N447" s="153"/>
      <c r="O447" s="106"/>
    </row>
    <row r="448" spans="1:15" ht="12.75" thickBot="1">
      <c r="A448" s="297"/>
      <c r="B448" s="52" t="s">
        <v>113</v>
      </c>
      <c r="C448" s="379"/>
      <c r="D448" s="89"/>
      <c r="E448" s="89"/>
      <c r="F448" s="89"/>
      <c r="G448" s="89"/>
      <c r="H448" s="89">
        <f>D448+E448+F448+G448</f>
        <v>0</v>
      </c>
      <c r="I448" s="211">
        <f aca="true" t="shared" si="8" ref="I448:I511">H448/1.1/1.18</f>
        <v>0</v>
      </c>
      <c r="J448" s="96"/>
      <c r="K448" s="96"/>
      <c r="L448" s="96"/>
      <c r="M448" s="96"/>
      <c r="N448" s="220">
        <f>J448+K448+L448+M448</f>
        <v>0</v>
      </c>
      <c r="O448" s="131">
        <f>C448+I448-N448</f>
        <v>0</v>
      </c>
    </row>
    <row r="449" spans="1:15" ht="12.75" thickBot="1">
      <c r="A449" s="42"/>
      <c r="B449" s="44"/>
      <c r="C449" s="65"/>
      <c r="D449" s="90"/>
      <c r="E449" s="91"/>
      <c r="F449" s="91"/>
      <c r="G449" s="91"/>
      <c r="H449" s="91"/>
      <c r="I449" s="211">
        <f t="shared" si="8"/>
        <v>0</v>
      </c>
      <c r="J449" s="97"/>
      <c r="K449" s="97"/>
      <c r="L449" s="97"/>
      <c r="M449" s="97"/>
      <c r="N449" s="98"/>
      <c r="O449" s="106"/>
    </row>
    <row r="450" spans="1:15" ht="12.75" thickBot="1">
      <c r="A450" s="297"/>
      <c r="B450" s="72" t="s">
        <v>114</v>
      </c>
      <c r="C450" s="379"/>
      <c r="D450" s="89">
        <v>25004.73</v>
      </c>
      <c r="E450" s="89">
        <v>25004.73</v>
      </c>
      <c r="F450" s="89">
        <v>25004.73</v>
      </c>
      <c r="G450" s="89">
        <v>25004.73</v>
      </c>
      <c r="H450" s="89">
        <f>D450+E450+F450+G450</f>
        <v>100018.92</v>
      </c>
      <c r="I450" s="211">
        <f t="shared" si="8"/>
        <v>77056.17873651772</v>
      </c>
      <c r="J450" s="96"/>
      <c r="K450" s="96"/>
      <c r="L450" s="96"/>
      <c r="M450" s="96"/>
      <c r="N450" s="220">
        <f>J450+K450+L450+M450</f>
        <v>0</v>
      </c>
      <c r="O450" s="131">
        <f>C450+I450-N450</f>
        <v>77056.17873651772</v>
      </c>
    </row>
    <row r="451" spans="1:15" ht="12.75" thickBot="1">
      <c r="A451" s="8"/>
      <c r="B451" s="44"/>
      <c r="C451" s="68"/>
      <c r="D451" s="81"/>
      <c r="E451" s="82"/>
      <c r="F451" s="82"/>
      <c r="G451" s="82"/>
      <c r="H451" s="82"/>
      <c r="I451" s="211">
        <f t="shared" si="8"/>
        <v>0</v>
      </c>
      <c r="J451" s="94"/>
      <c r="K451" s="94"/>
      <c r="L451" s="94"/>
      <c r="M451" s="94"/>
      <c r="N451" s="99"/>
      <c r="O451" s="106"/>
    </row>
    <row r="452" spans="1:15" ht="12.75" thickBot="1">
      <c r="A452" s="297"/>
      <c r="B452" s="72" t="s">
        <v>115</v>
      </c>
      <c r="C452" s="379"/>
      <c r="D452" s="89">
        <v>278.85</v>
      </c>
      <c r="E452" s="89">
        <v>278.85</v>
      </c>
      <c r="F452" s="89">
        <v>278.75</v>
      </c>
      <c r="G452" s="89">
        <v>278.85</v>
      </c>
      <c r="H452" s="89">
        <f>D452+E452+F452+G452</f>
        <v>1115.3000000000002</v>
      </c>
      <c r="I452" s="211">
        <f t="shared" si="8"/>
        <v>859.2449922958399</v>
      </c>
      <c r="J452" s="96"/>
      <c r="K452" s="96"/>
      <c r="L452" s="96"/>
      <c r="M452" s="96"/>
      <c r="N452" s="220">
        <f>J452+K452+L452+M452</f>
        <v>0</v>
      </c>
      <c r="O452" s="131">
        <f>C452+I452-N452</f>
        <v>859.2449922958399</v>
      </c>
    </row>
    <row r="453" spans="1:15" ht="12.75" thickBot="1">
      <c r="A453" s="8"/>
      <c r="B453" s="42"/>
      <c r="C453" s="68"/>
      <c r="D453" s="81"/>
      <c r="E453" s="82"/>
      <c r="F453" s="82"/>
      <c r="G453" s="82"/>
      <c r="H453" s="82"/>
      <c r="I453" s="211">
        <f t="shared" si="8"/>
        <v>0</v>
      </c>
      <c r="J453" s="94"/>
      <c r="K453" s="94"/>
      <c r="L453" s="94"/>
      <c r="M453" s="94"/>
      <c r="N453" s="99"/>
      <c r="O453" s="106"/>
    </row>
    <row r="454" spans="1:15" ht="12.75" thickBot="1">
      <c r="A454" s="297"/>
      <c r="B454" s="72" t="s">
        <v>116</v>
      </c>
      <c r="C454" s="379"/>
      <c r="D454" s="89">
        <v>0</v>
      </c>
      <c r="E454" s="89">
        <v>0</v>
      </c>
      <c r="F454" s="89"/>
      <c r="G454" s="89"/>
      <c r="H454" s="89">
        <f>D454+E454+F454+G454</f>
        <v>0</v>
      </c>
      <c r="I454" s="211">
        <f t="shared" si="8"/>
        <v>0</v>
      </c>
      <c r="J454" s="96"/>
      <c r="K454" s="96"/>
      <c r="L454" s="96"/>
      <c r="M454" s="96"/>
      <c r="N454" s="220">
        <f>J454+K454+L454+M454</f>
        <v>0</v>
      </c>
      <c r="O454" s="131">
        <f>C454+I454-N454</f>
        <v>0</v>
      </c>
    </row>
    <row r="455" spans="1:15" ht="12.75" thickBot="1">
      <c r="A455" s="9"/>
      <c r="B455" s="44"/>
      <c r="C455" s="68"/>
      <c r="D455" s="81"/>
      <c r="E455" s="82"/>
      <c r="F455" s="82"/>
      <c r="G455" s="82"/>
      <c r="H455" s="82"/>
      <c r="I455" s="211">
        <f t="shared" si="8"/>
        <v>0</v>
      </c>
      <c r="J455" s="94"/>
      <c r="K455" s="94"/>
      <c r="L455" s="94"/>
      <c r="M455" s="94"/>
      <c r="N455" s="99"/>
      <c r="O455" s="106"/>
    </row>
    <row r="456" spans="1:15" ht="12.75" thickBot="1">
      <c r="A456" s="297"/>
      <c r="B456" s="72" t="s">
        <v>117</v>
      </c>
      <c r="C456" s="379"/>
      <c r="D456" s="89"/>
      <c r="E456" s="89"/>
      <c r="F456" s="89"/>
      <c r="G456" s="89"/>
      <c r="H456" s="89">
        <f>D456+E456+F456+G456</f>
        <v>0</v>
      </c>
      <c r="I456" s="211">
        <f t="shared" si="8"/>
        <v>0</v>
      </c>
      <c r="J456" s="96"/>
      <c r="K456" s="96"/>
      <c r="L456" s="96"/>
      <c r="M456" s="96"/>
      <c r="N456" s="220">
        <f>J456+K456+L456+M456</f>
        <v>0</v>
      </c>
      <c r="O456" s="131">
        <f>C456+I456-N456</f>
        <v>0</v>
      </c>
    </row>
    <row r="457" spans="1:15" ht="12.75" thickBot="1">
      <c r="A457" s="38"/>
      <c r="B457" s="47"/>
      <c r="C457" s="68"/>
      <c r="D457" s="81"/>
      <c r="E457" s="82"/>
      <c r="F457" s="82"/>
      <c r="G457" s="82"/>
      <c r="H457" s="82"/>
      <c r="I457" s="211">
        <f t="shared" si="8"/>
        <v>0</v>
      </c>
      <c r="J457" s="94"/>
      <c r="K457" s="94"/>
      <c r="L457" s="94"/>
      <c r="M457" s="94"/>
      <c r="N457" s="99"/>
      <c r="O457" s="106"/>
    </row>
    <row r="458" spans="1:15" ht="12.75" thickBot="1">
      <c r="A458" s="297"/>
      <c r="B458" s="52" t="s">
        <v>118</v>
      </c>
      <c r="C458" s="379"/>
      <c r="D458" s="89"/>
      <c r="E458" s="89"/>
      <c r="F458" s="89"/>
      <c r="G458" s="89"/>
      <c r="H458" s="89">
        <f>D458+E458+F458+G458</f>
        <v>0</v>
      </c>
      <c r="I458" s="211">
        <f t="shared" si="8"/>
        <v>0</v>
      </c>
      <c r="J458" s="96"/>
      <c r="K458" s="96"/>
      <c r="L458" s="96"/>
      <c r="M458" s="96"/>
      <c r="N458" s="220">
        <f>J458+K458+L458+M458</f>
        <v>0</v>
      </c>
      <c r="O458" s="131">
        <f>C458+I458-N458</f>
        <v>0</v>
      </c>
    </row>
    <row r="459" spans="1:15" ht="12.75" thickBot="1">
      <c r="A459" s="38"/>
      <c r="B459" s="47"/>
      <c r="C459" s="68"/>
      <c r="D459" s="81"/>
      <c r="E459" s="82"/>
      <c r="F459" s="82"/>
      <c r="G459" s="82"/>
      <c r="H459" s="82"/>
      <c r="I459" s="211">
        <f t="shared" si="8"/>
        <v>0</v>
      </c>
      <c r="J459" s="94"/>
      <c r="K459" s="94"/>
      <c r="L459" s="94"/>
      <c r="M459" s="94"/>
      <c r="N459" s="99"/>
      <c r="O459" s="106"/>
    </row>
    <row r="460" spans="1:15" ht="12.75" thickBot="1">
      <c r="A460" s="297"/>
      <c r="B460" s="72" t="s">
        <v>119</v>
      </c>
      <c r="C460" s="379"/>
      <c r="D460" s="89">
        <v>513.36</v>
      </c>
      <c r="E460" s="89">
        <v>513.36</v>
      </c>
      <c r="F460" s="89">
        <v>513.36</v>
      </c>
      <c r="G460" s="89">
        <v>513.36</v>
      </c>
      <c r="H460" s="89">
        <f>D460+E460+F460+G460</f>
        <v>2053.44</v>
      </c>
      <c r="I460" s="211">
        <f t="shared" si="8"/>
        <v>1582.0030816640988</v>
      </c>
      <c r="J460" s="96"/>
      <c r="K460" s="96"/>
      <c r="L460" s="96"/>
      <c r="M460" s="96"/>
      <c r="N460" s="220">
        <f>J460+K460+L460+M460</f>
        <v>0</v>
      </c>
      <c r="O460" s="131">
        <f>C460+I460-N460</f>
        <v>1582.0030816640988</v>
      </c>
    </row>
    <row r="461" spans="1:15" ht="12.75" thickBot="1">
      <c r="A461" s="38"/>
      <c r="B461" s="47"/>
      <c r="C461" s="68"/>
      <c r="D461" s="81"/>
      <c r="E461" s="82"/>
      <c r="F461" s="82"/>
      <c r="G461" s="82"/>
      <c r="H461" s="82"/>
      <c r="I461" s="211">
        <f t="shared" si="8"/>
        <v>0</v>
      </c>
      <c r="J461" s="94"/>
      <c r="K461" s="94"/>
      <c r="L461" s="94"/>
      <c r="M461" s="94"/>
      <c r="N461" s="99"/>
      <c r="O461" s="106"/>
    </row>
    <row r="462" spans="1:15" ht="12.75" thickBot="1">
      <c r="A462" s="297"/>
      <c r="B462" s="52" t="s">
        <v>120</v>
      </c>
      <c r="C462" s="379"/>
      <c r="D462" s="89"/>
      <c r="E462" s="89"/>
      <c r="F462" s="89"/>
      <c r="G462" s="89"/>
      <c r="H462" s="89">
        <f>D462+E462+F462+G462</f>
        <v>0</v>
      </c>
      <c r="I462" s="211">
        <f t="shared" si="8"/>
        <v>0</v>
      </c>
      <c r="J462" s="96"/>
      <c r="K462" s="96"/>
      <c r="L462" s="96"/>
      <c r="M462" s="96"/>
      <c r="N462" s="220">
        <f>J462+K462+L462+M462</f>
        <v>0</v>
      </c>
      <c r="O462" s="131">
        <f>C462+I462-N462</f>
        <v>0</v>
      </c>
    </row>
    <row r="463" spans="1:15" ht="12.75" thickBot="1">
      <c r="A463" s="8"/>
      <c r="B463" s="42"/>
      <c r="C463" s="68"/>
      <c r="D463" s="81"/>
      <c r="E463" s="82"/>
      <c r="F463" s="82"/>
      <c r="G463" s="82"/>
      <c r="H463" s="82"/>
      <c r="I463" s="211">
        <f t="shared" si="8"/>
        <v>0</v>
      </c>
      <c r="J463" s="94"/>
      <c r="K463" s="94"/>
      <c r="L463" s="94"/>
      <c r="M463" s="94"/>
      <c r="N463" s="107"/>
      <c r="O463" s="109"/>
    </row>
    <row r="464" spans="1:15" ht="12.75" thickBot="1">
      <c r="A464" s="297"/>
      <c r="B464" s="72" t="s">
        <v>121</v>
      </c>
      <c r="C464" s="379"/>
      <c r="D464" s="89"/>
      <c r="E464" s="89"/>
      <c r="F464" s="89"/>
      <c r="G464" s="89"/>
      <c r="H464" s="89">
        <f>D464+E464+F464+G464</f>
        <v>0</v>
      </c>
      <c r="I464" s="211">
        <f t="shared" si="8"/>
        <v>0</v>
      </c>
      <c r="J464" s="96"/>
      <c r="K464" s="96"/>
      <c r="L464" s="96"/>
      <c r="M464" s="96"/>
      <c r="N464" s="220">
        <f>J464+K464+L464+M464</f>
        <v>0</v>
      </c>
      <c r="O464" s="131">
        <f>C464+I464-N464</f>
        <v>0</v>
      </c>
    </row>
    <row r="465" spans="1:15" ht="12.75" thickBot="1">
      <c r="A465" s="8"/>
      <c r="B465" s="42"/>
      <c r="C465" s="68"/>
      <c r="D465" s="81"/>
      <c r="E465" s="82"/>
      <c r="F465" s="82"/>
      <c r="G465" s="82"/>
      <c r="H465" s="82"/>
      <c r="I465" s="211">
        <f t="shared" si="8"/>
        <v>0</v>
      </c>
      <c r="J465" s="94"/>
      <c r="K465" s="94"/>
      <c r="L465" s="94"/>
      <c r="M465" s="94"/>
      <c r="N465" s="107"/>
      <c r="O465" s="110"/>
    </row>
    <row r="466" spans="1:15" ht="12.75" thickBot="1">
      <c r="A466" s="297"/>
      <c r="B466" s="72" t="s">
        <v>122</v>
      </c>
      <c r="C466" s="379"/>
      <c r="D466" s="89"/>
      <c r="E466" s="89"/>
      <c r="F466" s="89"/>
      <c r="G466" s="89"/>
      <c r="H466" s="89">
        <f>D466+E466+F466+G466</f>
        <v>0</v>
      </c>
      <c r="I466" s="211">
        <f t="shared" si="8"/>
        <v>0</v>
      </c>
      <c r="J466" s="96"/>
      <c r="K466" s="96"/>
      <c r="L466" s="96"/>
      <c r="M466" s="96"/>
      <c r="N466" s="220">
        <f>J466+K466+L466+M466</f>
        <v>0</v>
      </c>
      <c r="O466" s="131">
        <f>C466+I466-N466</f>
        <v>0</v>
      </c>
    </row>
    <row r="467" spans="1:15" ht="12.75" thickBot="1">
      <c r="A467" s="8"/>
      <c r="B467" s="42"/>
      <c r="C467" s="68"/>
      <c r="D467" s="81"/>
      <c r="E467" s="82"/>
      <c r="F467" s="82"/>
      <c r="G467" s="82"/>
      <c r="H467" s="82"/>
      <c r="I467" s="211">
        <f t="shared" si="8"/>
        <v>0</v>
      </c>
      <c r="J467" s="94"/>
      <c r="K467" s="94"/>
      <c r="L467" s="94"/>
      <c r="M467" s="94"/>
      <c r="N467" s="107"/>
      <c r="O467" s="110"/>
    </row>
    <row r="468" spans="1:15" ht="12.75" thickBot="1">
      <c r="A468" s="297"/>
      <c r="B468" s="72" t="s">
        <v>123</v>
      </c>
      <c r="C468" s="379"/>
      <c r="D468" s="89"/>
      <c r="E468" s="89"/>
      <c r="F468" s="89"/>
      <c r="G468" s="89"/>
      <c r="H468" s="89">
        <f>D468+E468+F468+G468</f>
        <v>0</v>
      </c>
      <c r="I468" s="211">
        <f t="shared" si="8"/>
        <v>0</v>
      </c>
      <c r="J468" s="96"/>
      <c r="K468" s="96"/>
      <c r="L468" s="96"/>
      <c r="M468" s="96"/>
      <c r="N468" s="220">
        <f>J468+K468+L468+M468</f>
        <v>0</v>
      </c>
      <c r="O468" s="131">
        <f>C468+I468-N468</f>
        <v>0</v>
      </c>
    </row>
    <row r="469" spans="1:15" ht="12.75" thickBot="1">
      <c r="A469" s="8"/>
      <c r="B469" s="44"/>
      <c r="C469" s="68"/>
      <c r="D469" s="81"/>
      <c r="E469" s="82"/>
      <c r="F469" s="82"/>
      <c r="G469" s="82"/>
      <c r="H469" s="82"/>
      <c r="I469" s="211">
        <f t="shared" si="8"/>
        <v>0</v>
      </c>
      <c r="J469" s="94"/>
      <c r="K469" s="94"/>
      <c r="L469" s="94"/>
      <c r="M469" s="94"/>
      <c r="N469" s="107"/>
      <c r="O469" s="110"/>
    </row>
    <row r="470" spans="1:15" ht="12.75" thickBot="1">
      <c r="A470" s="48"/>
      <c r="B470" s="72" t="s">
        <v>40</v>
      </c>
      <c r="C470" s="379"/>
      <c r="D470" s="89"/>
      <c r="E470" s="89"/>
      <c r="F470" s="89"/>
      <c r="G470" s="89"/>
      <c r="H470" s="89">
        <f>D470+E470+F470+G470</f>
        <v>0</v>
      </c>
      <c r="I470" s="211">
        <f t="shared" si="8"/>
        <v>0</v>
      </c>
      <c r="J470" s="96"/>
      <c r="K470" s="96"/>
      <c r="L470" s="96"/>
      <c r="M470" s="96"/>
      <c r="N470" s="220">
        <f>J470+K470+L470+M470</f>
        <v>0</v>
      </c>
      <c r="O470" s="131">
        <f>C470+I470-N470</f>
        <v>0</v>
      </c>
    </row>
    <row r="471" spans="1:15" ht="12.75" thickBot="1">
      <c r="A471" s="42"/>
      <c r="B471" s="42"/>
      <c r="C471" s="65"/>
      <c r="D471" s="81"/>
      <c r="E471" s="82"/>
      <c r="F471" s="82"/>
      <c r="G471" s="82"/>
      <c r="H471" s="82"/>
      <c r="I471" s="211">
        <f t="shared" si="8"/>
        <v>0</v>
      </c>
      <c r="J471" s="94"/>
      <c r="K471" s="94"/>
      <c r="L471" s="94"/>
      <c r="M471" s="94"/>
      <c r="N471" s="107"/>
      <c r="O471" s="110"/>
    </row>
    <row r="472" spans="1:15" ht="12.75" thickBot="1">
      <c r="A472" s="297"/>
      <c r="B472" s="72" t="s">
        <v>124</v>
      </c>
      <c r="C472" s="379"/>
      <c r="D472" s="89"/>
      <c r="E472" s="89"/>
      <c r="F472" s="89"/>
      <c r="G472" s="89"/>
      <c r="H472" s="89">
        <f>D472+E472+F472+G472</f>
        <v>0</v>
      </c>
      <c r="I472" s="211">
        <f t="shared" si="8"/>
        <v>0</v>
      </c>
      <c r="J472" s="96"/>
      <c r="K472" s="96"/>
      <c r="L472" s="96"/>
      <c r="M472" s="96"/>
      <c r="N472" s="220">
        <f>J472+K472+L472+M472</f>
        <v>0</v>
      </c>
      <c r="O472" s="131">
        <f>C472+I472-N472</f>
        <v>0</v>
      </c>
    </row>
    <row r="473" spans="1:15" ht="12.75" thickBot="1">
      <c r="A473" s="8"/>
      <c r="B473" s="42"/>
      <c r="C473" s="68"/>
      <c r="D473" s="81"/>
      <c r="E473" s="82"/>
      <c r="F473" s="82"/>
      <c r="G473" s="82"/>
      <c r="H473" s="82"/>
      <c r="I473" s="211">
        <f t="shared" si="8"/>
        <v>0</v>
      </c>
      <c r="J473" s="94"/>
      <c r="K473" s="94"/>
      <c r="L473" s="94"/>
      <c r="M473" s="94"/>
      <c r="N473" s="107"/>
      <c r="O473" s="110"/>
    </row>
    <row r="474" spans="1:15" ht="12.75" thickBot="1">
      <c r="A474" s="297"/>
      <c r="B474" s="72" t="s">
        <v>125</v>
      </c>
      <c r="C474" s="379"/>
      <c r="D474" s="89"/>
      <c r="E474" s="89"/>
      <c r="F474" s="89"/>
      <c r="G474" s="89"/>
      <c r="H474" s="89">
        <f>D474+E474+F474+G474</f>
        <v>0</v>
      </c>
      <c r="I474" s="211">
        <f t="shared" si="8"/>
        <v>0</v>
      </c>
      <c r="J474" s="96"/>
      <c r="K474" s="96"/>
      <c r="L474" s="96"/>
      <c r="M474" s="96"/>
      <c r="N474" s="220">
        <f>J474+K474+L474+M474</f>
        <v>0</v>
      </c>
      <c r="O474" s="131">
        <f>C474+I474-N474</f>
        <v>0</v>
      </c>
    </row>
    <row r="475" spans="1:15" ht="12.75" thickBot="1">
      <c r="A475" s="8"/>
      <c r="B475" s="44"/>
      <c r="C475" s="68"/>
      <c r="D475" s="81"/>
      <c r="E475" s="82"/>
      <c r="F475" s="82"/>
      <c r="G475" s="82"/>
      <c r="H475" s="82"/>
      <c r="I475" s="211">
        <f t="shared" si="8"/>
        <v>0</v>
      </c>
      <c r="J475" s="94"/>
      <c r="K475" s="94"/>
      <c r="L475" s="94"/>
      <c r="M475" s="94"/>
      <c r="N475" s="107"/>
      <c r="O475" s="110"/>
    </row>
    <row r="476" spans="1:15" ht="12.75" thickBot="1">
      <c r="A476" s="297"/>
      <c r="B476" s="72" t="s">
        <v>126</v>
      </c>
      <c r="C476" s="379"/>
      <c r="D476" s="89"/>
      <c r="E476" s="89"/>
      <c r="F476" s="89"/>
      <c r="G476" s="89"/>
      <c r="H476" s="89">
        <f>D476+E476+F476+G476</f>
        <v>0</v>
      </c>
      <c r="I476" s="211">
        <f t="shared" si="8"/>
        <v>0</v>
      </c>
      <c r="J476" s="96"/>
      <c r="K476" s="96"/>
      <c r="L476" s="96"/>
      <c r="M476" s="96"/>
      <c r="N476" s="220">
        <f>J476+K476+L476+M476</f>
        <v>0</v>
      </c>
      <c r="O476" s="131">
        <f>C476+I476-N476</f>
        <v>0</v>
      </c>
    </row>
    <row r="477" spans="1:15" ht="12.75" thickBot="1">
      <c r="A477" s="8"/>
      <c r="B477" s="42"/>
      <c r="C477" s="68"/>
      <c r="D477" s="81"/>
      <c r="E477" s="82"/>
      <c r="F477" s="82"/>
      <c r="G477" s="82"/>
      <c r="H477" s="82"/>
      <c r="I477" s="211">
        <f t="shared" si="8"/>
        <v>0</v>
      </c>
      <c r="J477" s="94"/>
      <c r="K477" s="94"/>
      <c r="L477" s="94"/>
      <c r="M477" s="94"/>
      <c r="N477" s="107"/>
      <c r="O477" s="110"/>
    </row>
    <row r="478" spans="1:15" ht="12.75" thickBot="1">
      <c r="A478" s="297"/>
      <c r="B478" s="72" t="s">
        <v>127</v>
      </c>
      <c r="C478" s="379"/>
      <c r="D478" s="89"/>
      <c r="E478" s="89"/>
      <c r="F478" s="89"/>
      <c r="G478" s="89"/>
      <c r="H478" s="89">
        <f>D478+E478+F478+G478</f>
        <v>0</v>
      </c>
      <c r="I478" s="211">
        <f t="shared" si="8"/>
        <v>0</v>
      </c>
      <c r="J478" s="96"/>
      <c r="K478" s="96"/>
      <c r="L478" s="96"/>
      <c r="M478" s="96"/>
      <c r="N478" s="220">
        <f>J478+K478+L478+M478</f>
        <v>0</v>
      </c>
      <c r="O478" s="131">
        <f>C478+I478-N478</f>
        <v>0</v>
      </c>
    </row>
    <row r="479" spans="1:15" ht="12.75" thickBot="1">
      <c r="A479" s="8"/>
      <c r="B479" s="42"/>
      <c r="C479" s="68"/>
      <c r="D479" s="81"/>
      <c r="E479" s="82"/>
      <c r="F479" s="82"/>
      <c r="G479" s="82"/>
      <c r="H479" s="82"/>
      <c r="I479" s="211">
        <f t="shared" si="8"/>
        <v>0</v>
      </c>
      <c r="J479" s="94"/>
      <c r="K479" s="94"/>
      <c r="L479" s="94"/>
      <c r="M479" s="94"/>
      <c r="N479" s="107"/>
      <c r="O479" s="110"/>
    </row>
    <row r="480" spans="1:15" ht="12.75" thickBot="1">
      <c r="A480" s="297"/>
      <c r="B480" s="72" t="s">
        <v>129</v>
      </c>
      <c r="C480" s="379"/>
      <c r="D480" s="89"/>
      <c r="E480" s="89"/>
      <c r="F480" s="89"/>
      <c r="G480" s="89"/>
      <c r="H480" s="89">
        <f>D480+E480+F480+G480</f>
        <v>0</v>
      </c>
      <c r="I480" s="211">
        <f t="shared" si="8"/>
        <v>0</v>
      </c>
      <c r="J480" s="96"/>
      <c r="K480" s="96"/>
      <c r="L480" s="96"/>
      <c r="M480" s="96"/>
      <c r="N480" s="220">
        <f>J480+K480+L480+M480</f>
        <v>0</v>
      </c>
      <c r="O480" s="131">
        <f>C480+I480-N480</f>
        <v>0</v>
      </c>
    </row>
    <row r="481" spans="1:15" ht="12.75" thickBot="1">
      <c r="A481" s="9"/>
      <c r="B481" s="44"/>
      <c r="C481" s="68"/>
      <c r="D481" s="81"/>
      <c r="E481" s="82"/>
      <c r="F481" s="82"/>
      <c r="G481" s="82"/>
      <c r="H481" s="82"/>
      <c r="I481" s="211">
        <f t="shared" si="8"/>
        <v>0</v>
      </c>
      <c r="J481" s="94"/>
      <c r="K481" s="94"/>
      <c r="L481" s="94"/>
      <c r="M481" s="94"/>
      <c r="N481" s="107"/>
      <c r="O481" s="110"/>
    </row>
    <row r="482" spans="1:15" ht="12.75" thickBot="1">
      <c r="A482" s="297"/>
      <c r="B482" s="72" t="s">
        <v>130</v>
      </c>
      <c r="C482" s="379"/>
      <c r="D482" s="89">
        <v>358.38</v>
      </c>
      <c r="E482" s="89">
        <v>358.38</v>
      </c>
      <c r="F482" s="89">
        <v>358.38</v>
      </c>
      <c r="G482" s="89">
        <v>358.38</v>
      </c>
      <c r="H482" s="89">
        <f>D482+E482+F482+G482</f>
        <v>1433.52</v>
      </c>
      <c r="I482" s="211">
        <f t="shared" si="8"/>
        <v>1104.4067796610168</v>
      </c>
      <c r="J482" s="96"/>
      <c r="K482" s="96"/>
      <c r="L482" s="96"/>
      <c r="M482" s="96"/>
      <c r="N482" s="220">
        <f>J482+K482+L482+M482</f>
        <v>0</v>
      </c>
      <c r="O482" s="131">
        <f>C482+I482-N482</f>
        <v>1104.4067796610168</v>
      </c>
    </row>
    <row r="483" spans="1:15" ht="12.75" thickBot="1">
      <c r="A483" s="8"/>
      <c r="B483" s="44"/>
      <c r="C483" s="68"/>
      <c r="D483" s="81"/>
      <c r="E483" s="82"/>
      <c r="F483" s="82"/>
      <c r="G483" s="82"/>
      <c r="H483" s="82"/>
      <c r="I483" s="211">
        <f t="shared" si="8"/>
        <v>0</v>
      </c>
      <c r="J483" s="94"/>
      <c r="K483" s="94"/>
      <c r="L483" s="94"/>
      <c r="M483" s="94"/>
      <c r="N483" s="107"/>
      <c r="O483" s="110"/>
    </row>
    <row r="484" spans="1:15" ht="12.75" thickBot="1">
      <c r="A484" s="297"/>
      <c r="B484" s="52" t="s">
        <v>131</v>
      </c>
      <c r="C484" s="379"/>
      <c r="D484" s="89"/>
      <c r="E484" s="89"/>
      <c r="F484" s="89"/>
      <c r="G484" s="89"/>
      <c r="H484" s="89">
        <f>D484+E484+F484+G484</f>
        <v>0</v>
      </c>
      <c r="I484" s="211">
        <f t="shared" si="8"/>
        <v>0</v>
      </c>
      <c r="J484" s="96"/>
      <c r="K484" s="96"/>
      <c r="L484" s="96"/>
      <c r="M484" s="96"/>
      <c r="N484" s="220">
        <f>J484+K484+L484+M484</f>
        <v>0</v>
      </c>
      <c r="O484" s="131">
        <f>C484+I484-N484</f>
        <v>0</v>
      </c>
    </row>
    <row r="485" spans="1:15" ht="12.75" thickBot="1">
      <c r="A485" s="8"/>
      <c r="B485" s="44"/>
      <c r="C485" s="68"/>
      <c r="D485" s="81"/>
      <c r="E485" s="82"/>
      <c r="F485" s="82"/>
      <c r="G485" s="82"/>
      <c r="H485" s="82"/>
      <c r="I485" s="211">
        <f t="shared" si="8"/>
        <v>0</v>
      </c>
      <c r="J485" s="94"/>
      <c r="K485" s="94"/>
      <c r="L485" s="94"/>
      <c r="M485" s="94"/>
      <c r="N485" s="107"/>
      <c r="O485" s="110"/>
    </row>
    <row r="486" spans="1:15" ht="12.75" thickBot="1">
      <c r="A486" s="297"/>
      <c r="B486" s="52" t="s">
        <v>132</v>
      </c>
      <c r="C486" s="379"/>
      <c r="D486" s="89"/>
      <c r="E486" s="89"/>
      <c r="F486" s="89"/>
      <c r="G486" s="89"/>
      <c r="H486" s="89">
        <f>D486+E486+F486+G486</f>
        <v>0</v>
      </c>
      <c r="I486" s="211">
        <f t="shared" si="8"/>
        <v>0</v>
      </c>
      <c r="J486" s="96"/>
      <c r="K486" s="96"/>
      <c r="L486" s="96"/>
      <c r="M486" s="96"/>
      <c r="N486" s="220">
        <f>J486+K486+L486+M486</f>
        <v>0</v>
      </c>
      <c r="O486" s="131">
        <f>C486+I486-N486</f>
        <v>0</v>
      </c>
    </row>
    <row r="487" spans="1:15" ht="12.75" thickBot="1">
      <c r="A487" s="8"/>
      <c r="B487" s="42"/>
      <c r="C487" s="68"/>
      <c r="D487" s="81"/>
      <c r="E487" s="82"/>
      <c r="F487" s="82"/>
      <c r="G487" s="82"/>
      <c r="H487" s="82"/>
      <c r="I487" s="211">
        <f t="shared" si="8"/>
        <v>0</v>
      </c>
      <c r="J487" s="94"/>
      <c r="K487" s="94"/>
      <c r="L487" s="94"/>
      <c r="M487" s="94"/>
      <c r="N487" s="107"/>
      <c r="O487" s="110"/>
    </row>
    <row r="488" spans="1:15" ht="12.75" thickBot="1">
      <c r="A488" s="297"/>
      <c r="B488" s="52" t="s">
        <v>46</v>
      </c>
      <c r="C488" s="379"/>
      <c r="D488" s="89"/>
      <c r="E488" s="89"/>
      <c r="F488" s="89"/>
      <c r="G488" s="89"/>
      <c r="H488" s="89">
        <f>D488+E488+F488+G488</f>
        <v>0</v>
      </c>
      <c r="I488" s="211">
        <f t="shared" si="8"/>
        <v>0</v>
      </c>
      <c r="J488" s="96"/>
      <c r="K488" s="96"/>
      <c r="L488" s="96"/>
      <c r="M488" s="96"/>
      <c r="N488" s="220">
        <f>J488+K488+L488+M488</f>
        <v>0</v>
      </c>
      <c r="O488" s="131">
        <f>C488+I488-N488</f>
        <v>0</v>
      </c>
    </row>
    <row r="489" spans="1:15" ht="12.75" thickBot="1">
      <c r="A489" s="8"/>
      <c r="B489" s="42"/>
      <c r="C489" s="68"/>
      <c r="D489" s="81"/>
      <c r="E489" s="82"/>
      <c r="F489" s="82"/>
      <c r="G489" s="82"/>
      <c r="H489" s="82"/>
      <c r="I489" s="211">
        <f t="shared" si="8"/>
        <v>0</v>
      </c>
      <c r="J489" s="94"/>
      <c r="K489" s="94"/>
      <c r="L489" s="94"/>
      <c r="M489" s="94"/>
      <c r="N489" s="107"/>
      <c r="O489" s="110"/>
    </row>
    <row r="490" spans="1:15" ht="12.75" thickBot="1">
      <c r="A490" s="297"/>
      <c r="B490" s="52" t="s">
        <v>133</v>
      </c>
      <c r="C490" s="379"/>
      <c r="D490" s="89"/>
      <c r="E490" s="89"/>
      <c r="F490" s="89"/>
      <c r="G490" s="89"/>
      <c r="H490" s="89">
        <f>D490+E490+F490+G490</f>
        <v>0</v>
      </c>
      <c r="I490" s="211">
        <f t="shared" si="8"/>
        <v>0</v>
      </c>
      <c r="J490" s="96"/>
      <c r="K490" s="96"/>
      <c r="L490" s="96"/>
      <c r="M490" s="96"/>
      <c r="N490" s="220">
        <f>J490+K490+L490+M490</f>
        <v>0</v>
      </c>
      <c r="O490" s="131">
        <f>C490+I490-N490</f>
        <v>0</v>
      </c>
    </row>
    <row r="491" spans="1:15" ht="12.75" thickBot="1">
      <c r="A491" s="8"/>
      <c r="B491" s="44"/>
      <c r="C491" s="68"/>
      <c r="D491" s="81"/>
      <c r="E491" s="82"/>
      <c r="F491" s="82"/>
      <c r="G491" s="82"/>
      <c r="H491" s="82"/>
      <c r="I491" s="211">
        <f t="shared" si="8"/>
        <v>0</v>
      </c>
      <c r="J491" s="94"/>
      <c r="K491" s="94"/>
      <c r="L491" s="94"/>
      <c r="M491" s="94"/>
      <c r="N491" s="107"/>
      <c r="O491" s="110"/>
    </row>
    <row r="492" spans="1:15" ht="12.75" thickBot="1">
      <c r="A492" s="297"/>
      <c r="B492" s="72" t="s">
        <v>134</v>
      </c>
      <c r="C492" s="379"/>
      <c r="D492" s="89"/>
      <c r="E492" s="89"/>
      <c r="F492" s="89"/>
      <c r="G492" s="89"/>
      <c r="H492" s="89">
        <f>D492+E492+F492+G492</f>
        <v>0</v>
      </c>
      <c r="I492" s="211">
        <f t="shared" si="8"/>
        <v>0</v>
      </c>
      <c r="J492" s="96"/>
      <c r="K492" s="96"/>
      <c r="L492" s="96"/>
      <c r="M492" s="96"/>
      <c r="N492" s="220">
        <f>J492+K492+L492+M492</f>
        <v>0</v>
      </c>
      <c r="O492" s="131">
        <f>C492+I492-N492</f>
        <v>0</v>
      </c>
    </row>
    <row r="493" spans="1:15" ht="12.75" thickBot="1">
      <c r="A493" s="8"/>
      <c r="B493" s="42"/>
      <c r="C493" s="68"/>
      <c r="D493" s="81"/>
      <c r="E493" s="82"/>
      <c r="F493" s="82"/>
      <c r="G493" s="82"/>
      <c r="H493" s="82"/>
      <c r="I493" s="211">
        <f t="shared" si="8"/>
        <v>0</v>
      </c>
      <c r="J493" s="94"/>
      <c r="K493" s="94"/>
      <c r="L493" s="94"/>
      <c r="M493" s="94"/>
      <c r="N493" s="107"/>
      <c r="O493" s="110"/>
    </row>
    <row r="494" spans="1:15" ht="12.75" thickBot="1">
      <c r="A494" s="297"/>
      <c r="B494" s="72"/>
      <c r="C494" s="379"/>
      <c r="D494" s="89"/>
      <c r="E494" s="89"/>
      <c r="F494" s="89"/>
      <c r="G494" s="89"/>
      <c r="H494" s="89">
        <f>D494+E494+F494+G494</f>
        <v>0</v>
      </c>
      <c r="I494" s="211">
        <f t="shared" si="8"/>
        <v>0</v>
      </c>
      <c r="J494" s="96"/>
      <c r="K494" s="96"/>
      <c r="L494" s="96"/>
      <c r="M494" s="96"/>
      <c r="N494" s="220">
        <f>J494+K494+L494+M494</f>
        <v>0</v>
      </c>
      <c r="O494" s="131">
        <f>C494+I494-N494</f>
        <v>0</v>
      </c>
    </row>
    <row r="495" spans="1:15" ht="12.75" thickBot="1">
      <c r="A495" s="8"/>
      <c r="B495" s="42"/>
      <c r="C495" s="68"/>
      <c r="D495" s="81"/>
      <c r="E495" s="82"/>
      <c r="F495" s="82"/>
      <c r="G495" s="82"/>
      <c r="H495" s="82"/>
      <c r="I495" s="211">
        <f t="shared" si="8"/>
        <v>0</v>
      </c>
      <c r="J495" s="94"/>
      <c r="K495" s="94"/>
      <c r="L495" s="94"/>
      <c r="M495" s="94"/>
      <c r="N495" s="107"/>
      <c r="O495" s="110"/>
    </row>
    <row r="496" spans="1:15" ht="12.75" thickBot="1">
      <c r="A496" s="297"/>
      <c r="B496" s="72" t="s">
        <v>136</v>
      </c>
      <c r="C496" s="379"/>
      <c r="D496" s="89"/>
      <c r="E496" s="89"/>
      <c r="F496" s="89"/>
      <c r="G496" s="89"/>
      <c r="H496" s="89">
        <f>D496+E496+F496+G496</f>
        <v>0</v>
      </c>
      <c r="I496" s="211">
        <f t="shared" si="8"/>
        <v>0</v>
      </c>
      <c r="J496" s="96"/>
      <c r="K496" s="96"/>
      <c r="L496" s="96"/>
      <c r="M496" s="96"/>
      <c r="N496" s="220">
        <f>J496+K496+L496+M496</f>
        <v>0</v>
      </c>
      <c r="O496" s="131">
        <f>C496+I496-N496</f>
        <v>0</v>
      </c>
    </row>
    <row r="497" spans="1:15" ht="12.75" thickBot="1">
      <c r="A497" s="8"/>
      <c r="B497" s="42"/>
      <c r="C497" s="68"/>
      <c r="D497" s="81"/>
      <c r="E497" s="82"/>
      <c r="F497" s="82"/>
      <c r="G497" s="82"/>
      <c r="H497" s="82"/>
      <c r="I497" s="211">
        <f t="shared" si="8"/>
        <v>0</v>
      </c>
      <c r="J497" s="94"/>
      <c r="K497" s="94"/>
      <c r="L497" s="94"/>
      <c r="M497" s="94"/>
      <c r="N497" s="107"/>
      <c r="O497" s="110"/>
    </row>
    <row r="498" spans="1:15" ht="12.75" thickBot="1">
      <c r="A498" s="297"/>
      <c r="B498" s="72" t="s">
        <v>137</v>
      </c>
      <c r="C498" s="379"/>
      <c r="D498" s="89"/>
      <c r="E498" s="89"/>
      <c r="F498" s="89"/>
      <c r="G498" s="89"/>
      <c r="H498" s="89">
        <f>D498+E498+F498+G498</f>
        <v>0</v>
      </c>
      <c r="I498" s="211">
        <f t="shared" si="8"/>
        <v>0</v>
      </c>
      <c r="J498" s="96"/>
      <c r="K498" s="96"/>
      <c r="L498" s="96"/>
      <c r="M498" s="96"/>
      <c r="N498" s="220">
        <f>J498+K498+L498+M498</f>
        <v>0</v>
      </c>
      <c r="O498" s="131">
        <f>C498+I498-N498</f>
        <v>0</v>
      </c>
    </row>
    <row r="499" spans="1:15" ht="12.75" thickBot="1">
      <c r="A499" s="8"/>
      <c r="B499" s="42"/>
      <c r="C499" s="68"/>
      <c r="D499" s="81"/>
      <c r="E499" s="82"/>
      <c r="F499" s="82"/>
      <c r="G499" s="82"/>
      <c r="H499" s="82"/>
      <c r="I499" s="211">
        <f t="shared" si="8"/>
        <v>0</v>
      </c>
      <c r="J499" s="94"/>
      <c r="K499" s="94"/>
      <c r="L499" s="94"/>
      <c r="M499" s="94"/>
      <c r="N499" s="107"/>
      <c r="O499" s="110"/>
    </row>
    <row r="500" spans="1:15" ht="12.75" thickBot="1">
      <c r="A500" s="297"/>
      <c r="B500" s="72" t="s">
        <v>138</v>
      </c>
      <c r="C500" s="379"/>
      <c r="D500" s="89"/>
      <c r="E500" s="89"/>
      <c r="F500" s="89"/>
      <c r="G500" s="89"/>
      <c r="H500" s="89">
        <f>D500+E500+F500+G500</f>
        <v>0</v>
      </c>
      <c r="I500" s="211">
        <f t="shared" si="8"/>
        <v>0</v>
      </c>
      <c r="J500" s="96"/>
      <c r="K500" s="96"/>
      <c r="L500" s="96"/>
      <c r="M500" s="96"/>
      <c r="N500" s="220">
        <f>J500+K500+L500+M500</f>
        <v>0</v>
      </c>
      <c r="O500" s="131">
        <f>C500+I500-N500</f>
        <v>0</v>
      </c>
    </row>
    <row r="501" spans="1:15" ht="12.75" thickBot="1">
      <c r="A501" s="8"/>
      <c r="B501" s="42"/>
      <c r="C501" s="68"/>
      <c r="D501" s="81"/>
      <c r="E501" s="82"/>
      <c r="F501" s="82"/>
      <c r="G501" s="82"/>
      <c r="H501" s="82"/>
      <c r="I501" s="211">
        <f t="shared" si="8"/>
        <v>0</v>
      </c>
      <c r="J501" s="94"/>
      <c r="K501" s="94"/>
      <c r="L501" s="94"/>
      <c r="M501" s="94"/>
      <c r="N501" s="107"/>
      <c r="O501" s="110"/>
    </row>
    <row r="502" spans="1:15" ht="12.75" thickBot="1">
      <c r="A502" s="297"/>
      <c r="B502" s="72" t="s">
        <v>135</v>
      </c>
      <c r="C502" s="379"/>
      <c r="D502" s="89"/>
      <c r="E502" s="89"/>
      <c r="F502" s="89"/>
      <c r="G502" s="89"/>
      <c r="H502" s="89">
        <f>D502+E502+F502+G502</f>
        <v>0</v>
      </c>
      <c r="I502" s="211">
        <f t="shared" si="8"/>
        <v>0</v>
      </c>
      <c r="J502" s="96"/>
      <c r="K502" s="96"/>
      <c r="L502" s="96"/>
      <c r="M502" s="96"/>
      <c r="N502" s="220">
        <f>J502+K502+L502+M502</f>
        <v>0</v>
      </c>
      <c r="O502" s="131">
        <f>C502+I502-N502</f>
        <v>0</v>
      </c>
    </row>
    <row r="503" spans="1:15" ht="12.75" thickBot="1">
      <c r="A503" s="285"/>
      <c r="B503" s="46"/>
      <c r="C503" s="69"/>
      <c r="D503" s="256"/>
      <c r="E503" s="256"/>
      <c r="F503" s="256"/>
      <c r="G503" s="256"/>
      <c r="H503" s="256"/>
      <c r="I503" s="211">
        <f t="shared" si="8"/>
        <v>0</v>
      </c>
      <c r="J503" s="258"/>
      <c r="K503" s="258"/>
      <c r="L503" s="258"/>
      <c r="M503" s="258"/>
      <c r="N503" s="257"/>
      <c r="O503" s="259"/>
    </row>
    <row r="504" spans="1:15" ht="12.75" thickBot="1">
      <c r="A504" s="297"/>
      <c r="B504" s="11" t="s">
        <v>260</v>
      </c>
      <c r="C504" s="379"/>
      <c r="D504" s="89"/>
      <c r="E504" s="89"/>
      <c r="F504" s="89"/>
      <c r="G504" s="89"/>
      <c r="H504" s="89">
        <f>D504+E504+F504+G504</f>
        <v>0</v>
      </c>
      <c r="I504" s="211">
        <f t="shared" si="8"/>
        <v>0</v>
      </c>
      <c r="J504" s="96"/>
      <c r="K504" s="96"/>
      <c r="L504" s="96"/>
      <c r="M504" s="96"/>
      <c r="N504" s="220">
        <f>J504+K504+L504+M504</f>
        <v>0</v>
      </c>
      <c r="O504" s="131">
        <f>C504+I504-N504</f>
        <v>0</v>
      </c>
    </row>
    <row r="505" spans="1:15" ht="12.75" thickBot="1">
      <c r="A505" s="285"/>
      <c r="B505" s="44"/>
      <c r="C505" s="70"/>
      <c r="D505" s="266"/>
      <c r="E505" s="266"/>
      <c r="F505" s="266"/>
      <c r="G505" s="266"/>
      <c r="H505" s="266"/>
      <c r="I505" s="211">
        <f t="shared" si="8"/>
        <v>0</v>
      </c>
      <c r="J505" s="268"/>
      <c r="K505" s="268"/>
      <c r="L505" s="268"/>
      <c r="M505" s="268"/>
      <c r="N505" s="283"/>
      <c r="O505" s="146"/>
    </row>
    <row r="506" spans="1:15" ht="12.75" thickBot="1">
      <c r="A506" s="297"/>
      <c r="B506" s="11" t="s">
        <v>261</v>
      </c>
      <c r="C506" s="379"/>
      <c r="D506" s="89"/>
      <c r="E506" s="89"/>
      <c r="F506" s="89"/>
      <c r="G506" s="89"/>
      <c r="H506" s="89">
        <f>D506+E506+F506+G506</f>
        <v>0</v>
      </c>
      <c r="I506" s="211">
        <f t="shared" si="8"/>
        <v>0</v>
      </c>
      <c r="J506" s="96"/>
      <c r="K506" s="96"/>
      <c r="L506" s="96"/>
      <c r="M506" s="96"/>
      <c r="N506" s="220">
        <f>J506+K506+L506+M506</f>
        <v>0</v>
      </c>
      <c r="O506" s="131">
        <f>C506+I506-N506</f>
        <v>0</v>
      </c>
    </row>
    <row r="507" spans="1:15" ht="12.75" thickBot="1">
      <c r="A507" s="285"/>
      <c r="B507" s="44"/>
      <c r="C507" s="70"/>
      <c r="D507" s="266"/>
      <c r="E507" s="266"/>
      <c r="F507" s="266"/>
      <c r="G507" s="266"/>
      <c r="H507" s="266"/>
      <c r="I507" s="211">
        <f t="shared" si="8"/>
        <v>0</v>
      </c>
      <c r="J507" s="268"/>
      <c r="K507" s="268"/>
      <c r="L507" s="268"/>
      <c r="M507" s="268"/>
      <c r="N507" s="283"/>
      <c r="O507" s="146"/>
    </row>
    <row r="508" spans="1:15" ht="12.75" thickBot="1">
      <c r="A508" s="297"/>
      <c r="B508" s="11" t="s">
        <v>262</v>
      </c>
      <c r="C508" s="379"/>
      <c r="D508" s="89"/>
      <c r="E508" s="89"/>
      <c r="F508" s="89"/>
      <c r="G508" s="89"/>
      <c r="H508" s="89">
        <f>D508+E508+F508+G508</f>
        <v>0</v>
      </c>
      <c r="I508" s="211">
        <f t="shared" si="8"/>
        <v>0</v>
      </c>
      <c r="J508" s="96"/>
      <c r="K508" s="96"/>
      <c r="L508" s="96"/>
      <c r="M508" s="96"/>
      <c r="N508" s="220">
        <f>J508+K508+L508+M508</f>
        <v>0</v>
      </c>
      <c r="O508" s="131">
        <f>C508+I508-N508</f>
        <v>0</v>
      </c>
    </row>
    <row r="509" spans="1:15" ht="12.75" thickBot="1">
      <c r="A509" s="285"/>
      <c r="B509" s="44"/>
      <c r="C509" s="70"/>
      <c r="D509" s="266"/>
      <c r="E509" s="266"/>
      <c r="F509" s="266"/>
      <c r="G509" s="266"/>
      <c r="H509" s="266"/>
      <c r="I509" s="211">
        <f t="shared" si="8"/>
        <v>0</v>
      </c>
      <c r="J509" s="268"/>
      <c r="K509" s="268"/>
      <c r="L509" s="268"/>
      <c r="M509" s="268"/>
      <c r="N509" s="283"/>
      <c r="O509" s="146"/>
    </row>
    <row r="510" spans="1:15" ht="12.75" thickBot="1">
      <c r="A510" s="297"/>
      <c r="B510" s="11" t="s">
        <v>263</v>
      </c>
      <c r="C510" s="379"/>
      <c r="D510" s="89"/>
      <c r="E510" s="89"/>
      <c r="F510" s="89"/>
      <c r="G510" s="89"/>
      <c r="H510" s="89">
        <f>D510+E510+F510+G510</f>
        <v>0</v>
      </c>
      <c r="I510" s="211">
        <f t="shared" si="8"/>
        <v>0</v>
      </c>
      <c r="J510" s="96"/>
      <c r="K510" s="96"/>
      <c r="L510" s="96"/>
      <c r="M510" s="96"/>
      <c r="N510" s="220">
        <f>J510+K510+L510+M510</f>
        <v>0</v>
      </c>
      <c r="O510" s="131">
        <f>C510+I510-N510</f>
        <v>0</v>
      </c>
    </row>
    <row r="511" spans="1:15" ht="12.75" thickBot="1">
      <c r="A511" s="285"/>
      <c r="B511" s="44"/>
      <c r="C511" s="70"/>
      <c r="D511" s="266"/>
      <c r="E511" s="266"/>
      <c r="F511" s="266"/>
      <c r="G511" s="266"/>
      <c r="H511" s="266"/>
      <c r="I511" s="211">
        <f t="shared" si="8"/>
        <v>0</v>
      </c>
      <c r="J511" s="268"/>
      <c r="K511" s="268"/>
      <c r="L511" s="268"/>
      <c r="M511" s="268"/>
      <c r="N511" s="283"/>
      <c r="O511" s="146"/>
    </row>
    <row r="512" spans="1:15" ht="12.75" thickBot="1">
      <c r="A512" s="297"/>
      <c r="B512" s="11" t="s">
        <v>264</v>
      </c>
      <c r="C512" s="379"/>
      <c r="D512" s="89"/>
      <c r="E512" s="89"/>
      <c r="F512" s="89"/>
      <c r="G512" s="89"/>
      <c r="H512" s="89">
        <f>D512+E512+F512+G512</f>
        <v>0</v>
      </c>
      <c r="I512" s="211">
        <f aca="true" t="shared" si="9" ref="I512:I537">H512/1.1/1.18</f>
        <v>0</v>
      </c>
      <c r="J512" s="96"/>
      <c r="K512" s="96"/>
      <c r="L512" s="96"/>
      <c r="M512" s="96"/>
      <c r="N512" s="220">
        <f>J512+K512+L512+M512</f>
        <v>0</v>
      </c>
      <c r="O512" s="131">
        <f>C512+I512-N512</f>
        <v>0</v>
      </c>
    </row>
    <row r="513" spans="1:15" ht="12.75" thickBot="1">
      <c r="A513" s="285"/>
      <c r="B513" s="44"/>
      <c r="C513" s="70"/>
      <c r="D513" s="266"/>
      <c r="E513" s="266"/>
      <c r="F513" s="266"/>
      <c r="G513" s="266"/>
      <c r="H513" s="266"/>
      <c r="I513" s="211">
        <f t="shared" si="9"/>
        <v>0</v>
      </c>
      <c r="J513" s="268"/>
      <c r="K513" s="268"/>
      <c r="L513" s="268"/>
      <c r="M513" s="268"/>
      <c r="N513" s="283"/>
      <c r="O513" s="146"/>
    </row>
    <row r="514" spans="1:15" ht="12.75" thickBot="1">
      <c r="A514" s="297"/>
      <c r="B514" s="11" t="s">
        <v>265</v>
      </c>
      <c r="C514" s="379"/>
      <c r="D514" s="89"/>
      <c r="E514" s="89"/>
      <c r="F514" s="89"/>
      <c r="G514" s="89"/>
      <c r="H514" s="89">
        <f>D514+E514+F514+G514</f>
        <v>0</v>
      </c>
      <c r="I514" s="211">
        <f t="shared" si="9"/>
        <v>0</v>
      </c>
      <c r="J514" s="96"/>
      <c r="K514" s="96"/>
      <c r="L514" s="96"/>
      <c r="M514" s="96"/>
      <c r="N514" s="220">
        <f>J514+K514+L514+M514</f>
        <v>0</v>
      </c>
      <c r="O514" s="131">
        <f>C514+I514-N514</f>
        <v>0</v>
      </c>
    </row>
    <row r="515" spans="1:15" ht="12.75" thickBot="1">
      <c r="A515" s="285"/>
      <c r="B515" s="44"/>
      <c r="C515" s="70"/>
      <c r="D515" s="266"/>
      <c r="E515" s="266"/>
      <c r="F515" s="266"/>
      <c r="G515" s="266"/>
      <c r="H515" s="266"/>
      <c r="I515" s="211">
        <f t="shared" si="9"/>
        <v>0</v>
      </c>
      <c r="J515" s="268"/>
      <c r="K515" s="268"/>
      <c r="L515" s="268"/>
      <c r="M515" s="268"/>
      <c r="N515" s="283"/>
      <c r="O515" s="146"/>
    </row>
    <row r="516" spans="1:15" ht="12.75" thickBot="1">
      <c r="A516" s="297"/>
      <c r="B516" s="11" t="s">
        <v>266</v>
      </c>
      <c r="C516" s="173"/>
      <c r="D516" s="89">
        <v>293.61</v>
      </c>
      <c r="E516" s="89">
        <v>293.61</v>
      </c>
      <c r="F516" s="89">
        <v>293.61</v>
      </c>
      <c r="G516" s="89">
        <v>293.61</v>
      </c>
      <c r="H516" s="89">
        <f>D516+E516+F516+G516</f>
        <v>1174.44</v>
      </c>
      <c r="I516" s="211">
        <f t="shared" si="9"/>
        <v>904.8073959938367</v>
      </c>
      <c r="J516" s="96"/>
      <c r="K516" s="96"/>
      <c r="L516" s="96"/>
      <c r="M516" s="96"/>
      <c r="N516" s="220">
        <f>J516+K516+L516+M516</f>
        <v>0</v>
      </c>
      <c r="O516" s="131">
        <f>C516+I516-N516</f>
        <v>904.8073959938367</v>
      </c>
    </row>
    <row r="517" spans="1:15" ht="12.75" thickBot="1">
      <c r="A517" s="285"/>
      <c r="B517" s="44"/>
      <c r="C517" s="70"/>
      <c r="D517" s="266"/>
      <c r="E517" s="266"/>
      <c r="F517" s="266"/>
      <c r="G517" s="266"/>
      <c r="H517" s="266"/>
      <c r="I517" s="211">
        <f t="shared" si="9"/>
        <v>0</v>
      </c>
      <c r="J517" s="268"/>
      <c r="K517" s="268"/>
      <c r="L517" s="268"/>
      <c r="M517" s="268"/>
      <c r="N517" s="283"/>
      <c r="O517" s="146"/>
    </row>
    <row r="518" spans="1:15" ht="12.75" thickBot="1">
      <c r="A518" s="297"/>
      <c r="B518" s="11" t="s">
        <v>267</v>
      </c>
      <c r="C518" s="173"/>
      <c r="D518" s="89">
        <v>254.37</v>
      </c>
      <c r="E518" s="89">
        <v>254.37</v>
      </c>
      <c r="F518" s="89">
        <v>254.37</v>
      </c>
      <c r="G518" s="89">
        <v>254.37</v>
      </c>
      <c r="H518" s="89">
        <f>D518+E518+F518+G518</f>
        <v>1017.48</v>
      </c>
      <c r="I518" s="211">
        <f t="shared" si="9"/>
        <v>783.8828967642527</v>
      </c>
      <c r="J518" s="96"/>
      <c r="K518" s="96"/>
      <c r="L518" s="96"/>
      <c r="M518" s="96"/>
      <c r="N518" s="220">
        <f>J518+K518+L518+M518</f>
        <v>0</v>
      </c>
      <c r="O518" s="131">
        <f>C518+I518-N518</f>
        <v>783.8828967642527</v>
      </c>
    </row>
    <row r="519" spans="1:15" ht="12.75" thickBot="1">
      <c r="A519" s="285"/>
      <c r="B519" s="42"/>
      <c r="C519" s="69"/>
      <c r="D519" s="256"/>
      <c r="E519" s="256"/>
      <c r="F519" s="256"/>
      <c r="G519" s="256"/>
      <c r="H519" s="256"/>
      <c r="I519" s="211">
        <f t="shared" si="9"/>
        <v>0</v>
      </c>
      <c r="J519" s="258"/>
      <c r="K519" s="258"/>
      <c r="L519" s="258"/>
      <c r="M519" s="258"/>
      <c r="N519" s="280"/>
      <c r="O519" s="143"/>
    </row>
    <row r="520" spans="1:15" ht="12.75" thickBot="1">
      <c r="A520" s="297"/>
      <c r="B520" s="11" t="s">
        <v>268</v>
      </c>
      <c r="C520" s="173"/>
      <c r="D520" s="89">
        <v>347.13</v>
      </c>
      <c r="E520" s="89">
        <v>347.13</v>
      </c>
      <c r="F520" s="89">
        <v>347.13</v>
      </c>
      <c r="G520" s="89">
        <v>347.13</v>
      </c>
      <c r="H520" s="89">
        <f>D520+E520+F520+G520</f>
        <v>1388.52</v>
      </c>
      <c r="I520" s="211">
        <f t="shared" si="9"/>
        <v>1069.738058551618</v>
      </c>
      <c r="J520" s="96"/>
      <c r="K520" s="96"/>
      <c r="L520" s="96"/>
      <c r="M520" s="96"/>
      <c r="N520" s="220">
        <f>J520+K520+L520+M520</f>
        <v>0</v>
      </c>
      <c r="O520" s="131">
        <f>C520+I520-N520</f>
        <v>1069.738058551618</v>
      </c>
    </row>
    <row r="521" spans="1:15" ht="12.75" thickBot="1">
      <c r="A521" s="285"/>
      <c r="B521" s="44"/>
      <c r="C521" s="70"/>
      <c r="D521" s="266"/>
      <c r="E521" s="266"/>
      <c r="F521" s="266"/>
      <c r="G521" s="266"/>
      <c r="H521" s="266"/>
      <c r="I521" s="211">
        <f t="shared" si="9"/>
        <v>0</v>
      </c>
      <c r="J521" s="268"/>
      <c r="K521" s="268"/>
      <c r="L521" s="268"/>
      <c r="M521" s="268"/>
      <c r="N521" s="283"/>
      <c r="O521" s="146"/>
    </row>
    <row r="522" spans="1:15" ht="12.75" thickBot="1">
      <c r="A522" s="297"/>
      <c r="B522" s="11" t="s">
        <v>269</v>
      </c>
      <c r="C522" s="173"/>
      <c r="D522" s="89">
        <v>347.13</v>
      </c>
      <c r="E522" s="89">
        <v>347.13</v>
      </c>
      <c r="F522" s="89">
        <v>347.13</v>
      </c>
      <c r="G522" s="89">
        <v>347.13</v>
      </c>
      <c r="H522" s="89">
        <f>D522+E522+F522+G522</f>
        <v>1388.52</v>
      </c>
      <c r="I522" s="211">
        <f t="shared" si="9"/>
        <v>1069.738058551618</v>
      </c>
      <c r="J522" s="96"/>
      <c r="K522" s="96"/>
      <c r="L522" s="96"/>
      <c r="M522" s="96"/>
      <c r="N522" s="220">
        <f>J522+K522+L522+M522</f>
        <v>0</v>
      </c>
      <c r="O522" s="131">
        <f>C522+I522-N522</f>
        <v>1069.738058551618</v>
      </c>
    </row>
    <row r="523" spans="1:15" ht="12.75" thickBot="1">
      <c r="A523" s="285"/>
      <c r="B523" s="44"/>
      <c r="C523" s="70"/>
      <c r="D523" s="266"/>
      <c r="E523" s="266"/>
      <c r="F523" s="266"/>
      <c r="G523" s="266"/>
      <c r="H523" s="266"/>
      <c r="I523" s="211">
        <f t="shared" si="9"/>
        <v>0</v>
      </c>
      <c r="J523" s="268"/>
      <c r="K523" s="268"/>
      <c r="L523" s="268"/>
      <c r="M523" s="268"/>
      <c r="N523" s="283"/>
      <c r="O523" s="146"/>
    </row>
    <row r="524" spans="1:15" ht="12.75" thickBot="1">
      <c r="A524" s="297"/>
      <c r="B524" s="11" t="s">
        <v>270</v>
      </c>
      <c r="C524" s="173"/>
      <c r="D524" s="89">
        <v>387.57</v>
      </c>
      <c r="E524" s="89">
        <v>387.57</v>
      </c>
      <c r="F524" s="89">
        <v>387.57</v>
      </c>
      <c r="G524" s="89">
        <v>387.57</v>
      </c>
      <c r="H524" s="89">
        <f>D524+E524+F524+G524</f>
        <v>1550.28</v>
      </c>
      <c r="I524" s="211">
        <f t="shared" si="9"/>
        <v>1194.3605546995377</v>
      </c>
      <c r="J524" s="96"/>
      <c r="K524" s="96"/>
      <c r="L524" s="96"/>
      <c r="M524" s="96"/>
      <c r="N524" s="220">
        <f>J524+K524+L524+M524</f>
        <v>0</v>
      </c>
      <c r="O524" s="131">
        <f>C524+I524-N524</f>
        <v>1194.3605546995377</v>
      </c>
    </row>
    <row r="525" spans="1:15" ht="12.75" thickBot="1">
      <c r="A525" s="285"/>
      <c r="B525" s="44"/>
      <c r="C525" s="70"/>
      <c r="D525" s="266"/>
      <c r="E525" s="266"/>
      <c r="F525" s="266"/>
      <c r="G525" s="266"/>
      <c r="H525" s="266"/>
      <c r="I525" s="211">
        <f t="shared" si="9"/>
        <v>0</v>
      </c>
      <c r="J525" s="268"/>
      <c r="K525" s="268"/>
      <c r="L525" s="268"/>
      <c r="M525" s="268"/>
      <c r="N525" s="283"/>
      <c r="O525" s="146"/>
    </row>
    <row r="526" spans="1:15" ht="12.75" thickBot="1">
      <c r="A526" s="297"/>
      <c r="B526" s="11" t="s">
        <v>271</v>
      </c>
      <c r="C526" s="379"/>
      <c r="D526" s="89"/>
      <c r="E526" s="89"/>
      <c r="F526" s="89"/>
      <c r="G526" s="89"/>
      <c r="H526" s="89">
        <f>D526+E526+F526+G526</f>
        <v>0</v>
      </c>
      <c r="I526" s="211">
        <f t="shared" si="9"/>
        <v>0</v>
      </c>
      <c r="J526" s="96"/>
      <c r="K526" s="96"/>
      <c r="L526" s="96"/>
      <c r="M526" s="96"/>
      <c r="N526" s="220">
        <f>J526+K526+L526+M526</f>
        <v>0</v>
      </c>
      <c r="O526" s="131">
        <f>C526+I526-N526</f>
        <v>0</v>
      </c>
    </row>
    <row r="527" spans="1:15" ht="12.75" thickBot="1">
      <c r="A527" s="285"/>
      <c r="B527" s="44"/>
      <c r="C527" s="70"/>
      <c r="D527" s="266"/>
      <c r="E527" s="266"/>
      <c r="F527" s="266"/>
      <c r="G527" s="266"/>
      <c r="H527" s="266"/>
      <c r="I527" s="211">
        <f t="shared" si="9"/>
        <v>0</v>
      </c>
      <c r="J527" s="268"/>
      <c r="K527" s="268"/>
      <c r="L527" s="268"/>
      <c r="M527" s="268"/>
      <c r="N527" s="283"/>
      <c r="O527" s="146"/>
    </row>
    <row r="528" spans="1:15" ht="12.75" thickBot="1">
      <c r="A528" s="297"/>
      <c r="B528" s="11" t="s">
        <v>272</v>
      </c>
      <c r="C528" s="379"/>
      <c r="D528" s="89"/>
      <c r="E528" s="89"/>
      <c r="F528" s="89"/>
      <c r="G528" s="89"/>
      <c r="H528" s="89">
        <f>D528+E528+F528+G528</f>
        <v>0</v>
      </c>
      <c r="I528" s="211">
        <f t="shared" si="9"/>
        <v>0</v>
      </c>
      <c r="J528" s="96"/>
      <c r="K528" s="96"/>
      <c r="L528" s="96"/>
      <c r="M528" s="96"/>
      <c r="N528" s="220">
        <f>J528+K528+L528+M528</f>
        <v>0</v>
      </c>
      <c r="O528" s="131">
        <f>C528+I528-N528</f>
        <v>0</v>
      </c>
    </row>
    <row r="529" spans="1:15" ht="12.75" thickBot="1">
      <c r="A529" s="285"/>
      <c r="B529" s="44"/>
      <c r="C529" s="70"/>
      <c r="D529" s="266"/>
      <c r="E529" s="266"/>
      <c r="F529" s="266"/>
      <c r="G529" s="266"/>
      <c r="H529" s="266"/>
      <c r="I529" s="211">
        <f t="shared" si="9"/>
        <v>0</v>
      </c>
      <c r="J529" s="268"/>
      <c r="K529" s="268"/>
      <c r="L529" s="268"/>
      <c r="M529" s="268"/>
      <c r="N529" s="283"/>
      <c r="O529" s="146"/>
    </row>
    <row r="530" spans="1:15" ht="12.75" thickBot="1">
      <c r="A530" s="297"/>
      <c r="B530" s="11" t="s">
        <v>273</v>
      </c>
      <c r="C530" s="379"/>
      <c r="D530" s="89"/>
      <c r="E530" s="89"/>
      <c r="F530" s="89"/>
      <c r="G530" s="89"/>
      <c r="H530" s="89">
        <f>D530+E530+F530+G530</f>
        <v>0</v>
      </c>
      <c r="I530" s="211">
        <f t="shared" si="9"/>
        <v>0</v>
      </c>
      <c r="J530" s="96"/>
      <c r="K530" s="96"/>
      <c r="L530" s="96"/>
      <c r="M530" s="96"/>
      <c r="N530" s="220">
        <f>J530+K530+L530+M530</f>
        <v>0</v>
      </c>
      <c r="O530" s="131">
        <f>C530+I530-N530</f>
        <v>0</v>
      </c>
    </row>
    <row r="531" spans="1:15" ht="12.75" thickBot="1">
      <c r="A531" s="285"/>
      <c r="B531" s="44"/>
      <c r="C531" s="70"/>
      <c r="D531" s="266"/>
      <c r="E531" s="266"/>
      <c r="F531" s="266"/>
      <c r="G531" s="266"/>
      <c r="H531" s="266"/>
      <c r="I531" s="211">
        <f t="shared" si="9"/>
        <v>0</v>
      </c>
      <c r="J531" s="268"/>
      <c r="K531" s="268"/>
      <c r="L531" s="268"/>
      <c r="M531" s="268"/>
      <c r="N531" s="283"/>
      <c r="O531" s="146"/>
    </row>
    <row r="532" spans="1:15" ht="12.75" thickBot="1">
      <c r="A532" s="297"/>
      <c r="B532" s="11" t="s">
        <v>275</v>
      </c>
      <c r="C532" s="379"/>
      <c r="D532" s="89"/>
      <c r="E532" s="89"/>
      <c r="F532" s="89"/>
      <c r="G532" s="89"/>
      <c r="H532" s="89">
        <f>D532+E532+F532+G532</f>
        <v>0</v>
      </c>
      <c r="I532" s="211">
        <f t="shared" si="9"/>
        <v>0</v>
      </c>
      <c r="J532" s="96"/>
      <c r="K532" s="96"/>
      <c r="L532" s="96"/>
      <c r="M532" s="96"/>
      <c r="N532" s="220">
        <f>J532+K532+L532+M532</f>
        <v>0</v>
      </c>
      <c r="O532" s="131">
        <f>C532+I532-N532</f>
        <v>0</v>
      </c>
    </row>
    <row r="533" spans="1:15" ht="12.75" thickBot="1">
      <c r="A533" s="285"/>
      <c r="B533" s="44"/>
      <c r="C533" s="70"/>
      <c r="D533" s="266"/>
      <c r="E533" s="266"/>
      <c r="F533" s="266"/>
      <c r="G533" s="266"/>
      <c r="H533" s="266"/>
      <c r="I533" s="211">
        <f t="shared" si="9"/>
        <v>0</v>
      </c>
      <c r="J533" s="268"/>
      <c r="K533" s="268"/>
      <c r="L533" s="268"/>
      <c r="M533" s="268"/>
      <c r="N533" s="283"/>
      <c r="O533" s="146"/>
    </row>
    <row r="534" spans="1:15" ht="12.75" thickBot="1">
      <c r="A534" s="297"/>
      <c r="B534" s="11" t="s">
        <v>276</v>
      </c>
      <c r="C534" s="173"/>
      <c r="D534" s="89">
        <v>436.26</v>
      </c>
      <c r="E534" s="89">
        <v>436.26</v>
      </c>
      <c r="F534" s="89">
        <v>436.26</v>
      </c>
      <c r="G534" s="89">
        <v>436.26</v>
      </c>
      <c r="H534" s="89">
        <f>D534+E534+F534+G534</f>
        <v>1745.04</v>
      </c>
      <c r="I534" s="211">
        <f t="shared" si="9"/>
        <v>1344.4067796610168</v>
      </c>
      <c r="J534" s="96"/>
      <c r="K534" s="96"/>
      <c r="L534" s="96"/>
      <c r="M534" s="96"/>
      <c r="N534" s="220">
        <f>J534+K534+L534+M534</f>
        <v>0</v>
      </c>
      <c r="O534" s="131">
        <f>C534+I534-N534</f>
        <v>1344.4067796610168</v>
      </c>
    </row>
    <row r="535" spans="1:15" ht="12.75" thickBot="1">
      <c r="A535" s="285"/>
      <c r="B535" s="44"/>
      <c r="C535" s="70"/>
      <c r="D535" s="266"/>
      <c r="E535" s="266"/>
      <c r="F535" s="266"/>
      <c r="G535" s="266"/>
      <c r="H535" s="266"/>
      <c r="I535" s="211">
        <f t="shared" si="9"/>
        <v>0</v>
      </c>
      <c r="J535" s="268"/>
      <c r="K535" s="268"/>
      <c r="L535" s="268"/>
      <c r="M535" s="268"/>
      <c r="N535" s="283"/>
      <c r="O535" s="146"/>
    </row>
    <row r="536" spans="1:15" ht="12.75" thickBot="1">
      <c r="A536" s="297"/>
      <c r="B536" s="11"/>
      <c r="C536" s="379"/>
      <c r="D536" s="89"/>
      <c r="E536" s="89"/>
      <c r="F536" s="89"/>
      <c r="G536" s="89"/>
      <c r="H536" s="89">
        <f>D536+E536+F536+G536</f>
        <v>0</v>
      </c>
      <c r="I536" s="211">
        <f t="shared" si="9"/>
        <v>0</v>
      </c>
      <c r="J536" s="96"/>
      <c r="K536" s="96"/>
      <c r="L536" s="96"/>
      <c r="M536" s="96"/>
      <c r="N536" s="220">
        <f>J536+K536+L536+M536</f>
        <v>0</v>
      </c>
      <c r="O536" s="131">
        <f>C536+I536-N536</f>
        <v>0</v>
      </c>
    </row>
    <row r="537" spans="1:15" ht="12.75" thickBot="1">
      <c r="A537" s="285"/>
      <c r="B537" s="42"/>
      <c r="C537" s="69"/>
      <c r="D537" s="256"/>
      <c r="E537" s="256"/>
      <c r="F537" s="256"/>
      <c r="G537" s="256"/>
      <c r="H537" s="256"/>
      <c r="I537" s="211">
        <f t="shared" si="9"/>
        <v>0</v>
      </c>
      <c r="J537" s="258"/>
      <c r="K537" s="258"/>
      <c r="L537" s="258"/>
      <c r="M537" s="258"/>
      <c r="N537" s="280"/>
      <c r="O537" s="143"/>
    </row>
    <row r="538" spans="1:15" ht="12" thickBot="1">
      <c r="A538" s="133"/>
      <c r="B538" s="296"/>
      <c r="C538" s="70"/>
      <c r="D538" s="135"/>
      <c r="E538" s="136"/>
      <c r="F538" s="136"/>
      <c r="G538" s="136"/>
      <c r="H538" s="136"/>
      <c r="I538" s="136"/>
      <c r="J538" s="136"/>
      <c r="K538" s="136"/>
      <c r="L538" s="136"/>
      <c r="M538" s="136"/>
      <c r="N538" s="155"/>
      <c r="O538" s="156"/>
    </row>
    <row r="539" spans="1:17" ht="12" thickBot="1">
      <c r="A539" s="1"/>
      <c r="B539" s="14" t="s">
        <v>98</v>
      </c>
      <c r="C539" s="33">
        <f>C448+C450+C452+C454+C456+C458+C460+C462+C464+C466+C468+C470+C472+C474+C476+C478+C480+C482+C484+C486+C488+C490+C492+C494+C496+C498+C500+C502+C504+C506+C508+C510+C512+C514+C516+C518+C520+C522+C524+C526+C528+C530+C532+C534+C536</f>
        <v>0</v>
      </c>
      <c r="D539" s="33">
        <f>D448+D450+D452+D454+D456+D458+D460+D462+D464+D466+D468+D470+D472+D474+D476+D478+D480+D482+D484+D486+D488+D490+D492+D494+D496+D498+D500+D502+D504+D506+D508+D510+D512+D514+D516+D518+D520+D522+D524+D526+D528+D530+D532+D534+D536</f>
        <v>28221.39</v>
      </c>
      <c r="E539" s="33">
        <f>E448+E450+E452+E454+E456+E458+E460+E462+E464+E466+E468+E470+E472+E474+E476+E478+E480+E482+E484+E486+E488+E490+E492+E494+E496+E498+E500+E502+E504+E506+E508+E510+E512+E514+E516+E518+E520+E522+E524+E526+E528+E530+E532+E534+E536</f>
        <v>28221.39</v>
      </c>
      <c r="F539" s="33">
        <f>F448+F450+F452+F454+F456+F458+F460+F462+F464+F466+F468+F470+F472+F474+F476+F478+F480+F482+F484+F486+F488+F490+F492+F494+F496+F498+F500+F502+F504+F506+F508+F510+F512+F514+F516+F518+F520+F522+F524+F526+F528+F530+F532+F534+F536</f>
        <v>28221.29</v>
      </c>
      <c r="G539" s="33">
        <f>G448+G450+G452+G454+G456+G458+G460+G462+G464+G466+G468+G470+G472+G474+G476+G478+G480+G482+G484+G486+G488+G490+G492+G494+G496+G498+G500+G502+G504+G506+G508+G510+G512+G514+G516+G518+G520+G522+G524+G526+G528+G530+G532+G534+G536</f>
        <v>28221.39</v>
      </c>
      <c r="H539" s="122">
        <f>D539+E539+F539+G539</f>
        <v>112885.46</v>
      </c>
      <c r="I539" s="33">
        <f>I448+I450+I452+I454+I456+I458+I460+I462+I464+I466+I468+I470+I472+I474+I476+I478+I480+I482+I484+I486+I488+I490+I492+I494+I496+I498+I500+I502+I504+I506+I508+I510+I512+I514+I516+I518+I520+I522+I524+I526+I528+I530+I532+I534+I536</f>
        <v>86968.76733436054</v>
      </c>
      <c r="J539" s="33">
        <f>J448+J450+J452+J454+J456+J458+J460+J462+J464+J466+J468+J470+J472+J474+J476+J478+J480+J482+J484+J486+J488+J490+J492+J494+J496+J498+J500+J502+J504+J506+J508+J510+J512+J514+J516+J518+J520+J522+J524+J526+J528+J530+J532+J534+J536</f>
        <v>0</v>
      </c>
      <c r="K539" s="33">
        <f>K448+K450+K452+K454+K456+K458+K460+K462+K464+K466+K468+K470+K472+K474+K476+K478+K480+K482+K484+K486+K488+K490+K492+K494+K496+K498+K500+K502+K504+K506+K508+K510+K512+K514+K516+K518+K520+K522+K524+K526+K528+K530+K532+K534+K536</f>
        <v>0</v>
      </c>
      <c r="L539" s="33">
        <f>L448+L450+L452+L454+L456+L458+L460+L462+L464+L466+L468+L470+L472+L474+L476+L478+L480+L482+L484+L486+L488+L490+L492+L494+L496+L498+L500+L502+L504+L506+L508+L510+L512+L514+L516+L518+L520+L522+L524+L526+L528+L530+L532+L534+L536</f>
        <v>0</v>
      </c>
      <c r="M539" s="33">
        <f>M448+M450+M452+M454+M456+M458+M460+M462+M464+M466+M468+M470+M472+M474+M476+M478+M480+M482+M484+M486+M488+M490+M492+M494+M496+M498+M500+M502+M504+M506+M508+M510+M512+M514+M516+M518+M520+M522+M524+M526+M528+M530+M532+M534+M536</f>
        <v>0</v>
      </c>
      <c r="N539" s="130">
        <f>J539+K539+L539+M539</f>
        <v>0</v>
      </c>
      <c r="O539" s="33">
        <f>O448+O450+O452+O454+O456+O458+O460+O462+O464+O466+O468+O470+O472+O474+O476+O478+O480+O482+O484+O486+O488+O490+O492+O494+O496+O498+O500+O502+O504+O506+O508+O510+O512+O514+O516+O518+O520+O522+O524+O526+O528+O530+O532+O534+O536</f>
        <v>86968.76733436054</v>
      </c>
      <c r="Q539" s="12" t="s">
        <v>224</v>
      </c>
    </row>
    <row r="540" spans="1:15" ht="12.75" thickBot="1">
      <c r="A540" s="1"/>
      <c r="B540" s="119" t="s">
        <v>368</v>
      </c>
      <c r="C540" s="63"/>
      <c r="D540" s="36"/>
      <c r="E540" s="36"/>
      <c r="F540" s="36"/>
      <c r="G540" s="36"/>
      <c r="H540" s="122"/>
      <c r="I540" s="211">
        <f>H539-I539</f>
        <v>25916.692665639464</v>
      </c>
      <c r="J540" s="36"/>
      <c r="K540" s="36"/>
      <c r="L540" s="36"/>
      <c r="M540" s="36"/>
      <c r="N540" s="130">
        <f>J540+K540+L540+M540</f>
        <v>0</v>
      </c>
      <c r="O540" s="131"/>
    </row>
    <row r="541" spans="1:15" ht="12.75" thickBot="1">
      <c r="A541" s="7"/>
      <c r="B541" s="120"/>
      <c r="C541" s="169"/>
      <c r="D541" s="36"/>
      <c r="E541" s="36"/>
      <c r="F541" s="36"/>
      <c r="G541" s="36"/>
      <c r="H541" s="122"/>
      <c r="I541" s="211"/>
      <c r="J541" s="36"/>
      <c r="K541" s="36"/>
      <c r="L541" s="36"/>
      <c r="M541" s="36"/>
      <c r="N541" s="130">
        <f>J541+K541+L541+M541</f>
        <v>0</v>
      </c>
      <c r="O541" s="131"/>
    </row>
    <row r="542" spans="1:15" ht="12.75" thickBot="1">
      <c r="A542" s="139"/>
      <c r="B542" s="140" t="s">
        <v>5</v>
      </c>
      <c r="C542" s="188"/>
      <c r="D542" s="152"/>
      <c r="E542" s="152"/>
      <c r="F542" s="152"/>
      <c r="G542" s="152"/>
      <c r="H542" s="148"/>
      <c r="I542" s="226">
        <f>I541+I540+I539</f>
        <v>112885.46</v>
      </c>
      <c r="J542" s="152"/>
      <c r="K542" s="152"/>
      <c r="L542" s="152"/>
      <c r="M542" s="152"/>
      <c r="N542" s="149">
        <f>J542+K542+L542+M542</f>
        <v>0</v>
      </c>
      <c r="O542" s="226"/>
    </row>
    <row r="543" spans="4:15" ht="11.25">
      <c r="D543" s="112"/>
      <c r="E543" s="68"/>
      <c r="F543" s="68"/>
      <c r="G543" s="68"/>
      <c r="I543" s="350"/>
      <c r="J543" s="68"/>
      <c r="K543" s="68"/>
      <c r="L543" s="68"/>
      <c r="M543" s="68"/>
      <c r="N543" s="113"/>
      <c r="O543" s="114"/>
    </row>
    <row r="544" spans="1:15" ht="11.25">
      <c r="A544" s="236"/>
      <c r="B544" s="236"/>
      <c r="C544" s="236"/>
      <c r="D544" s="237"/>
      <c r="E544" s="238"/>
      <c r="F544" s="238"/>
      <c r="G544" s="238"/>
      <c r="I544" s="444"/>
      <c r="J544" s="238"/>
      <c r="K544" s="238"/>
      <c r="L544" s="238"/>
      <c r="M544" s="238"/>
      <c r="N544" s="240"/>
      <c r="O544" s="241"/>
    </row>
    <row r="545" spans="4:15" ht="11.25">
      <c r="D545" s="112"/>
      <c r="E545" s="68"/>
      <c r="F545" s="68"/>
      <c r="G545" s="68"/>
      <c r="H545" s="68"/>
      <c r="I545" s="68"/>
      <c r="J545" s="68"/>
      <c r="K545" s="68"/>
      <c r="L545" s="68"/>
      <c r="M545" s="68"/>
      <c r="N545" s="113"/>
      <c r="O545" s="114"/>
    </row>
    <row r="546" spans="1:15" ht="12" thickBot="1">
      <c r="A546" s="12" t="s">
        <v>53</v>
      </c>
      <c r="D546" s="167" t="s">
        <v>208</v>
      </c>
      <c r="E546" s="158"/>
      <c r="F546" s="158"/>
      <c r="G546" s="158"/>
      <c r="H546" s="158"/>
      <c r="I546" s="158"/>
      <c r="J546" s="158"/>
      <c r="K546" s="158"/>
      <c r="L546" s="158"/>
      <c r="M546" s="158"/>
      <c r="N546" s="159"/>
      <c r="O546" s="160"/>
    </row>
    <row r="547" spans="1:15" ht="12" thickBot="1">
      <c r="A547" s="202"/>
      <c r="B547" s="203"/>
      <c r="C547" s="190"/>
      <c r="D547" s="224" t="s">
        <v>378</v>
      </c>
      <c r="E547" s="215"/>
      <c r="F547" s="215"/>
      <c r="G547" s="215"/>
      <c r="H547" s="216"/>
      <c r="I547" s="205"/>
      <c r="J547" s="232"/>
      <c r="K547" s="74" t="s">
        <v>379</v>
      </c>
      <c r="L547" s="74"/>
      <c r="M547" s="75"/>
      <c r="N547" s="77"/>
      <c r="O547" s="102"/>
    </row>
    <row r="548" spans="1:15" ht="44.25" customHeight="1" thickBot="1">
      <c r="A548" s="35" t="s">
        <v>91</v>
      </c>
      <c r="B548" s="163" t="s">
        <v>59</v>
      </c>
      <c r="C548" s="311" t="s">
        <v>373</v>
      </c>
      <c r="D548" s="245" t="s">
        <v>212</v>
      </c>
      <c r="E548" s="216" t="s">
        <v>305</v>
      </c>
      <c r="F548" s="214" t="s">
        <v>342</v>
      </c>
      <c r="G548" s="214" t="s">
        <v>344</v>
      </c>
      <c r="H548" s="217" t="s">
        <v>376</v>
      </c>
      <c r="I548" s="78" t="s">
        <v>380</v>
      </c>
      <c r="J548" s="245" t="s">
        <v>343</v>
      </c>
      <c r="K548" s="245"/>
      <c r="L548" s="216"/>
      <c r="M548" s="76"/>
      <c r="N548" s="218" t="s">
        <v>377</v>
      </c>
      <c r="O548" s="103" t="s">
        <v>375</v>
      </c>
    </row>
    <row r="549" spans="1:15" ht="12" thickBot="1">
      <c r="A549" s="44"/>
      <c r="B549" s="44"/>
      <c r="C549" s="70"/>
      <c r="D549" s="334"/>
      <c r="E549" s="207"/>
      <c r="F549" s="207"/>
      <c r="G549" s="207"/>
      <c r="H549" s="207"/>
      <c r="I549" s="207"/>
      <c r="J549" s="335"/>
      <c r="K549" s="335"/>
      <c r="L549" s="335"/>
      <c r="M549" s="335"/>
      <c r="N549" s="336"/>
      <c r="O549" s="337"/>
    </row>
    <row r="550" spans="1:16" ht="12.75" thickBot="1">
      <c r="A550" s="40"/>
      <c r="B550" s="11" t="s">
        <v>296</v>
      </c>
      <c r="C550" s="173"/>
      <c r="D550" s="338">
        <v>991.56</v>
      </c>
      <c r="E550" s="339">
        <v>991.56</v>
      </c>
      <c r="F550" s="339">
        <v>991.56</v>
      </c>
      <c r="G550" s="339">
        <v>991.56</v>
      </c>
      <c r="H550" s="89">
        <f>D550+E550+F550+G550</f>
        <v>3966.24</v>
      </c>
      <c r="I550" s="211">
        <f aca="true" t="shared" si="10" ref="I550:I613">H550/1.1/1.18</f>
        <v>3055.654853620955</v>
      </c>
      <c r="J550" s="340"/>
      <c r="K550" s="340"/>
      <c r="L550" s="340"/>
      <c r="M550" s="340"/>
      <c r="N550" s="220">
        <f>J550+K550+L550+M550</f>
        <v>0</v>
      </c>
      <c r="O550" s="131">
        <f>C550+I550-N550</f>
        <v>3055.654853620955</v>
      </c>
      <c r="P550" s="350"/>
    </row>
    <row r="551" spans="1:16" ht="12.75" thickBot="1">
      <c r="A551" s="44"/>
      <c r="B551" s="44"/>
      <c r="C551" s="70"/>
      <c r="D551" s="334"/>
      <c r="E551" s="207"/>
      <c r="F551" s="207"/>
      <c r="G551" s="207"/>
      <c r="H551" s="207"/>
      <c r="I551" s="211">
        <f t="shared" si="10"/>
        <v>0</v>
      </c>
      <c r="J551" s="335"/>
      <c r="K551" s="335"/>
      <c r="L551" s="335"/>
      <c r="M551" s="335"/>
      <c r="N551" s="336"/>
      <c r="O551" s="337"/>
      <c r="P551" s="350"/>
    </row>
    <row r="552" spans="1:16" ht="12.75" thickBot="1">
      <c r="A552" s="40"/>
      <c r="B552" s="11" t="s">
        <v>297</v>
      </c>
      <c r="C552" s="173"/>
      <c r="D552" s="338">
        <v>383.07</v>
      </c>
      <c r="E552" s="339">
        <v>383.07</v>
      </c>
      <c r="F552" s="339">
        <v>383.07</v>
      </c>
      <c r="G552" s="339">
        <v>383.07</v>
      </c>
      <c r="H552" s="89">
        <f>D552+E552+F552+G552</f>
        <v>1532.28</v>
      </c>
      <c r="I552" s="211">
        <f t="shared" si="10"/>
        <v>1180.493066255778</v>
      </c>
      <c r="J552" s="340"/>
      <c r="K552" s="340"/>
      <c r="L552" s="340"/>
      <c r="M552" s="340"/>
      <c r="N552" s="220">
        <f>J552+K552+L552+M552</f>
        <v>0</v>
      </c>
      <c r="O552" s="131">
        <f>C552+I552-N552</f>
        <v>1180.493066255778</v>
      </c>
      <c r="P552" s="350"/>
    </row>
    <row r="553" spans="1:16" ht="12.75" thickBot="1">
      <c r="A553" s="44"/>
      <c r="B553" s="44"/>
      <c r="C553" s="70"/>
      <c r="D553" s="334"/>
      <c r="E553" s="207"/>
      <c r="F553" s="207"/>
      <c r="G553" s="207"/>
      <c r="H553" s="207"/>
      <c r="I553" s="211">
        <f t="shared" si="10"/>
        <v>0</v>
      </c>
      <c r="J553" s="335"/>
      <c r="K553" s="335"/>
      <c r="L553" s="335"/>
      <c r="M553" s="335"/>
      <c r="N553" s="336"/>
      <c r="O553" s="337"/>
      <c r="P553" s="350"/>
    </row>
    <row r="554" spans="1:16" ht="12.75" thickBot="1">
      <c r="A554" s="40"/>
      <c r="B554" s="11" t="s">
        <v>298</v>
      </c>
      <c r="C554" s="173"/>
      <c r="D554" s="338">
        <v>938.91</v>
      </c>
      <c r="E554" s="339">
        <v>938.91</v>
      </c>
      <c r="F554" s="339">
        <v>938.91</v>
      </c>
      <c r="G554" s="339">
        <v>938.91</v>
      </c>
      <c r="H554" s="89">
        <f>D554+E554+F554+G554</f>
        <v>3755.64</v>
      </c>
      <c r="I554" s="211">
        <f t="shared" si="10"/>
        <v>2893.4052388289674</v>
      </c>
      <c r="J554" s="340"/>
      <c r="K554" s="340"/>
      <c r="L554" s="340"/>
      <c r="M554" s="340"/>
      <c r="N554" s="220">
        <f>J554+K554+L554+M554</f>
        <v>0</v>
      </c>
      <c r="O554" s="131">
        <f>C554+I554-N554</f>
        <v>2893.4052388289674</v>
      </c>
      <c r="P554" s="350"/>
    </row>
    <row r="555" spans="1:16" ht="12.75" thickBot="1">
      <c r="A555" s="44"/>
      <c r="B555" s="44"/>
      <c r="C555" s="70"/>
      <c r="D555" s="334"/>
      <c r="E555" s="207"/>
      <c r="F555" s="207"/>
      <c r="G555" s="207"/>
      <c r="H555" s="207"/>
      <c r="I555" s="211">
        <f t="shared" si="10"/>
        <v>0</v>
      </c>
      <c r="J555" s="335"/>
      <c r="K555" s="335"/>
      <c r="L555" s="335"/>
      <c r="M555" s="335"/>
      <c r="N555" s="336"/>
      <c r="O555" s="337"/>
      <c r="P555" s="350"/>
    </row>
    <row r="556" spans="1:16" ht="12.75" thickBot="1">
      <c r="A556" s="40"/>
      <c r="B556" s="11" t="s">
        <v>299</v>
      </c>
      <c r="C556" s="173"/>
      <c r="D556" s="338">
        <v>275.61</v>
      </c>
      <c r="E556" s="339">
        <v>275.61</v>
      </c>
      <c r="F556" s="339">
        <v>275.61</v>
      </c>
      <c r="G556" s="339">
        <v>275.61</v>
      </c>
      <c r="H556" s="89">
        <f>D556+E556+F556+G556</f>
        <v>1102.44</v>
      </c>
      <c r="I556" s="211">
        <f t="shared" si="10"/>
        <v>849.3374422187982</v>
      </c>
      <c r="J556" s="340"/>
      <c r="K556" s="340"/>
      <c r="L556" s="340"/>
      <c r="M556" s="340"/>
      <c r="N556" s="220">
        <f>J556+K556+L556+M556</f>
        <v>0</v>
      </c>
      <c r="O556" s="131">
        <f>C556+I556-N556</f>
        <v>849.3374422187982</v>
      </c>
      <c r="P556" s="350"/>
    </row>
    <row r="557" spans="1:16" ht="12.75" thickBot="1">
      <c r="A557" s="44"/>
      <c r="B557" s="44"/>
      <c r="C557" s="70"/>
      <c r="D557" s="334"/>
      <c r="E557" s="207"/>
      <c r="F557" s="207"/>
      <c r="G557" s="207"/>
      <c r="H557" s="207"/>
      <c r="I557" s="211">
        <f t="shared" si="10"/>
        <v>0</v>
      </c>
      <c r="J557" s="335"/>
      <c r="K557" s="335"/>
      <c r="L557" s="335"/>
      <c r="M557" s="335"/>
      <c r="N557" s="336"/>
      <c r="O557" s="337"/>
      <c r="P557" s="350"/>
    </row>
    <row r="558" spans="1:16" ht="12.75" thickBot="1">
      <c r="A558" s="45"/>
      <c r="B558" s="41" t="s">
        <v>300</v>
      </c>
      <c r="C558" s="64"/>
      <c r="D558" s="342">
        <v>675.39</v>
      </c>
      <c r="E558" s="343">
        <v>675.39</v>
      </c>
      <c r="F558" s="343">
        <v>675.39</v>
      </c>
      <c r="G558" s="343">
        <v>675.39</v>
      </c>
      <c r="H558" s="89">
        <f>D558+E558+F558+G558</f>
        <v>2701.56</v>
      </c>
      <c r="I558" s="211">
        <f t="shared" si="10"/>
        <v>2081.3251155624034</v>
      </c>
      <c r="J558" s="344"/>
      <c r="K558" s="344"/>
      <c r="L558" s="344"/>
      <c r="M558" s="344"/>
      <c r="N558" s="220">
        <f>J558+K558+L558+M558</f>
        <v>0</v>
      </c>
      <c r="O558" s="131">
        <f>C558+I558-N558</f>
        <v>2081.3251155624034</v>
      </c>
      <c r="P558" s="350"/>
    </row>
    <row r="559" spans="1:16" ht="12.75" thickBot="1">
      <c r="A559" s="42"/>
      <c r="B559" s="47"/>
      <c r="C559" s="287"/>
      <c r="D559" s="90"/>
      <c r="E559" s="91"/>
      <c r="F559" s="91"/>
      <c r="G559" s="91"/>
      <c r="H559" s="91"/>
      <c r="I559" s="211">
        <f t="shared" si="10"/>
        <v>0</v>
      </c>
      <c r="J559" s="97"/>
      <c r="K559" s="97"/>
      <c r="L559" s="97"/>
      <c r="M559" s="97"/>
      <c r="N559" s="117"/>
      <c r="O559" s="161"/>
      <c r="P559" s="350"/>
    </row>
    <row r="560" spans="1:16" ht="12.75" thickBot="1">
      <c r="A560" s="48"/>
      <c r="B560" s="52" t="s">
        <v>313</v>
      </c>
      <c r="C560" s="378"/>
      <c r="D560" s="89"/>
      <c r="E560" s="89"/>
      <c r="F560" s="89"/>
      <c r="G560" s="89"/>
      <c r="H560" s="89">
        <f>D560+E560+F560+G560</f>
        <v>0</v>
      </c>
      <c r="I560" s="211">
        <f t="shared" si="10"/>
        <v>0</v>
      </c>
      <c r="J560" s="96"/>
      <c r="K560" s="96"/>
      <c r="L560" s="96"/>
      <c r="M560" s="96"/>
      <c r="N560" s="220">
        <f>J560+K560+L560+M560</f>
        <v>0</v>
      </c>
      <c r="O560" s="131">
        <f>C560+I560-N560</f>
        <v>0</v>
      </c>
      <c r="P560" s="350"/>
    </row>
    <row r="561" spans="1:16" ht="12.75" thickBot="1">
      <c r="A561" s="42"/>
      <c r="B561" s="42"/>
      <c r="C561" s="69"/>
      <c r="D561" s="81"/>
      <c r="E561" s="82"/>
      <c r="F561" s="82"/>
      <c r="G561" s="82"/>
      <c r="H561" s="82"/>
      <c r="I561" s="211">
        <f t="shared" si="10"/>
        <v>0</v>
      </c>
      <c r="J561" s="94"/>
      <c r="K561" s="94"/>
      <c r="L561" s="94"/>
      <c r="M561" s="94"/>
      <c r="N561" s="107"/>
      <c r="O561" s="110"/>
      <c r="P561" s="350"/>
    </row>
    <row r="562" spans="1:16" ht="12.75" thickBot="1">
      <c r="A562" s="48"/>
      <c r="B562" s="52" t="s">
        <v>166</v>
      </c>
      <c r="C562" s="378"/>
      <c r="D562" s="89"/>
      <c r="E562" s="89"/>
      <c r="F562" s="89"/>
      <c r="G562" s="89"/>
      <c r="H562" s="89">
        <f>D562+E562+F562+G562</f>
        <v>0</v>
      </c>
      <c r="I562" s="211">
        <f t="shared" si="10"/>
        <v>0</v>
      </c>
      <c r="J562" s="96"/>
      <c r="K562" s="96"/>
      <c r="L562" s="96"/>
      <c r="M562" s="96"/>
      <c r="N562" s="220">
        <f>J562+K562+L562+M562</f>
        <v>0</v>
      </c>
      <c r="O562" s="131">
        <f>C562+I562-N562</f>
        <v>0</v>
      </c>
      <c r="P562" s="350"/>
    </row>
    <row r="563" spans="1:16" ht="12.75" thickBot="1">
      <c r="A563" s="42"/>
      <c r="B563" s="44"/>
      <c r="C563" s="69"/>
      <c r="D563" s="81"/>
      <c r="E563" s="82"/>
      <c r="F563" s="82"/>
      <c r="G563" s="82"/>
      <c r="H563" s="82"/>
      <c r="I563" s="211">
        <f t="shared" si="10"/>
        <v>0</v>
      </c>
      <c r="J563" s="94"/>
      <c r="K563" s="94"/>
      <c r="L563" s="94"/>
      <c r="M563" s="94"/>
      <c r="N563" s="107"/>
      <c r="O563" s="110"/>
      <c r="P563" s="350"/>
    </row>
    <row r="564" spans="1:16" ht="12.75" thickBot="1">
      <c r="A564" s="48"/>
      <c r="B564" s="72" t="s">
        <v>167</v>
      </c>
      <c r="C564" s="378"/>
      <c r="D564" s="89"/>
      <c r="E564" s="89"/>
      <c r="F564" s="89"/>
      <c r="G564" s="89"/>
      <c r="H564" s="89">
        <f>D564+E564+F564+G564</f>
        <v>0</v>
      </c>
      <c r="I564" s="211">
        <f t="shared" si="10"/>
        <v>0</v>
      </c>
      <c r="J564" s="96"/>
      <c r="K564" s="96"/>
      <c r="L564" s="96"/>
      <c r="M564" s="96"/>
      <c r="N564" s="220">
        <f>J564+K564+L564+M564</f>
        <v>0</v>
      </c>
      <c r="O564" s="131">
        <f>C564+I564-N564</f>
        <v>0</v>
      </c>
      <c r="P564" s="350"/>
    </row>
    <row r="565" spans="1:16" ht="12.75" thickBot="1">
      <c r="A565" s="42"/>
      <c r="B565" s="42"/>
      <c r="C565" s="69"/>
      <c r="D565" s="81"/>
      <c r="E565" s="82"/>
      <c r="F565" s="82"/>
      <c r="G565" s="82"/>
      <c r="H565" s="82"/>
      <c r="I565" s="211">
        <f t="shared" si="10"/>
        <v>0</v>
      </c>
      <c r="J565" s="94"/>
      <c r="K565" s="94"/>
      <c r="L565" s="94"/>
      <c r="M565" s="94"/>
      <c r="N565" s="107"/>
      <c r="O565" s="110"/>
      <c r="P565" s="350"/>
    </row>
    <row r="566" spans="1:16" ht="12.75" thickBot="1">
      <c r="A566" s="48"/>
      <c r="B566" s="72" t="s">
        <v>168</v>
      </c>
      <c r="C566" s="379"/>
      <c r="D566" s="89"/>
      <c r="E566" s="89"/>
      <c r="F566" s="89"/>
      <c r="G566" s="89"/>
      <c r="H566" s="89">
        <f>D566+E566+F566+G566</f>
        <v>0</v>
      </c>
      <c r="I566" s="211">
        <f t="shared" si="10"/>
        <v>0</v>
      </c>
      <c r="J566" s="96"/>
      <c r="K566" s="96"/>
      <c r="L566" s="96"/>
      <c r="M566" s="96"/>
      <c r="N566" s="220">
        <f>J566+K566+L566+M566</f>
        <v>0</v>
      </c>
      <c r="O566" s="131">
        <f>C566+I566-N566</f>
        <v>0</v>
      </c>
      <c r="P566" s="350"/>
    </row>
    <row r="567" spans="1:16" ht="12.75" thickBot="1">
      <c r="A567" s="42"/>
      <c r="B567" s="42"/>
      <c r="C567" s="69"/>
      <c r="D567" s="81"/>
      <c r="E567" s="82"/>
      <c r="F567" s="82"/>
      <c r="G567" s="82"/>
      <c r="H567" s="82"/>
      <c r="I567" s="211">
        <f t="shared" si="10"/>
        <v>0</v>
      </c>
      <c r="J567" s="94"/>
      <c r="K567" s="94"/>
      <c r="L567" s="94"/>
      <c r="M567" s="94"/>
      <c r="N567" s="107"/>
      <c r="O567" s="110"/>
      <c r="P567" s="350"/>
    </row>
    <row r="568" spans="1:16" ht="12.75" thickBot="1">
      <c r="A568" s="39">
        <v>22</v>
      </c>
      <c r="B568" s="39" t="s">
        <v>314</v>
      </c>
      <c r="C568" s="63"/>
      <c r="D568" s="81"/>
      <c r="E568" s="82"/>
      <c r="F568" s="82"/>
      <c r="G568" s="82"/>
      <c r="H568" s="82"/>
      <c r="I568" s="211">
        <f t="shared" si="10"/>
        <v>0</v>
      </c>
      <c r="J568" s="94"/>
      <c r="K568" s="94"/>
      <c r="L568" s="94"/>
      <c r="M568" s="94"/>
      <c r="N568" s="107"/>
      <c r="O568" s="110"/>
      <c r="P568" s="350"/>
    </row>
    <row r="569" spans="1:16" ht="12.75" thickBot="1">
      <c r="A569" s="45"/>
      <c r="B569" s="41"/>
      <c r="C569" s="173"/>
      <c r="D569" s="89"/>
      <c r="E569" s="89"/>
      <c r="F569" s="89"/>
      <c r="G569" s="89"/>
      <c r="H569" s="89">
        <f>D569+E569+F569+G569</f>
        <v>0</v>
      </c>
      <c r="I569" s="211">
        <f t="shared" si="10"/>
        <v>0</v>
      </c>
      <c r="J569" s="96"/>
      <c r="K569" s="96"/>
      <c r="L569" s="96"/>
      <c r="M569" s="96"/>
      <c r="N569" s="220">
        <f>J569+K569+L569+M569</f>
        <v>0</v>
      </c>
      <c r="O569" s="131">
        <f>C569+I569-N569</f>
        <v>0</v>
      </c>
      <c r="P569" s="350"/>
    </row>
    <row r="570" spans="1:16" ht="12.75" thickBot="1">
      <c r="A570" s="48"/>
      <c r="B570" s="72" t="s">
        <v>169</v>
      </c>
      <c r="C570" s="378"/>
      <c r="D570" s="89">
        <v>262.11</v>
      </c>
      <c r="E570" s="89">
        <v>262.11</v>
      </c>
      <c r="F570" s="89">
        <v>262.11</v>
      </c>
      <c r="G570" s="89">
        <v>262.11</v>
      </c>
      <c r="H570" s="89">
        <f>D570+E570+F570+G570</f>
        <v>1048.44</v>
      </c>
      <c r="I570" s="211">
        <f t="shared" si="10"/>
        <v>807.7349768875193</v>
      </c>
      <c r="J570" s="96"/>
      <c r="K570" s="96"/>
      <c r="L570" s="96"/>
      <c r="M570" s="96"/>
      <c r="N570" s="220">
        <f>J570+K570+L570+M570</f>
        <v>0</v>
      </c>
      <c r="O570" s="131">
        <f>C570+I570-N570</f>
        <v>807.7349768875193</v>
      </c>
      <c r="P570" s="350"/>
    </row>
    <row r="571" spans="1:16" ht="12.75" thickBot="1">
      <c r="A571" s="42"/>
      <c r="B571" s="42"/>
      <c r="C571" s="69"/>
      <c r="D571" s="81"/>
      <c r="E571" s="82"/>
      <c r="F571" s="82"/>
      <c r="G571" s="82"/>
      <c r="H571" s="82"/>
      <c r="I571" s="211">
        <f t="shared" si="10"/>
        <v>0</v>
      </c>
      <c r="J571" s="94"/>
      <c r="K571" s="94"/>
      <c r="L571" s="94"/>
      <c r="M571" s="94"/>
      <c r="N571" s="107"/>
      <c r="O571" s="110"/>
      <c r="P571" s="350"/>
    </row>
    <row r="572" spans="1:16" ht="12.75" thickBot="1">
      <c r="A572" s="48"/>
      <c r="B572" s="52" t="s">
        <v>170</v>
      </c>
      <c r="C572" s="378"/>
      <c r="D572" s="89">
        <v>829.71</v>
      </c>
      <c r="E572" s="89">
        <v>7948.47</v>
      </c>
      <c r="F572" s="89">
        <v>11507.85</v>
      </c>
      <c r="G572" s="89">
        <v>829.71</v>
      </c>
      <c r="H572" s="89">
        <f>D572+E572+F572+G572</f>
        <v>21115.739999999998</v>
      </c>
      <c r="I572" s="211">
        <f t="shared" si="10"/>
        <v>16267.904468412942</v>
      </c>
      <c r="J572" s="96"/>
      <c r="K572" s="96"/>
      <c r="L572" s="96"/>
      <c r="M572" s="96"/>
      <c r="N572" s="220">
        <f>J572+K572+L572+M572</f>
        <v>0</v>
      </c>
      <c r="O572" s="131">
        <f>C572+I572-N572</f>
        <v>16267.904468412942</v>
      </c>
      <c r="P572" s="350"/>
    </row>
    <row r="573" spans="1:16" ht="12.75" thickBot="1">
      <c r="A573" s="42"/>
      <c r="B573" s="42"/>
      <c r="C573" s="69"/>
      <c r="D573" s="81"/>
      <c r="E573" s="82"/>
      <c r="F573" s="82"/>
      <c r="G573" s="82"/>
      <c r="H573" s="82"/>
      <c r="I573" s="211">
        <f t="shared" si="10"/>
        <v>0</v>
      </c>
      <c r="J573" s="94"/>
      <c r="K573" s="94"/>
      <c r="L573" s="94"/>
      <c r="M573" s="94"/>
      <c r="N573" s="107"/>
      <c r="O573" s="110"/>
      <c r="P573" s="350"/>
    </row>
    <row r="574" spans="1:16" ht="12.75" thickBot="1">
      <c r="A574" s="48"/>
      <c r="B574" s="72" t="s">
        <v>171</v>
      </c>
      <c r="C574" s="378"/>
      <c r="D574" s="89">
        <v>383.49</v>
      </c>
      <c r="E574" s="89">
        <v>383.49</v>
      </c>
      <c r="F574" s="89">
        <v>383.49</v>
      </c>
      <c r="G574" s="89">
        <v>383.49</v>
      </c>
      <c r="H574" s="89">
        <f>D574+E574+F574+G574</f>
        <v>1533.96</v>
      </c>
      <c r="I574" s="211">
        <f t="shared" si="10"/>
        <v>1181.7873651771959</v>
      </c>
      <c r="J574" s="96"/>
      <c r="K574" s="96"/>
      <c r="L574" s="96"/>
      <c r="M574" s="96"/>
      <c r="N574" s="220">
        <f>J574+K574+L574+M574</f>
        <v>0</v>
      </c>
      <c r="O574" s="131">
        <f>C574+I574-N574</f>
        <v>1181.7873651771959</v>
      </c>
      <c r="P574" s="350"/>
    </row>
    <row r="575" spans="1:16" ht="12.75" thickBot="1">
      <c r="A575" s="42"/>
      <c r="B575" s="44"/>
      <c r="C575" s="69"/>
      <c r="D575" s="81"/>
      <c r="E575" s="82"/>
      <c r="F575" s="82"/>
      <c r="G575" s="82"/>
      <c r="H575" s="82"/>
      <c r="I575" s="211">
        <f t="shared" si="10"/>
        <v>0</v>
      </c>
      <c r="J575" s="94"/>
      <c r="K575" s="94"/>
      <c r="L575" s="94"/>
      <c r="M575" s="94"/>
      <c r="N575" s="107"/>
      <c r="O575" s="110"/>
      <c r="P575" s="350"/>
    </row>
    <row r="576" spans="1:16" ht="12.75" thickBot="1">
      <c r="A576" s="297"/>
      <c r="B576" s="72" t="s">
        <v>173</v>
      </c>
      <c r="C576" s="379"/>
      <c r="D576" s="89">
        <v>719.22</v>
      </c>
      <c r="E576" s="89">
        <v>719.22</v>
      </c>
      <c r="F576" s="89">
        <v>719.22</v>
      </c>
      <c r="G576" s="89">
        <v>719.22</v>
      </c>
      <c r="H576" s="89">
        <f>D576+E576+F576+G576</f>
        <v>2876.88</v>
      </c>
      <c r="I576" s="211">
        <f t="shared" si="10"/>
        <v>2216.3944530046224</v>
      </c>
      <c r="J576" s="96"/>
      <c r="K576" s="96"/>
      <c r="L576" s="96"/>
      <c r="M576" s="96"/>
      <c r="N576" s="220">
        <f>J576+K576+L576+M576</f>
        <v>0</v>
      </c>
      <c r="O576" s="131">
        <f>C576+I576-N576</f>
        <v>2216.3944530046224</v>
      </c>
      <c r="P576" s="350"/>
    </row>
    <row r="577" spans="1:16" ht="12.75" thickBot="1">
      <c r="A577" s="42"/>
      <c r="B577" s="42"/>
      <c r="C577" s="69"/>
      <c r="D577" s="81"/>
      <c r="E577" s="82"/>
      <c r="F577" s="82"/>
      <c r="G577" s="82"/>
      <c r="H577" s="82"/>
      <c r="I577" s="211">
        <f t="shared" si="10"/>
        <v>0</v>
      </c>
      <c r="J577" s="94"/>
      <c r="K577" s="94"/>
      <c r="L577" s="94"/>
      <c r="M577" s="94"/>
      <c r="N577" s="107"/>
      <c r="O577" s="110"/>
      <c r="P577" s="350"/>
    </row>
    <row r="578" spans="1:16" ht="12.75" thickBot="1">
      <c r="A578" s="48"/>
      <c r="B578" s="72" t="s">
        <v>174</v>
      </c>
      <c r="C578" s="378"/>
      <c r="D578" s="89">
        <v>28404.81</v>
      </c>
      <c r="E578" s="89">
        <v>28404.81</v>
      </c>
      <c r="F578" s="89">
        <v>28404.81</v>
      </c>
      <c r="G578" s="89">
        <v>28404.81</v>
      </c>
      <c r="H578" s="89">
        <f>D578+E578+F578+G578</f>
        <v>113619.24</v>
      </c>
      <c r="I578" s="211">
        <f t="shared" si="10"/>
        <v>87534.08320493068</v>
      </c>
      <c r="J578" s="96"/>
      <c r="K578" s="96"/>
      <c r="L578" s="96"/>
      <c r="M578" s="96"/>
      <c r="N578" s="220">
        <f>J578+K578+L578+M578</f>
        <v>0</v>
      </c>
      <c r="O578" s="131">
        <f>C578+I578-N578</f>
        <v>87534.08320493068</v>
      </c>
      <c r="P578" s="350"/>
    </row>
    <row r="579" spans="1:16" ht="12.75" thickBot="1">
      <c r="A579" s="42"/>
      <c r="B579" s="42"/>
      <c r="C579" s="69"/>
      <c r="D579" s="90"/>
      <c r="E579" s="91"/>
      <c r="F579" s="91"/>
      <c r="G579" s="91"/>
      <c r="H579" s="91"/>
      <c r="I579" s="211">
        <f t="shared" si="10"/>
        <v>0</v>
      </c>
      <c r="J579" s="97"/>
      <c r="K579" s="97"/>
      <c r="L579" s="97"/>
      <c r="M579" s="97"/>
      <c r="N579" s="98"/>
      <c r="O579" s="106"/>
      <c r="P579" s="350"/>
    </row>
    <row r="580" spans="1:16" ht="12.75" thickBot="1">
      <c r="A580" s="297"/>
      <c r="B580" s="72" t="s">
        <v>175</v>
      </c>
      <c r="C580" s="378"/>
      <c r="D580" s="89">
        <v>1005.93</v>
      </c>
      <c r="E580" s="89">
        <v>1005.93</v>
      </c>
      <c r="F580" s="89">
        <v>1005.93</v>
      </c>
      <c r="G580" s="89">
        <v>1005.93</v>
      </c>
      <c r="H580" s="89">
        <f>D580+E580+F580+G580</f>
        <v>4023.72</v>
      </c>
      <c r="I580" s="211">
        <f t="shared" si="10"/>
        <v>3099.9383667180277</v>
      </c>
      <c r="J580" s="96"/>
      <c r="K580" s="96"/>
      <c r="L580" s="96"/>
      <c r="M580" s="96"/>
      <c r="N580" s="220">
        <f>J580+K580+L580+M580</f>
        <v>0</v>
      </c>
      <c r="O580" s="131">
        <f>C580+I580-N580</f>
        <v>3099.9383667180277</v>
      </c>
      <c r="P580" s="350"/>
    </row>
    <row r="581" spans="1:16" ht="12.75" thickBot="1">
      <c r="A581" s="46"/>
      <c r="B581" s="42"/>
      <c r="C581" s="69"/>
      <c r="D581" s="81"/>
      <c r="E581" s="82"/>
      <c r="F581" s="82"/>
      <c r="G581" s="82"/>
      <c r="H581" s="82"/>
      <c r="I581" s="211">
        <f t="shared" si="10"/>
        <v>0</v>
      </c>
      <c r="J581" s="94"/>
      <c r="K581" s="94"/>
      <c r="L581" s="94"/>
      <c r="M581" s="94"/>
      <c r="N581" s="99"/>
      <c r="O581" s="106"/>
      <c r="P581" s="350"/>
    </row>
    <row r="582" spans="1:16" ht="12.75" thickBot="1">
      <c r="A582" s="48"/>
      <c r="B582" s="52" t="s">
        <v>177</v>
      </c>
      <c r="C582" s="378"/>
      <c r="D582" s="89">
        <v>400.53</v>
      </c>
      <c r="E582" s="89">
        <v>400.53</v>
      </c>
      <c r="F582" s="89">
        <v>400.53</v>
      </c>
      <c r="G582" s="89">
        <v>20092.92</v>
      </c>
      <c r="H582" s="89">
        <f>D582+E582+F582+G582</f>
        <v>21294.51</v>
      </c>
      <c r="I582" s="211">
        <f t="shared" si="10"/>
        <v>16405.631741140212</v>
      </c>
      <c r="J582" s="96"/>
      <c r="K582" s="96"/>
      <c r="L582" s="96"/>
      <c r="M582" s="96"/>
      <c r="N582" s="220">
        <f>J582+K582+L582+M582</f>
        <v>0</v>
      </c>
      <c r="O582" s="131">
        <f>C582+I582-N582</f>
        <v>16405.631741140212</v>
      </c>
      <c r="P582" s="350"/>
    </row>
    <row r="583" spans="1:16" ht="12.75" thickBot="1">
      <c r="A583" s="42"/>
      <c r="B583" s="42"/>
      <c r="C583" s="69"/>
      <c r="D583" s="81"/>
      <c r="E583" s="82"/>
      <c r="F583" s="82"/>
      <c r="G583" s="82"/>
      <c r="H583" s="82"/>
      <c r="I583" s="211">
        <f t="shared" si="10"/>
        <v>0</v>
      </c>
      <c r="J583" s="94"/>
      <c r="K583" s="94"/>
      <c r="L583" s="94"/>
      <c r="M583" s="94"/>
      <c r="N583" s="99"/>
      <c r="O583" s="106"/>
      <c r="P583" s="350"/>
    </row>
    <row r="584" spans="1:16" ht="12.75" thickBot="1">
      <c r="A584" s="297"/>
      <c r="B584" s="72" t="s">
        <v>178</v>
      </c>
      <c r="C584" s="379"/>
      <c r="D584" s="89">
        <v>0</v>
      </c>
      <c r="E584" s="89">
        <v>0</v>
      </c>
      <c r="F584" s="89">
        <v>0</v>
      </c>
      <c r="G584" s="89">
        <v>0</v>
      </c>
      <c r="H584" s="89">
        <f>D584+E584+F584+G584</f>
        <v>0</v>
      </c>
      <c r="I584" s="211">
        <f t="shared" si="10"/>
        <v>0</v>
      </c>
      <c r="J584" s="96"/>
      <c r="K584" s="96"/>
      <c r="L584" s="96"/>
      <c r="M584" s="96"/>
      <c r="N584" s="220">
        <f>J584+K584+L584+M584</f>
        <v>0</v>
      </c>
      <c r="O584" s="131">
        <f>C584+I584-N584</f>
        <v>0</v>
      </c>
      <c r="P584" s="350"/>
    </row>
    <row r="585" spans="1:16" ht="12.75" thickBot="1">
      <c r="A585" s="46"/>
      <c r="B585" s="47"/>
      <c r="C585" s="69"/>
      <c r="D585" s="81"/>
      <c r="E585" s="82"/>
      <c r="F585" s="82"/>
      <c r="G585" s="82"/>
      <c r="H585" s="82"/>
      <c r="I585" s="211">
        <f t="shared" si="10"/>
        <v>0</v>
      </c>
      <c r="J585" s="94"/>
      <c r="K585" s="94"/>
      <c r="L585" s="94"/>
      <c r="M585" s="94"/>
      <c r="N585" s="99"/>
      <c r="O585" s="106"/>
      <c r="P585" s="350"/>
    </row>
    <row r="586" spans="1:16" ht="12.75" thickBot="1">
      <c r="A586" s="48"/>
      <c r="B586" s="72" t="s">
        <v>179</v>
      </c>
      <c r="C586" s="379"/>
      <c r="D586" s="89"/>
      <c r="E586" s="89"/>
      <c r="F586" s="89"/>
      <c r="G586" s="89"/>
      <c r="H586" s="89">
        <f>D586+E586+F586+G586</f>
        <v>0</v>
      </c>
      <c r="I586" s="211">
        <f t="shared" si="10"/>
        <v>0</v>
      </c>
      <c r="J586" s="96"/>
      <c r="K586" s="96"/>
      <c r="L586" s="96"/>
      <c r="M586" s="96"/>
      <c r="N586" s="220">
        <f>J586+K586+L586+M586</f>
        <v>0</v>
      </c>
      <c r="O586" s="131">
        <f>C586+I586-N586</f>
        <v>0</v>
      </c>
      <c r="P586" s="350"/>
    </row>
    <row r="587" spans="1:16" ht="12.75" thickBot="1">
      <c r="A587" s="42"/>
      <c r="B587" s="42"/>
      <c r="C587" s="69"/>
      <c r="D587" s="81"/>
      <c r="E587" s="82"/>
      <c r="F587" s="82"/>
      <c r="G587" s="82"/>
      <c r="H587" s="82"/>
      <c r="I587" s="211">
        <f t="shared" si="10"/>
        <v>0</v>
      </c>
      <c r="J587" s="94"/>
      <c r="K587" s="94"/>
      <c r="L587" s="94"/>
      <c r="M587" s="94"/>
      <c r="N587" s="99"/>
      <c r="O587" s="106"/>
      <c r="P587" s="350"/>
    </row>
    <row r="588" spans="1:16" ht="12.75" thickBot="1">
      <c r="A588" s="48"/>
      <c r="B588" s="72" t="s">
        <v>180</v>
      </c>
      <c r="C588" s="378"/>
      <c r="D588" s="89">
        <v>40251.69</v>
      </c>
      <c r="E588" s="89">
        <v>40251.69</v>
      </c>
      <c r="F588" s="89">
        <v>40251.69</v>
      </c>
      <c r="G588" s="89">
        <v>40251.69</v>
      </c>
      <c r="H588" s="89">
        <f>D588+E588+F588+G588</f>
        <v>161006.76</v>
      </c>
      <c r="I588" s="211">
        <f t="shared" si="10"/>
        <v>124042.18798151003</v>
      </c>
      <c r="J588" s="96"/>
      <c r="K588" s="96"/>
      <c r="L588" s="96"/>
      <c r="M588" s="96"/>
      <c r="N588" s="220">
        <f>J588+K588+L588+M588</f>
        <v>0</v>
      </c>
      <c r="O588" s="131">
        <f>C588+I588-N588</f>
        <v>124042.18798151003</v>
      </c>
      <c r="P588" s="350"/>
    </row>
    <row r="589" spans="1:16" ht="12.75" thickBot="1">
      <c r="A589" s="42"/>
      <c r="B589" s="42"/>
      <c r="C589" s="69"/>
      <c r="D589" s="81"/>
      <c r="E589" s="82"/>
      <c r="F589" s="82"/>
      <c r="G589" s="82"/>
      <c r="H589" s="82"/>
      <c r="I589" s="211">
        <f t="shared" si="10"/>
        <v>0</v>
      </c>
      <c r="J589" s="94"/>
      <c r="K589" s="94"/>
      <c r="L589" s="94"/>
      <c r="M589" s="94"/>
      <c r="N589" s="99"/>
      <c r="O589" s="106"/>
      <c r="P589" s="350"/>
    </row>
    <row r="590" spans="1:16" ht="12.75" thickBot="1">
      <c r="A590" s="48"/>
      <c r="B590" s="72" t="s">
        <v>327</v>
      </c>
      <c r="C590" s="378"/>
      <c r="D590" s="89"/>
      <c r="E590" s="89"/>
      <c r="F590" s="89"/>
      <c r="G590" s="89"/>
      <c r="H590" s="89">
        <f>D590+E590+F590+G590</f>
        <v>0</v>
      </c>
      <c r="I590" s="211">
        <f t="shared" si="10"/>
        <v>0</v>
      </c>
      <c r="J590" s="96"/>
      <c r="K590" s="96"/>
      <c r="L590" s="96"/>
      <c r="M590" s="96"/>
      <c r="N590" s="220">
        <f>J590+K590+L590+M590</f>
        <v>0</v>
      </c>
      <c r="O590" s="131">
        <f>C590+I590-N590</f>
        <v>0</v>
      </c>
      <c r="P590" s="350"/>
    </row>
    <row r="591" spans="1:16" ht="12.75" thickBot="1">
      <c r="A591" s="42"/>
      <c r="B591" s="44"/>
      <c r="C591" s="69"/>
      <c r="D591" s="81"/>
      <c r="E591" s="82"/>
      <c r="F591" s="82"/>
      <c r="G591" s="82"/>
      <c r="H591" s="82"/>
      <c r="I591" s="211">
        <f t="shared" si="10"/>
        <v>0</v>
      </c>
      <c r="J591" s="94"/>
      <c r="K591" s="94"/>
      <c r="L591" s="94"/>
      <c r="M591" s="94"/>
      <c r="N591" s="99"/>
      <c r="O591" s="106"/>
      <c r="P591" s="350"/>
    </row>
    <row r="592" spans="1:16" ht="12.75" thickBot="1">
      <c r="A592" s="48"/>
      <c r="B592" s="72" t="s">
        <v>182</v>
      </c>
      <c r="C592" s="378"/>
      <c r="D592" s="89"/>
      <c r="E592" s="89"/>
      <c r="F592" s="89"/>
      <c r="G592" s="89"/>
      <c r="H592" s="89">
        <f>D592+E592+F592+G592</f>
        <v>0</v>
      </c>
      <c r="I592" s="211">
        <f t="shared" si="10"/>
        <v>0</v>
      </c>
      <c r="J592" s="96"/>
      <c r="K592" s="96"/>
      <c r="L592" s="96"/>
      <c r="M592" s="96"/>
      <c r="N592" s="220">
        <f>J592+K592+L592+M592</f>
        <v>0</v>
      </c>
      <c r="O592" s="131">
        <f>C592+I592-N592</f>
        <v>0</v>
      </c>
      <c r="P592" s="350"/>
    </row>
    <row r="593" spans="1:16" ht="12.75" thickBot="1">
      <c r="A593" s="42"/>
      <c r="B593" s="44"/>
      <c r="C593" s="69"/>
      <c r="D593" s="81"/>
      <c r="E593" s="82"/>
      <c r="F593" s="82"/>
      <c r="G593" s="82"/>
      <c r="H593" s="82"/>
      <c r="I593" s="211">
        <f t="shared" si="10"/>
        <v>0</v>
      </c>
      <c r="J593" s="94"/>
      <c r="K593" s="94"/>
      <c r="L593" s="94"/>
      <c r="M593" s="94"/>
      <c r="N593" s="99"/>
      <c r="O593" s="106"/>
      <c r="P593" s="350"/>
    </row>
    <row r="594" spans="1:16" ht="12.75" thickBot="1">
      <c r="A594" s="48"/>
      <c r="B594" s="72" t="s">
        <v>183</v>
      </c>
      <c r="C594" s="378"/>
      <c r="D594" s="89"/>
      <c r="E594" s="89"/>
      <c r="F594" s="89"/>
      <c r="G594" s="89"/>
      <c r="H594" s="89">
        <f>D594+E594+F594+G594</f>
        <v>0</v>
      </c>
      <c r="I594" s="211">
        <f t="shared" si="10"/>
        <v>0</v>
      </c>
      <c r="J594" s="96"/>
      <c r="K594" s="96"/>
      <c r="L594" s="96"/>
      <c r="M594" s="96"/>
      <c r="N594" s="220">
        <f>J594+K594+L594+M594</f>
        <v>0</v>
      </c>
      <c r="O594" s="131">
        <f>C594+I594-N594</f>
        <v>0</v>
      </c>
      <c r="P594" s="350"/>
    </row>
    <row r="595" spans="1:16" ht="12.75" thickBot="1">
      <c r="A595" s="43"/>
      <c r="B595" s="44"/>
      <c r="C595" s="66"/>
      <c r="D595" s="81"/>
      <c r="E595" s="82"/>
      <c r="F595" s="82"/>
      <c r="G595" s="82"/>
      <c r="H595" s="82"/>
      <c r="I595" s="211">
        <f t="shared" si="10"/>
        <v>0</v>
      </c>
      <c r="J595" s="94"/>
      <c r="K595" s="94"/>
      <c r="L595" s="94"/>
      <c r="M595" s="94"/>
      <c r="N595" s="99"/>
      <c r="O595" s="106"/>
      <c r="P595" s="350"/>
    </row>
    <row r="596" spans="1:16" ht="12.75" thickBot="1">
      <c r="A596" s="48"/>
      <c r="B596" s="72" t="s">
        <v>44</v>
      </c>
      <c r="C596" s="378"/>
      <c r="D596" s="89"/>
      <c r="E596" s="89"/>
      <c r="F596" s="89"/>
      <c r="G596" s="89"/>
      <c r="H596" s="89">
        <f>D596+E596+F596+G596</f>
        <v>0</v>
      </c>
      <c r="I596" s="211">
        <f t="shared" si="10"/>
        <v>0</v>
      </c>
      <c r="J596" s="96"/>
      <c r="K596" s="96"/>
      <c r="L596" s="96"/>
      <c r="M596" s="96"/>
      <c r="N596" s="220">
        <f>J596+K596+L596+M596</f>
        <v>0</v>
      </c>
      <c r="O596" s="131">
        <f>C596+I596-N596</f>
        <v>0</v>
      </c>
      <c r="P596" s="350"/>
    </row>
    <row r="597" spans="1:16" ht="12.75" thickBot="1">
      <c r="A597" s="42"/>
      <c r="B597" s="44"/>
      <c r="C597" s="69"/>
      <c r="D597" s="81"/>
      <c r="E597" s="82"/>
      <c r="F597" s="82"/>
      <c r="G597" s="82"/>
      <c r="H597" s="82"/>
      <c r="I597" s="211">
        <f t="shared" si="10"/>
        <v>0</v>
      </c>
      <c r="J597" s="94"/>
      <c r="K597" s="94"/>
      <c r="L597" s="94"/>
      <c r="M597" s="94"/>
      <c r="N597" s="99"/>
      <c r="O597" s="106"/>
      <c r="P597" s="350"/>
    </row>
    <row r="598" spans="1:16" ht="12.75" thickBot="1">
      <c r="A598" s="48"/>
      <c r="B598" s="72" t="s">
        <v>184</v>
      </c>
      <c r="C598" s="378"/>
      <c r="D598" s="89"/>
      <c r="E598" s="89"/>
      <c r="F598" s="89"/>
      <c r="G598" s="89"/>
      <c r="H598" s="89">
        <f>D598+E598+F598+G598</f>
        <v>0</v>
      </c>
      <c r="I598" s="211">
        <f t="shared" si="10"/>
        <v>0</v>
      </c>
      <c r="J598" s="96"/>
      <c r="K598" s="96"/>
      <c r="L598" s="96"/>
      <c r="M598" s="96"/>
      <c r="N598" s="220">
        <f>J598+K598+L598+M598</f>
        <v>0</v>
      </c>
      <c r="O598" s="131">
        <f>C598+I598-N598</f>
        <v>0</v>
      </c>
      <c r="P598" s="350"/>
    </row>
    <row r="599" spans="1:16" ht="12.75" thickBot="1">
      <c r="A599" s="42"/>
      <c r="B599" s="42"/>
      <c r="C599" s="69"/>
      <c r="D599" s="81"/>
      <c r="E599" s="82"/>
      <c r="F599" s="82"/>
      <c r="G599" s="82"/>
      <c r="H599" s="82"/>
      <c r="I599" s="211">
        <f t="shared" si="10"/>
        <v>0</v>
      </c>
      <c r="J599" s="94"/>
      <c r="K599" s="94"/>
      <c r="L599" s="94"/>
      <c r="M599" s="94"/>
      <c r="N599" s="99"/>
      <c r="O599" s="106"/>
      <c r="P599" s="350"/>
    </row>
    <row r="600" spans="1:16" ht="12.75" thickBot="1">
      <c r="A600" s="48"/>
      <c r="B600" s="72" t="s">
        <v>185</v>
      </c>
      <c r="C600" s="378"/>
      <c r="D600" s="89"/>
      <c r="E600" s="89"/>
      <c r="F600" s="89"/>
      <c r="G600" s="89"/>
      <c r="H600" s="89">
        <f>D600+E600+F600+G600</f>
        <v>0</v>
      </c>
      <c r="I600" s="211">
        <f t="shared" si="10"/>
        <v>0</v>
      </c>
      <c r="J600" s="96"/>
      <c r="K600" s="96"/>
      <c r="L600" s="96"/>
      <c r="M600" s="96"/>
      <c r="N600" s="220">
        <f>J600+K600+L600+M600</f>
        <v>0</v>
      </c>
      <c r="O600" s="131">
        <f>C600+I600-N600</f>
        <v>0</v>
      </c>
      <c r="P600" s="350"/>
    </row>
    <row r="601" spans="1:16" ht="12.75" thickBot="1">
      <c r="A601" s="42"/>
      <c r="B601" s="44"/>
      <c r="C601" s="69"/>
      <c r="D601" s="81"/>
      <c r="E601" s="82"/>
      <c r="F601" s="82"/>
      <c r="G601" s="82"/>
      <c r="H601" s="82"/>
      <c r="I601" s="211">
        <f t="shared" si="10"/>
        <v>0</v>
      </c>
      <c r="J601" s="94"/>
      <c r="K601" s="94"/>
      <c r="L601" s="94"/>
      <c r="M601" s="94"/>
      <c r="N601" s="99"/>
      <c r="O601" s="106"/>
      <c r="P601" s="350"/>
    </row>
    <row r="602" spans="1:16" ht="12.75" thickBot="1">
      <c r="A602" s="48"/>
      <c r="B602" s="72" t="s">
        <v>186</v>
      </c>
      <c r="C602" s="378"/>
      <c r="D602" s="89"/>
      <c r="E602" s="89"/>
      <c r="F602" s="89"/>
      <c r="G602" s="89"/>
      <c r="H602" s="89">
        <f>D602+E602+F602+G602</f>
        <v>0</v>
      </c>
      <c r="I602" s="211">
        <f t="shared" si="10"/>
        <v>0</v>
      </c>
      <c r="J602" s="96"/>
      <c r="K602" s="96"/>
      <c r="L602" s="96"/>
      <c r="M602" s="96"/>
      <c r="N602" s="220">
        <f>J602+K602+L602+M602</f>
        <v>0</v>
      </c>
      <c r="O602" s="131">
        <f>C602+I602-N602</f>
        <v>0</v>
      </c>
      <c r="P602" s="350"/>
    </row>
    <row r="603" spans="1:16" ht="12.75" thickBot="1">
      <c r="A603" s="42"/>
      <c r="B603" s="44"/>
      <c r="C603" s="70"/>
      <c r="D603" s="81"/>
      <c r="E603" s="82"/>
      <c r="F603" s="82"/>
      <c r="G603" s="82"/>
      <c r="H603" s="82"/>
      <c r="I603" s="211">
        <f t="shared" si="10"/>
        <v>0</v>
      </c>
      <c r="J603" s="94"/>
      <c r="K603" s="94"/>
      <c r="L603" s="94"/>
      <c r="M603" s="94"/>
      <c r="N603" s="99"/>
      <c r="O603" s="106"/>
      <c r="P603" s="350"/>
    </row>
    <row r="604" spans="1:16" ht="12.75" thickBot="1">
      <c r="A604" s="48"/>
      <c r="B604" s="72" t="s">
        <v>187</v>
      </c>
      <c r="C604" s="387"/>
      <c r="D604" s="89"/>
      <c r="E604" s="89"/>
      <c r="F604" s="89"/>
      <c r="G604" s="89"/>
      <c r="H604" s="89">
        <f>D604+E604+F604+G604</f>
        <v>0</v>
      </c>
      <c r="I604" s="211">
        <f t="shared" si="10"/>
        <v>0</v>
      </c>
      <c r="J604" s="96"/>
      <c r="K604" s="96"/>
      <c r="L604" s="96"/>
      <c r="M604" s="96"/>
      <c r="N604" s="220">
        <f>J604+K604+L604+M604</f>
        <v>0</v>
      </c>
      <c r="O604" s="131">
        <f>C604+I604-N604</f>
        <v>0</v>
      </c>
      <c r="P604" s="350"/>
    </row>
    <row r="605" spans="1:16" ht="12.75" thickBot="1">
      <c r="A605" s="47"/>
      <c r="B605" s="47"/>
      <c r="C605" s="172"/>
      <c r="D605" s="81"/>
      <c r="E605" s="82"/>
      <c r="F605" s="82"/>
      <c r="G605" s="82"/>
      <c r="H605" s="82"/>
      <c r="I605" s="211">
        <f t="shared" si="10"/>
        <v>0</v>
      </c>
      <c r="J605" s="94"/>
      <c r="K605" s="94"/>
      <c r="L605" s="94"/>
      <c r="M605" s="94"/>
      <c r="N605" s="107"/>
      <c r="O605" s="110"/>
      <c r="P605" s="350"/>
    </row>
    <row r="606" spans="1:16" ht="12.75" thickBot="1">
      <c r="A606" s="48"/>
      <c r="B606" s="72" t="s">
        <v>188</v>
      </c>
      <c r="C606" s="170"/>
      <c r="D606" s="89"/>
      <c r="E606" s="89"/>
      <c r="F606" s="89"/>
      <c r="G606" s="89"/>
      <c r="H606" s="89">
        <f>D606+E606+F606+G606</f>
        <v>0</v>
      </c>
      <c r="I606" s="211">
        <f t="shared" si="10"/>
        <v>0</v>
      </c>
      <c r="J606" s="96"/>
      <c r="K606" s="96"/>
      <c r="L606" s="96"/>
      <c r="M606" s="96"/>
      <c r="N606" s="220">
        <f>J606+K606+L606+M606</f>
        <v>0</v>
      </c>
      <c r="O606" s="131">
        <f>C606+I606-N606</f>
        <v>0</v>
      </c>
      <c r="P606" s="350"/>
    </row>
    <row r="607" spans="1:16" ht="12.75" thickBot="1">
      <c r="A607" s="50"/>
      <c r="B607" s="50"/>
      <c r="C607" s="172"/>
      <c r="D607" s="81"/>
      <c r="E607" s="82"/>
      <c r="F607" s="82"/>
      <c r="G607" s="82"/>
      <c r="H607" s="82"/>
      <c r="I607" s="211">
        <f t="shared" si="10"/>
        <v>0</v>
      </c>
      <c r="J607" s="94"/>
      <c r="K607" s="94"/>
      <c r="L607" s="94"/>
      <c r="M607" s="94"/>
      <c r="N607" s="107"/>
      <c r="O607" s="110"/>
      <c r="P607" s="350"/>
    </row>
    <row r="608" spans="1:16" ht="12.75" thickBot="1">
      <c r="A608" s="297"/>
      <c r="B608" s="72" t="s">
        <v>190</v>
      </c>
      <c r="C608" s="387"/>
      <c r="D608" s="89"/>
      <c r="E608" s="89"/>
      <c r="F608" s="89"/>
      <c r="G608" s="89"/>
      <c r="H608" s="89">
        <f>D608+E608+F608+G608</f>
        <v>0</v>
      </c>
      <c r="I608" s="211">
        <f t="shared" si="10"/>
        <v>0</v>
      </c>
      <c r="J608" s="96"/>
      <c r="K608" s="96"/>
      <c r="L608" s="96"/>
      <c r="M608" s="96"/>
      <c r="N608" s="220">
        <f>J608+K608+L608+M608</f>
        <v>0</v>
      </c>
      <c r="O608" s="131">
        <f>C608+I608-N608</f>
        <v>0</v>
      </c>
      <c r="P608" s="350"/>
    </row>
    <row r="609" spans="1:16" ht="12.75" thickBot="1">
      <c r="A609" s="42"/>
      <c r="B609" s="44"/>
      <c r="C609" s="69"/>
      <c r="D609" s="81"/>
      <c r="E609" s="82"/>
      <c r="F609" s="82"/>
      <c r="G609" s="82"/>
      <c r="H609" s="82"/>
      <c r="I609" s="211">
        <f t="shared" si="10"/>
        <v>0</v>
      </c>
      <c r="J609" s="94"/>
      <c r="K609" s="94"/>
      <c r="L609" s="94"/>
      <c r="M609" s="94"/>
      <c r="N609" s="107"/>
      <c r="O609" s="110"/>
      <c r="P609" s="350"/>
    </row>
    <row r="610" spans="1:16" ht="12.75" thickBot="1">
      <c r="A610" s="48"/>
      <c r="B610" s="72" t="s">
        <v>191</v>
      </c>
      <c r="C610" s="378"/>
      <c r="D610" s="89">
        <v>502.95</v>
      </c>
      <c r="E610" s="89">
        <v>502.95</v>
      </c>
      <c r="F610" s="89">
        <v>502.95</v>
      </c>
      <c r="G610" s="89"/>
      <c r="H610" s="89">
        <f>D610+E610+F610+G610</f>
        <v>1508.85</v>
      </c>
      <c r="I610" s="211">
        <f t="shared" si="10"/>
        <v>1162.4422187981509</v>
      </c>
      <c r="J610" s="96"/>
      <c r="K610" s="96"/>
      <c r="L610" s="96"/>
      <c r="M610" s="96"/>
      <c r="N610" s="220">
        <f>J610+K610+L610+M610</f>
        <v>0</v>
      </c>
      <c r="O610" s="131">
        <f>C610+I610-N610</f>
        <v>1162.4422187981509</v>
      </c>
      <c r="P610" s="350"/>
    </row>
    <row r="611" spans="1:16" ht="12.75" thickBot="1">
      <c r="A611" s="42"/>
      <c r="B611" s="44"/>
      <c r="C611" s="69"/>
      <c r="D611" s="81"/>
      <c r="E611" s="82"/>
      <c r="F611" s="82"/>
      <c r="G611" s="82"/>
      <c r="H611" s="82"/>
      <c r="I611" s="211">
        <f t="shared" si="10"/>
        <v>0</v>
      </c>
      <c r="J611" s="94"/>
      <c r="K611" s="94"/>
      <c r="L611" s="94"/>
      <c r="M611" s="94"/>
      <c r="N611" s="107"/>
      <c r="O611" s="110"/>
      <c r="P611" s="350"/>
    </row>
    <row r="612" spans="1:16" ht="12.75" thickBot="1">
      <c r="A612" s="48"/>
      <c r="B612" s="52" t="s">
        <v>49</v>
      </c>
      <c r="C612" s="378"/>
      <c r="D612" s="89"/>
      <c r="E612" s="89"/>
      <c r="F612" s="89"/>
      <c r="G612" s="89"/>
      <c r="H612" s="89">
        <f>D612+E612+F612+G612</f>
        <v>0</v>
      </c>
      <c r="I612" s="211">
        <f t="shared" si="10"/>
        <v>0</v>
      </c>
      <c r="J612" s="96"/>
      <c r="K612" s="96"/>
      <c r="L612" s="96"/>
      <c r="M612" s="96"/>
      <c r="N612" s="220">
        <f>J612+K612+L612+M612</f>
        <v>0</v>
      </c>
      <c r="O612" s="131">
        <f>C612+I612-N612</f>
        <v>0</v>
      </c>
      <c r="P612" s="350"/>
    </row>
    <row r="613" spans="1:16" ht="12.75" thickBot="1">
      <c r="A613" s="42"/>
      <c r="B613" s="44"/>
      <c r="C613" s="69"/>
      <c r="D613" s="81"/>
      <c r="E613" s="82"/>
      <c r="F613" s="82"/>
      <c r="G613" s="82"/>
      <c r="H613" s="82"/>
      <c r="I613" s="211">
        <f t="shared" si="10"/>
        <v>0</v>
      </c>
      <c r="J613" s="94"/>
      <c r="K613" s="94"/>
      <c r="L613" s="94"/>
      <c r="M613" s="94"/>
      <c r="N613" s="107"/>
      <c r="O613" s="110"/>
      <c r="P613" s="350"/>
    </row>
    <row r="614" spans="1:16" ht="12.75" thickBot="1">
      <c r="A614" s="48"/>
      <c r="B614" s="72" t="s">
        <v>192</v>
      </c>
      <c r="C614" s="378"/>
      <c r="D614" s="89">
        <v>15269.43</v>
      </c>
      <c r="E614" s="89">
        <v>15269.43</v>
      </c>
      <c r="F614" s="89">
        <v>15269.43</v>
      </c>
      <c r="G614" s="89">
        <v>15269.43</v>
      </c>
      <c r="H614" s="89">
        <f>D614+E614+F614+G614</f>
        <v>61077.72</v>
      </c>
      <c r="I614" s="211">
        <f aca="true" t="shared" si="11" ref="I614:I655">H614/1.1/1.18</f>
        <v>47055.254237288136</v>
      </c>
      <c r="J614" s="96"/>
      <c r="K614" s="96"/>
      <c r="L614" s="96"/>
      <c r="M614" s="96"/>
      <c r="N614" s="220">
        <f>J614+K614+L614+M614</f>
        <v>0</v>
      </c>
      <c r="O614" s="131">
        <f>C614+I614-N614</f>
        <v>47055.254237288136</v>
      </c>
      <c r="P614" s="350"/>
    </row>
    <row r="615" spans="1:16" ht="12.75" thickBot="1">
      <c r="A615" s="42"/>
      <c r="B615" s="42"/>
      <c r="C615" s="69"/>
      <c r="D615" s="81"/>
      <c r="E615" s="82"/>
      <c r="F615" s="82"/>
      <c r="G615" s="82"/>
      <c r="H615" s="82"/>
      <c r="I615" s="211">
        <f t="shared" si="11"/>
        <v>0</v>
      </c>
      <c r="J615" s="94"/>
      <c r="K615" s="94"/>
      <c r="L615" s="94"/>
      <c r="M615" s="94"/>
      <c r="N615" s="107"/>
      <c r="O615" s="110"/>
      <c r="P615" s="350"/>
    </row>
    <row r="616" spans="1:16" ht="12.75" thickBot="1">
      <c r="A616" s="48"/>
      <c r="B616" s="72" t="s">
        <v>328</v>
      </c>
      <c r="C616" s="378"/>
      <c r="D616" s="89"/>
      <c r="E616" s="89"/>
      <c r="F616" s="89"/>
      <c r="G616" s="89"/>
      <c r="H616" s="89">
        <f>D616+E616+F616+G616</f>
        <v>0</v>
      </c>
      <c r="I616" s="211">
        <f t="shared" si="11"/>
        <v>0</v>
      </c>
      <c r="J616" s="96"/>
      <c r="K616" s="96"/>
      <c r="L616" s="96"/>
      <c r="M616" s="96"/>
      <c r="N616" s="220">
        <f>J616+K616+L616+M616</f>
        <v>0</v>
      </c>
      <c r="O616" s="131">
        <f>C616+I616-N616</f>
        <v>0</v>
      </c>
      <c r="P616" s="350"/>
    </row>
    <row r="617" spans="1:16" ht="12.75" thickBot="1">
      <c r="A617" s="42"/>
      <c r="B617" s="42"/>
      <c r="C617" s="69"/>
      <c r="D617" s="81"/>
      <c r="E617" s="82"/>
      <c r="F617" s="82"/>
      <c r="G617" s="82"/>
      <c r="H617" s="82"/>
      <c r="I617" s="211">
        <f t="shared" si="11"/>
        <v>0</v>
      </c>
      <c r="J617" s="94"/>
      <c r="K617" s="94"/>
      <c r="L617" s="94"/>
      <c r="M617" s="94"/>
      <c r="N617" s="107"/>
      <c r="O617" s="110"/>
      <c r="P617" s="350"/>
    </row>
    <row r="618" spans="1:16" ht="12.75" thickBot="1">
      <c r="A618" s="48"/>
      <c r="B618" s="72" t="s">
        <v>323</v>
      </c>
      <c r="C618" s="378"/>
      <c r="D618" s="89"/>
      <c r="E618" s="89"/>
      <c r="F618" s="89"/>
      <c r="G618" s="89"/>
      <c r="H618" s="89">
        <f>D618+E618+F618+G618</f>
        <v>0</v>
      </c>
      <c r="I618" s="211">
        <f t="shared" si="11"/>
        <v>0</v>
      </c>
      <c r="J618" s="96"/>
      <c r="K618" s="96"/>
      <c r="L618" s="96"/>
      <c r="M618" s="96"/>
      <c r="N618" s="220">
        <f>J618+K618+L618+M618</f>
        <v>0</v>
      </c>
      <c r="O618" s="131">
        <f>C618+I618-N618</f>
        <v>0</v>
      </c>
      <c r="P618" s="350"/>
    </row>
    <row r="619" spans="1:16" ht="12.75" thickBot="1">
      <c r="A619" s="43"/>
      <c r="B619" s="44"/>
      <c r="C619" s="66"/>
      <c r="D619" s="81"/>
      <c r="E619" s="82"/>
      <c r="F619" s="82"/>
      <c r="G619" s="82"/>
      <c r="H619" s="82"/>
      <c r="I619" s="211">
        <f t="shared" si="11"/>
        <v>0</v>
      </c>
      <c r="J619" s="94"/>
      <c r="K619" s="94"/>
      <c r="L619" s="94"/>
      <c r="M619" s="94"/>
      <c r="N619" s="107"/>
      <c r="O619" s="110"/>
      <c r="P619" s="350"/>
    </row>
    <row r="620" spans="1:16" ht="12.75" thickBot="1">
      <c r="A620" s="40"/>
      <c r="B620" s="39" t="s">
        <v>50</v>
      </c>
      <c r="C620" s="170"/>
      <c r="D620" s="89"/>
      <c r="E620" s="89"/>
      <c r="F620" s="89"/>
      <c r="G620" s="89"/>
      <c r="H620" s="89">
        <f>D620+E620+F620+G620</f>
        <v>0</v>
      </c>
      <c r="I620" s="211">
        <f t="shared" si="11"/>
        <v>0</v>
      </c>
      <c r="J620" s="96"/>
      <c r="K620" s="96"/>
      <c r="L620" s="96"/>
      <c r="M620" s="96"/>
      <c r="N620" s="220">
        <f>J620+K620+L620+M620</f>
        <v>0</v>
      </c>
      <c r="O620" s="131">
        <f>C620+I620-N620</f>
        <v>0</v>
      </c>
      <c r="P620" s="350"/>
    </row>
    <row r="621" spans="1:16" ht="12.75" thickBot="1">
      <c r="A621" s="59"/>
      <c r="B621" s="390"/>
      <c r="C621" s="389"/>
      <c r="D621" s="81"/>
      <c r="E621" s="82"/>
      <c r="F621" s="82"/>
      <c r="G621" s="82"/>
      <c r="H621" s="82"/>
      <c r="I621" s="211">
        <f t="shared" si="11"/>
        <v>0</v>
      </c>
      <c r="J621" s="94"/>
      <c r="K621" s="94"/>
      <c r="L621" s="94"/>
      <c r="M621" s="94"/>
      <c r="N621" s="107"/>
      <c r="O621" s="110"/>
      <c r="P621" s="350"/>
    </row>
    <row r="622" spans="1:16" ht="12.75" thickBot="1">
      <c r="A622" s="48"/>
      <c r="B622" s="391" t="s">
        <v>193</v>
      </c>
      <c r="C622" s="378"/>
      <c r="D622" s="89"/>
      <c r="E622" s="89"/>
      <c r="F622" s="89"/>
      <c r="G622" s="89"/>
      <c r="H622" s="89">
        <f>D622+E622+F622+G622</f>
        <v>0</v>
      </c>
      <c r="I622" s="211">
        <f t="shared" si="11"/>
        <v>0</v>
      </c>
      <c r="J622" s="96"/>
      <c r="K622" s="96"/>
      <c r="L622" s="96"/>
      <c r="M622" s="96"/>
      <c r="N622" s="220">
        <f>J622+K622+L622+M622</f>
        <v>0</v>
      </c>
      <c r="O622" s="131">
        <f>C622+I622-N622</f>
        <v>0</v>
      </c>
      <c r="P622" s="350"/>
    </row>
    <row r="623" spans="1:16" ht="12.75" thickBot="1">
      <c r="A623" s="46"/>
      <c r="B623" s="46"/>
      <c r="C623" s="69"/>
      <c r="D623" s="81"/>
      <c r="E623" s="82"/>
      <c r="F623" s="82"/>
      <c r="G623" s="82"/>
      <c r="H623" s="82"/>
      <c r="I623" s="211">
        <f t="shared" si="11"/>
        <v>0</v>
      </c>
      <c r="J623" s="94"/>
      <c r="K623" s="94"/>
      <c r="L623" s="94"/>
      <c r="M623" s="94"/>
      <c r="N623" s="107"/>
      <c r="O623" s="110"/>
      <c r="P623" s="350"/>
    </row>
    <row r="624" spans="1:16" ht="12.75" thickBot="1">
      <c r="A624" s="48"/>
      <c r="B624" s="72" t="s">
        <v>194</v>
      </c>
      <c r="C624" s="378"/>
      <c r="D624" s="225"/>
      <c r="E624" s="89"/>
      <c r="F624" s="89"/>
      <c r="G624" s="89"/>
      <c r="H624" s="89">
        <f>D624+E624+F624+G624</f>
        <v>0</v>
      </c>
      <c r="I624" s="211">
        <f t="shared" si="11"/>
        <v>0</v>
      </c>
      <c r="J624" s="96"/>
      <c r="K624" s="96"/>
      <c r="L624" s="96"/>
      <c r="M624" s="96"/>
      <c r="N624" s="220">
        <f>J624+K624+L624+M624</f>
        <v>0</v>
      </c>
      <c r="O624" s="131">
        <f>C624+I624-N624</f>
        <v>0</v>
      </c>
      <c r="P624" s="350"/>
    </row>
    <row r="625" spans="1:16" ht="12.75" thickBot="1">
      <c r="A625" s="42"/>
      <c r="B625" s="42"/>
      <c r="C625" s="69"/>
      <c r="D625" s="90"/>
      <c r="E625" s="82"/>
      <c r="F625" s="82"/>
      <c r="G625" s="82"/>
      <c r="H625" s="82"/>
      <c r="I625" s="211">
        <f t="shared" si="11"/>
        <v>0</v>
      </c>
      <c r="J625" s="94"/>
      <c r="K625" s="94"/>
      <c r="L625" s="94"/>
      <c r="M625" s="94"/>
      <c r="N625" s="107"/>
      <c r="O625" s="110"/>
      <c r="P625" s="350"/>
    </row>
    <row r="626" spans="1:16" ht="12.75" thickBot="1">
      <c r="A626" s="297"/>
      <c r="B626" s="52" t="s">
        <v>195</v>
      </c>
      <c r="C626" s="378"/>
      <c r="D626" s="89"/>
      <c r="E626" s="89"/>
      <c r="F626" s="89"/>
      <c r="G626" s="89"/>
      <c r="H626" s="89">
        <f>D626+E626+F626+G626</f>
        <v>0</v>
      </c>
      <c r="I626" s="211">
        <f t="shared" si="11"/>
        <v>0</v>
      </c>
      <c r="J626" s="96"/>
      <c r="K626" s="96"/>
      <c r="L626" s="96"/>
      <c r="M626" s="96"/>
      <c r="N626" s="220">
        <f>J626+K626+L626+M626</f>
        <v>0</v>
      </c>
      <c r="O626" s="131">
        <f>C626+I626-N626</f>
        <v>0</v>
      </c>
      <c r="P626" s="350"/>
    </row>
    <row r="627" spans="1:16" ht="12.75" thickBot="1">
      <c r="A627" s="46"/>
      <c r="B627" s="46"/>
      <c r="C627" s="69"/>
      <c r="D627" s="81"/>
      <c r="E627" s="82"/>
      <c r="F627" s="82"/>
      <c r="G627" s="82"/>
      <c r="H627" s="82"/>
      <c r="I627" s="211">
        <f t="shared" si="11"/>
        <v>0</v>
      </c>
      <c r="J627" s="94"/>
      <c r="K627" s="94"/>
      <c r="L627" s="94"/>
      <c r="M627" s="94"/>
      <c r="N627" s="107"/>
      <c r="O627" s="110"/>
      <c r="P627" s="350"/>
    </row>
    <row r="628" spans="1:16" ht="12.75" thickBot="1">
      <c r="A628" s="297"/>
      <c r="B628" s="72" t="s">
        <v>197</v>
      </c>
      <c r="C628" s="379"/>
      <c r="D628" s="89"/>
      <c r="E628" s="89"/>
      <c r="F628" s="89"/>
      <c r="G628" s="89"/>
      <c r="H628" s="89">
        <f>D628+E628+F628+G628</f>
        <v>0</v>
      </c>
      <c r="I628" s="211">
        <f t="shared" si="11"/>
        <v>0</v>
      </c>
      <c r="J628" s="96"/>
      <c r="K628" s="96"/>
      <c r="L628" s="96"/>
      <c r="M628" s="96"/>
      <c r="N628" s="220">
        <f>J628+K628+L628+M628</f>
        <v>0</v>
      </c>
      <c r="O628" s="131">
        <f>C628+H628-N628</f>
        <v>0</v>
      </c>
      <c r="P628" s="350"/>
    </row>
    <row r="629" spans="1:16" ht="12.75" thickBot="1">
      <c r="A629" s="42"/>
      <c r="B629" s="42"/>
      <c r="C629" s="69"/>
      <c r="D629" s="81"/>
      <c r="E629" s="82"/>
      <c r="F629" s="82"/>
      <c r="G629" s="82"/>
      <c r="H629" s="82"/>
      <c r="I629" s="211">
        <f t="shared" si="11"/>
        <v>0</v>
      </c>
      <c r="J629" s="94"/>
      <c r="K629" s="94"/>
      <c r="L629" s="94"/>
      <c r="M629" s="94"/>
      <c r="N629" s="107"/>
      <c r="O629" s="110"/>
      <c r="P629" s="350"/>
    </row>
    <row r="630" spans="1:16" ht="12.75" thickBot="1">
      <c r="A630" s="48"/>
      <c r="B630" s="72" t="s">
        <v>198</v>
      </c>
      <c r="C630" s="379"/>
      <c r="D630" s="89"/>
      <c r="E630" s="89"/>
      <c r="F630" s="89"/>
      <c r="G630" s="89"/>
      <c r="H630" s="89">
        <f>D630+E630+F630+G630</f>
        <v>0</v>
      </c>
      <c r="I630" s="211">
        <f t="shared" si="11"/>
        <v>0</v>
      </c>
      <c r="J630" s="96"/>
      <c r="K630" s="96"/>
      <c r="L630" s="96"/>
      <c r="M630" s="96"/>
      <c r="N630" s="220">
        <f>J630+K630+L630+M630</f>
        <v>0</v>
      </c>
      <c r="O630" s="131">
        <f>C630+I630-N630</f>
        <v>0</v>
      </c>
      <c r="P630" s="350"/>
    </row>
    <row r="631" spans="1:16" ht="12.75" thickBot="1">
      <c r="A631" s="42"/>
      <c r="B631" s="42"/>
      <c r="C631" s="69"/>
      <c r="D631" s="256"/>
      <c r="E631" s="256"/>
      <c r="F631" s="256"/>
      <c r="G631" s="256"/>
      <c r="H631" s="256"/>
      <c r="I631" s="211">
        <f t="shared" si="11"/>
        <v>0</v>
      </c>
      <c r="J631" s="258"/>
      <c r="K631" s="258"/>
      <c r="L631" s="258"/>
      <c r="M631" s="258"/>
      <c r="N631" s="257"/>
      <c r="O631" s="259"/>
      <c r="P631" s="350"/>
    </row>
    <row r="632" spans="1:16" ht="12.75" thickBot="1">
      <c r="A632" s="40"/>
      <c r="B632" s="11" t="s">
        <v>277</v>
      </c>
      <c r="C632" s="173"/>
      <c r="D632" s="89"/>
      <c r="E632" s="89"/>
      <c r="F632" s="89"/>
      <c r="G632" s="89"/>
      <c r="H632" s="89">
        <f>D632+E632+F632+G632</f>
        <v>0</v>
      </c>
      <c r="I632" s="211">
        <f t="shared" si="11"/>
        <v>0</v>
      </c>
      <c r="J632" s="96"/>
      <c r="K632" s="96"/>
      <c r="L632" s="96"/>
      <c r="M632" s="96"/>
      <c r="N632" s="220">
        <f>J632+K632+L632+M632</f>
        <v>0</v>
      </c>
      <c r="O632" s="131">
        <f>C632+I632-N632</f>
        <v>0</v>
      </c>
      <c r="P632" s="350"/>
    </row>
    <row r="633" spans="1:16" ht="12.75" thickBot="1">
      <c r="A633" s="44"/>
      <c r="B633" s="44"/>
      <c r="C633" s="70"/>
      <c r="D633" s="266"/>
      <c r="E633" s="266"/>
      <c r="F633" s="266"/>
      <c r="G633" s="266"/>
      <c r="H633" s="266"/>
      <c r="I633" s="211">
        <f t="shared" si="11"/>
        <v>0</v>
      </c>
      <c r="J633" s="268"/>
      <c r="K633" s="268"/>
      <c r="L633" s="268"/>
      <c r="M633" s="268"/>
      <c r="N633" s="267"/>
      <c r="O633" s="144"/>
      <c r="P633" s="350"/>
    </row>
    <row r="634" spans="1:16" ht="12.75" thickBot="1">
      <c r="A634" s="40"/>
      <c r="B634" s="11" t="s">
        <v>278</v>
      </c>
      <c r="C634" s="173"/>
      <c r="D634" s="89"/>
      <c r="E634" s="89"/>
      <c r="F634" s="89"/>
      <c r="G634" s="89"/>
      <c r="H634" s="89">
        <f>D634+E634+F634+G634</f>
        <v>0</v>
      </c>
      <c r="I634" s="211">
        <f t="shared" si="11"/>
        <v>0</v>
      </c>
      <c r="J634" s="96"/>
      <c r="K634" s="96"/>
      <c r="L634" s="96"/>
      <c r="M634" s="96"/>
      <c r="N634" s="220">
        <f>J634+K634+L634+M634</f>
        <v>0</v>
      </c>
      <c r="O634" s="131">
        <f>C634+I634-N634</f>
        <v>0</v>
      </c>
      <c r="P634" s="350"/>
    </row>
    <row r="635" spans="1:16" ht="12.75" thickBot="1">
      <c r="A635" s="44"/>
      <c r="B635" s="44"/>
      <c r="C635" s="70"/>
      <c r="D635" s="266"/>
      <c r="E635" s="266"/>
      <c r="F635" s="266"/>
      <c r="G635" s="266"/>
      <c r="H635" s="266"/>
      <c r="I635" s="211">
        <f t="shared" si="11"/>
        <v>0</v>
      </c>
      <c r="J635" s="268"/>
      <c r="K635" s="268"/>
      <c r="L635" s="268"/>
      <c r="M635" s="268"/>
      <c r="N635" s="267"/>
      <c r="O635" s="144"/>
      <c r="P635" s="350"/>
    </row>
    <row r="636" spans="1:16" ht="12.75" thickBot="1">
      <c r="A636" s="40"/>
      <c r="B636" s="11" t="s">
        <v>279</v>
      </c>
      <c r="C636" s="173"/>
      <c r="D636" s="89"/>
      <c r="E636" s="89"/>
      <c r="F636" s="89"/>
      <c r="G636" s="89"/>
      <c r="H636" s="89">
        <f>D636+E636+F636+G636</f>
        <v>0</v>
      </c>
      <c r="I636" s="211">
        <f t="shared" si="11"/>
        <v>0</v>
      </c>
      <c r="J636" s="96"/>
      <c r="K636" s="96"/>
      <c r="L636" s="96"/>
      <c r="M636" s="96"/>
      <c r="N636" s="220">
        <f>J636+K636+L636+M636</f>
        <v>0</v>
      </c>
      <c r="O636" s="131">
        <f>C636+I636-N636</f>
        <v>0</v>
      </c>
      <c r="P636" s="350"/>
    </row>
    <row r="637" spans="1:16" ht="12.75" thickBot="1">
      <c r="A637" s="44"/>
      <c r="B637" s="44"/>
      <c r="C637" s="70"/>
      <c r="D637" s="266"/>
      <c r="E637" s="266"/>
      <c r="F637" s="266"/>
      <c r="G637" s="266"/>
      <c r="H637" s="266"/>
      <c r="I637" s="211">
        <f t="shared" si="11"/>
        <v>0</v>
      </c>
      <c r="J637" s="268"/>
      <c r="K637" s="268"/>
      <c r="L637" s="268"/>
      <c r="M637" s="268"/>
      <c r="N637" s="267"/>
      <c r="O637" s="144"/>
      <c r="P637" s="350"/>
    </row>
    <row r="638" spans="1:16" ht="12.75" thickBot="1">
      <c r="A638" s="40"/>
      <c r="B638" s="11" t="s">
        <v>280</v>
      </c>
      <c r="C638" s="173"/>
      <c r="D638" s="89">
        <v>1174.02</v>
      </c>
      <c r="E638" s="89">
        <v>1174.02</v>
      </c>
      <c r="F638" s="89">
        <v>1174.02</v>
      </c>
      <c r="G638" s="89">
        <v>1174.02</v>
      </c>
      <c r="H638" s="89">
        <f>D638+E638+F638+G638</f>
        <v>4696.08</v>
      </c>
      <c r="I638" s="211">
        <f t="shared" si="11"/>
        <v>3617.935285053929</v>
      </c>
      <c r="J638" s="96"/>
      <c r="K638" s="96"/>
      <c r="L638" s="96"/>
      <c r="M638" s="96"/>
      <c r="N638" s="220">
        <f>J638+K638+L638+M638</f>
        <v>0</v>
      </c>
      <c r="O638" s="131">
        <f>C638+I638-N638</f>
        <v>3617.935285053929</v>
      </c>
      <c r="P638" s="350"/>
    </row>
    <row r="639" spans="1:16" ht="12.75" thickBot="1">
      <c r="A639" s="44"/>
      <c r="B639" s="44"/>
      <c r="C639" s="70"/>
      <c r="D639" s="266"/>
      <c r="E639" s="266"/>
      <c r="F639" s="266"/>
      <c r="G639" s="266"/>
      <c r="H639" s="266"/>
      <c r="I639" s="211">
        <f t="shared" si="11"/>
        <v>0</v>
      </c>
      <c r="J639" s="268"/>
      <c r="K639" s="268"/>
      <c r="L639" s="268"/>
      <c r="M639" s="268"/>
      <c r="N639" s="267"/>
      <c r="O639" s="144"/>
      <c r="P639" s="350"/>
    </row>
    <row r="640" spans="1:16" ht="12.75" thickBot="1">
      <c r="A640" s="40"/>
      <c r="B640" s="11" t="s">
        <v>281</v>
      </c>
      <c r="C640" s="173"/>
      <c r="D640" s="89">
        <v>328.23</v>
      </c>
      <c r="E640" s="89">
        <v>328.23</v>
      </c>
      <c r="F640" s="89">
        <v>328.23</v>
      </c>
      <c r="G640" s="89">
        <v>328.23</v>
      </c>
      <c r="H640" s="89">
        <f>D640+E640+F640+G640</f>
        <v>1312.92</v>
      </c>
      <c r="I640" s="211">
        <f t="shared" si="11"/>
        <v>1011.4946070878274</v>
      </c>
      <c r="J640" s="96"/>
      <c r="K640" s="96"/>
      <c r="L640" s="96"/>
      <c r="M640" s="96"/>
      <c r="N640" s="220">
        <f>J640+K640+L640+M640</f>
        <v>0</v>
      </c>
      <c r="O640" s="131">
        <f>C640+I640-N640</f>
        <v>1011.4946070878274</v>
      </c>
      <c r="P640" s="350"/>
    </row>
    <row r="641" spans="1:16" ht="12.75" thickBot="1">
      <c r="A641" s="44"/>
      <c r="B641" s="44"/>
      <c r="C641" s="70"/>
      <c r="D641" s="266"/>
      <c r="E641" s="266"/>
      <c r="F641" s="266"/>
      <c r="G641" s="266"/>
      <c r="H641" s="266"/>
      <c r="I641" s="211">
        <f t="shared" si="11"/>
        <v>0</v>
      </c>
      <c r="J641" s="268"/>
      <c r="K641" s="268"/>
      <c r="L641" s="268"/>
      <c r="M641" s="268"/>
      <c r="N641" s="267"/>
      <c r="O641" s="144"/>
      <c r="P641" s="350"/>
    </row>
    <row r="642" spans="1:16" ht="12.75" thickBot="1">
      <c r="A642" s="40"/>
      <c r="B642" s="11" t="s">
        <v>282</v>
      </c>
      <c r="C642" s="173"/>
      <c r="D642" s="89"/>
      <c r="E642" s="89"/>
      <c r="F642" s="89"/>
      <c r="G642" s="89"/>
      <c r="H642" s="89">
        <f>D642+E642+F642+G642</f>
        <v>0</v>
      </c>
      <c r="I642" s="211">
        <f t="shared" si="11"/>
        <v>0</v>
      </c>
      <c r="J642" s="96"/>
      <c r="K642" s="96"/>
      <c r="L642" s="96"/>
      <c r="M642" s="96"/>
      <c r="N642" s="220">
        <f>J642+K642+L642+M642</f>
        <v>0</v>
      </c>
      <c r="O642" s="131">
        <f>C642+I642-N642</f>
        <v>0</v>
      </c>
      <c r="P642" s="350"/>
    </row>
    <row r="643" spans="1:16" ht="12.75" thickBot="1">
      <c r="A643" s="44"/>
      <c r="B643" s="44"/>
      <c r="C643" s="70"/>
      <c r="D643" s="266"/>
      <c r="E643" s="266"/>
      <c r="F643" s="266"/>
      <c r="G643" s="266"/>
      <c r="H643" s="266"/>
      <c r="I643" s="211">
        <f t="shared" si="11"/>
        <v>0</v>
      </c>
      <c r="J643" s="268"/>
      <c r="K643" s="268"/>
      <c r="L643" s="268"/>
      <c r="M643" s="268"/>
      <c r="N643" s="267"/>
      <c r="O643" s="144"/>
      <c r="P643" s="350"/>
    </row>
    <row r="644" spans="1:16" ht="12.75" thickBot="1">
      <c r="A644" s="40"/>
      <c r="B644" s="11" t="s">
        <v>283</v>
      </c>
      <c r="C644" s="173"/>
      <c r="D644" s="89">
        <v>838.53</v>
      </c>
      <c r="E644" s="89">
        <v>838.53</v>
      </c>
      <c r="F644" s="89">
        <v>838.53</v>
      </c>
      <c r="G644" s="89">
        <v>838.53</v>
      </c>
      <c r="H644" s="89">
        <f>D644+E644+F644+G644</f>
        <v>3354.12</v>
      </c>
      <c r="I644" s="211">
        <f t="shared" si="11"/>
        <v>2584.0677966101694</v>
      </c>
      <c r="J644" s="96"/>
      <c r="K644" s="96"/>
      <c r="L644" s="96"/>
      <c r="M644" s="96"/>
      <c r="N644" s="220">
        <f>J644+K644+L644+M644</f>
        <v>0</v>
      </c>
      <c r="O644" s="131">
        <f>C644+I644-N644</f>
        <v>2584.0677966101694</v>
      </c>
      <c r="P644" s="350"/>
    </row>
    <row r="645" spans="1:16" ht="12.75" thickBot="1">
      <c r="A645" s="44"/>
      <c r="B645" s="44"/>
      <c r="C645" s="70"/>
      <c r="D645" s="266"/>
      <c r="E645" s="266"/>
      <c r="F645" s="266"/>
      <c r="G645" s="266"/>
      <c r="H645" s="266"/>
      <c r="I645" s="211">
        <f t="shared" si="11"/>
        <v>0</v>
      </c>
      <c r="J645" s="268"/>
      <c r="K645" s="268"/>
      <c r="L645" s="268"/>
      <c r="M645" s="268"/>
      <c r="N645" s="267"/>
      <c r="O645" s="144"/>
      <c r="P645" s="350"/>
    </row>
    <row r="646" spans="1:16" ht="12.75" thickBot="1">
      <c r="A646" s="40"/>
      <c r="B646" s="11" t="s">
        <v>284</v>
      </c>
      <c r="C646" s="173"/>
      <c r="D646" s="89">
        <v>487.11</v>
      </c>
      <c r="E646" s="89">
        <v>64555.94</v>
      </c>
      <c r="F646" s="89">
        <v>60257.64</v>
      </c>
      <c r="G646" s="89">
        <v>19464.33</v>
      </c>
      <c r="H646" s="89">
        <f>D646+E646+F646+G646</f>
        <v>144765.02000000002</v>
      </c>
      <c r="I646" s="211">
        <f t="shared" si="11"/>
        <v>111529.29121725731</v>
      </c>
      <c r="J646" s="96"/>
      <c r="K646" s="96"/>
      <c r="L646" s="96"/>
      <c r="M646" s="96"/>
      <c r="N646" s="220">
        <f>J646+K646+L646+M646</f>
        <v>0</v>
      </c>
      <c r="O646" s="131">
        <f>C646+I646-N646</f>
        <v>111529.29121725731</v>
      </c>
      <c r="P646" s="350"/>
    </row>
    <row r="647" spans="1:16" ht="12.75" thickBot="1">
      <c r="A647" s="44"/>
      <c r="B647" s="487" t="s">
        <v>390</v>
      </c>
      <c r="C647" s="488"/>
      <c r="D647" s="488"/>
      <c r="E647" s="488">
        <v>64068.84</v>
      </c>
      <c r="F647" s="488">
        <v>51974.4</v>
      </c>
      <c r="G647" s="488"/>
      <c r="H647" s="488"/>
      <c r="I647" s="211">
        <f t="shared" si="11"/>
        <v>0</v>
      </c>
      <c r="J647" s="268"/>
      <c r="K647" s="268"/>
      <c r="L647" s="268"/>
      <c r="M647" s="268"/>
      <c r="N647" s="267"/>
      <c r="O647" s="144"/>
      <c r="P647" s="350"/>
    </row>
    <row r="648" spans="1:16" ht="12.75" thickBot="1">
      <c r="A648" s="40"/>
      <c r="B648" s="11" t="s">
        <v>285</v>
      </c>
      <c r="C648" s="173"/>
      <c r="D648" s="89"/>
      <c r="E648" s="89"/>
      <c r="F648" s="89"/>
      <c r="G648" s="89"/>
      <c r="H648" s="89">
        <f>D648+E648+F648+G648</f>
        <v>0</v>
      </c>
      <c r="I648" s="211">
        <f t="shared" si="11"/>
        <v>0</v>
      </c>
      <c r="J648" s="96"/>
      <c r="K648" s="96"/>
      <c r="L648" s="96"/>
      <c r="M648" s="96"/>
      <c r="N648" s="220">
        <f>J648+K648+L648+M648</f>
        <v>0</v>
      </c>
      <c r="O648" s="131">
        <f>C648+I648-N648</f>
        <v>0</v>
      </c>
      <c r="P648" s="350"/>
    </row>
    <row r="649" spans="1:16" ht="12.75" thickBot="1">
      <c r="A649" s="44"/>
      <c r="B649" s="44"/>
      <c r="C649" s="70"/>
      <c r="D649" s="266"/>
      <c r="E649" s="266"/>
      <c r="F649" s="266"/>
      <c r="G649" s="266"/>
      <c r="H649" s="266"/>
      <c r="I649" s="211">
        <f t="shared" si="11"/>
        <v>0</v>
      </c>
      <c r="J649" s="268"/>
      <c r="K649" s="268"/>
      <c r="L649" s="268"/>
      <c r="M649" s="268"/>
      <c r="N649" s="267"/>
      <c r="O649" s="144"/>
      <c r="P649" s="350"/>
    </row>
    <row r="650" spans="1:16" ht="12.75" thickBot="1">
      <c r="A650" s="40"/>
      <c r="B650" s="11" t="s">
        <v>286</v>
      </c>
      <c r="C650" s="173"/>
      <c r="D650" s="89">
        <v>168.18</v>
      </c>
      <c r="E650" s="89">
        <v>165.18</v>
      </c>
      <c r="F650" s="89">
        <v>165.18</v>
      </c>
      <c r="G650" s="89">
        <v>165.18</v>
      </c>
      <c r="H650" s="89">
        <f>D650+E650+F650+G650</f>
        <v>663.72</v>
      </c>
      <c r="I650" s="211">
        <f t="shared" si="11"/>
        <v>511.3405238828968</v>
      </c>
      <c r="J650" s="96"/>
      <c r="K650" s="96"/>
      <c r="L650" s="96"/>
      <c r="M650" s="96"/>
      <c r="N650" s="220">
        <f>J650+K650+L650+M650</f>
        <v>0</v>
      </c>
      <c r="O650" s="131">
        <f>C650+I650-N650</f>
        <v>511.3405238828968</v>
      </c>
      <c r="P650" s="350"/>
    </row>
    <row r="651" spans="1:16" ht="12.75" thickBot="1">
      <c r="A651" s="44"/>
      <c r="B651" s="44"/>
      <c r="C651" s="70"/>
      <c r="D651" s="266"/>
      <c r="E651" s="266"/>
      <c r="F651" s="266"/>
      <c r="G651" s="266"/>
      <c r="H651" s="266"/>
      <c r="I651" s="211">
        <f t="shared" si="11"/>
        <v>0</v>
      </c>
      <c r="J651" s="268"/>
      <c r="K651" s="268"/>
      <c r="L651" s="268"/>
      <c r="M651" s="268"/>
      <c r="N651" s="267"/>
      <c r="O651" s="144"/>
      <c r="P651" s="350"/>
    </row>
    <row r="652" spans="1:16" ht="12.75" thickBot="1">
      <c r="A652" s="40"/>
      <c r="B652" s="11" t="s">
        <v>308</v>
      </c>
      <c r="C652" s="173"/>
      <c r="D652" s="89"/>
      <c r="E652" s="89"/>
      <c r="F652" s="89"/>
      <c r="G652" s="89"/>
      <c r="H652" s="89">
        <f>D652+E652+F652+G652</f>
        <v>0</v>
      </c>
      <c r="I652" s="211">
        <f t="shared" si="11"/>
        <v>0</v>
      </c>
      <c r="J652" s="96"/>
      <c r="K652" s="96"/>
      <c r="L652" s="96"/>
      <c r="M652" s="96"/>
      <c r="N652" s="220">
        <f>J652+K652+L652+M652</f>
        <v>0</v>
      </c>
      <c r="O652" s="131">
        <f>C652+I652-N652</f>
        <v>0</v>
      </c>
      <c r="P652" s="350"/>
    </row>
    <row r="653" spans="1:16" ht="12.75" thickBot="1">
      <c r="A653" s="44"/>
      <c r="B653" s="44"/>
      <c r="C653" s="70"/>
      <c r="D653" s="266"/>
      <c r="E653" s="266"/>
      <c r="F653" s="266"/>
      <c r="G653" s="266"/>
      <c r="H653" s="266"/>
      <c r="I653" s="211">
        <f t="shared" si="11"/>
        <v>0</v>
      </c>
      <c r="J653" s="268"/>
      <c r="K653" s="268"/>
      <c r="L653" s="268"/>
      <c r="M653" s="268"/>
      <c r="N653" s="267"/>
      <c r="O653" s="144"/>
      <c r="P653" s="350"/>
    </row>
    <row r="654" spans="1:16" ht="12.75" thickBot="1">
      <c r="A654" s="40"/>
      <c r="B654" s="11" t="s">
        <v>349</v>
      </c>
      <c r="C654" s="173"/>
      <c r="D654" s="89"/>
      <c r="E654" s="89"/>
      <c r="F654" s="89"/>
      <c r="G654" s="89"/>
      <c r="H654" s="89">
        <f>D654+E654+F654+G654</f>
        <v>0</v>
      </c>
      <c r="I654" s="211">
        <f t="shared" si="11"/>
        <v>0</v>
      </c>
      <c r="J654" s="96"/>
      <c r="K654" s="96"/>
      <c r="L654" s="96"/>
      <c r="M654" s="96"/>
      <c r="N654" s="220">
        <f>J654+K654+L654+M654</f>
        <v>0</v>
      </c>
      <c r="O654" s="131">
        <f>C654+I654-N654</f>
        <v>0</v>
      </c>
      <c r="P654" s="350"/>
    </row>
    <row r="655" spans="1:16" ht="12.75" thickBot="1">
      <c r="A655" s="42"/>
      <c r="B655" s="42" t="s">
        <v>359</v>
      </c>
      <c r="C655" s="69"/>
      <c r="D655" s="256"/>
      <c r="E655" s="256"/>
      <c r="F655" s="256"/>
      <c r="G655" s="256"/>
      <c r="H655" s="256"/>
      <c r="I655" s="211">
        <f t="shared" si="11"/>
        <v>0</v>
      </c>
      <c r="J655" s="258"/>
      <c r="K655" s="258"/>
      <c r="L655" s="258"/>
      <c r="M655" s="258"/>
      <c r="N655" s="257"/>
      <c r="O655" s="259"/>
      <c r="P655" s="350"/>
    </row>
    <row r="656" spans="1:16" ht="12" thickBot="1">
      <c r="A656" s="154"/>
      <c r="B656" s="230"/>
      <c r="C656" s="231"/>
      <c r="D656" s="136"/>
      <c r="E656" s="136"/>
      <c r="F656" s="136"/>
      <c r="G656" s="136"/>
      <c r="H656" s="274"/>
      <c r="I656" s="136"/>
      <c r="J656" s="136"/>
      <c r="K656" s="136"/>
      <c r="L656" s="136"/>
      <c r="M656" s="136"/>
      <c r="N656" s="275"/>
      <c r="O656" s="276"/>
      <c r="P656" s="350"/>
    </row>
    <row r="657" spans="1:16" ht="12" thickBot="1">
      <c r="A657" s="1"/>
      <c r="B657" s="14" t="s">
        <v>98</v>
      </c>
      <c r="C657" s="33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0</v>
      </c>
      <c r="D657" s="33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94290.48</v>
      </c>
      <c r="E657" s="33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165475.07</v>
      </c>
      <c r="F657" s="33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164736.15</v>
      </c>
      <c r="G657" s="33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132454.13999999998</v>
      </c>
      <c r="H657" s="122">
        <f>D657+E657+F657+G657</f>
        <v>556955.84</v>
      </c>
      <c r="I657" s="33">
        <f aca="true" t="shared" si="12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429087.70416024653</v>
      </c>
      <c r="J657" s="33">
        <f t="shared" si="12"/>
        <v>0</v>
      </c>
      <c r="K657" s="33">
        <f t="shared" si="12"/>
        <v>0</v>
      </c>
      <c r="L657" s="33">
        <f t="shared" si="12"/>
        <v>0</v>
      </c>
      <c r="M657" s="33">
        <f t="shared" si="12"/>
        <v>0</v>
      </c>
      <c r="N657" s="33">
        <f t="shared" si="12"/>
        <v>0</v>
      </c>
      <c r="O657" s="33">
        <f t="shared" si="12"/>
        <v>429087.70416024653</v>
      </c>
      <c r="P657" s="350"/>
    </row>
    <row r="658" spans="1:16" ht="12.75" thickBot="1">
      <c r="A658" s="1"/>
      <c r="B658" s="119" t="s">
        <v>369</v>
      </c>
      <c r="C658" s="71"/>
      <c r="D658" s="36"/>
      <c r="E658" s="36"/>
      <c r="F658" s="36"/>
      <c r="G658" s="36"/>
      <c r="H658" s="122"/>
      <c r="I658" s="211">
        <f>H657-I657</f>
        <v>127868.13583975343</v>
      </c>
      <c r="J658" s="36"/>
      <c r="K658" s="36"/>
      <c r="L658" s="36"/>
      <c r="M658" s="36"/>
      <c r="N658" s="130">
        <f>J658+K658+L658+M658</f>
        <v>0</v>
      </c>
      <c r="O658" s="131"/>
      <c r="P658" s="350"/>
    </row>
    <row r="659" spans="1:16" ht="12.75" thickBot="1">
      <c r="A659" s="7"/>
      <c r="B659" s="120"/>
      <c r="C659" s="67"/>
      <c r="D659" s="36"/>
      <c r="E659" s="36"/>
      <c r="F659" s="36"/>
      <c r="G659" s="36"/>
      <c r="H659" s="122"/>
      <c r="I659" s="211"/>
      <c r="J659" s="36"/>
      <c r="K659" s="36"/>
      <c r="L659" s="36"/>
      <c r="M659" s="36"/>
      <c r="N659" s="130">
        <f>J659+K659+L659+M659</f>
        <v>0</v>
      </c>
      <c r="O659" s="131"/>
      <c r="P659" s="350"/>
    </row>
    <row r="660" spans="1:16" ht="12.75" thickBot="1">
      <c r="A660" s="139"/>
      <c r="B660" s="140" t="s">
        <v>5</v>
      </c>
      <c r="C660" s="226">
        <f>C659+C658+C657</f>
        <v>0</v>
      </c>
      <c r="D660" s="152"/>
      <c r="E660" s="152"/>
      <c r="F660" s="152"/>
      <c r="G660" s="152"/>
      <c r="H660" s="148"/>
      <c r="I660" s="226">
        <f>I659+I658+I657</f>
        <v>556955.84</v>
      </c>
      <c r="J660" s="152"/>
      <c r="K660" s="152"/>
      <c r="L660" s="152"/>
      <c r="M660" s="152"/>
      <c r="N660" s="149">
        <f>J660+K660+L660+M660</f>
        <v>0</v>
      </c>
      <c r="O660" s="226">
        <f>O659+O658+O657</f>
        <v>429087.70416024653</v>
      </c>
      <c r="P660" s="350"/>
    </row>
    <row r="661" ht="11.25">
      <c r="I661" s="350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25390625" style="12" customWidth="1"/>
    <col min="2" max="2" width="22.125" style="12" customWidth="1"/>
    <col min="3" max="3" width="9.375" style="62" customWidth="1"/>
    <col min="4" max="5" width="9.25390625" style="12" customWidth="1"/>
    <col min="6" max="6" width="9.375" style="12" customWidth="1"/>
    <col min="7" max="7" width="9.25390625" style="12" customWidth="1"/>
    <col min="8" max="9" width="10.625" style="12" customWidth="1"/>
    <col min="10" max="10" width="9.75390625" style="12" customWidth="1"/>
    <col min="11" max="11" width="7.375" style="12" customWidth="1"/>
    <col min="12" max="12" width="6.75390625" style="12" customWidth="1"/>
    <col min="13" max="13" width="7.375" style="12" customWidth="1"/>
    <col min="14" max="14" width="9.125" style="12" customWidth="1"/>
    <col min="15" max="15" width="11.25390625" style="12" customWidth="1"/>
    <col min="16" max="16" width="10.25390625" style="12" customWidth="1"/>
    <col min="17" max="16384" width="9.125" style="12" customWidth="1"/>
  </cols>
  <sheetData>
    <row r="1" spans="2:7" ht="20.25" customHeight="1">
      <c r="B1" s="34"/>
      <c r="C1" s="291"/>
      <c r="D1" s="22"/>
      <c r="E1" s="22"/>
      <c r="F1" s="22"/>
      <c r="G1" s="22"/>
    </row>
    <row r="2" spans="2:7" ht="18" customHeight="1">
      <c r="B2" s="34"/>
      <c r="C2" s="291"/>
      <c r="D2" s="22"/>
      <c r="E2" s="22"/>
      <c r="F2" s="22"/>
      <c r="G2" s="22"/>
    </row>
    <row r="3" spans="2:7" ht="11.25">
      <c r="B3" s="34"/>
      <c r="C3" s="291"/>
      <c r="D3" s="22"/>
      <c r="E3" s="22"/>
      <c r="F3" s="22"/>
      <c r="G3" s="22"/>
    </row>
    <row r="4" spans="2:7" ht="12" thickBot="1">
      <c r="B4" s="22"/>
      <c r="C4" s="168"/>
      <c r="D4" s="22"/>
      <c r="E4" s="22"/>
      <c r="F4" s="22"/>
      <c r="G4" s="22"/>
    </row>
    <row r="5" spans="1:3" ht="15" customHeight="1" thickBot="1">
      <c r="A5" s="204"/>
      <c r="B5" s="453"/>
      <c r="C5" s="454" t="s">
        <v>365</v>
      </c>
    </row>
    <row r="6" spans="1:15" ht="12" thickBot="1">
      <c r="A6" s="202"/>
      <c r="B6" s="203"/>
      <c r="C6" s="458"/>
      <c r="D6" s="224"/>
      <c r="E6" s="215" t="s">
        <v>378</v>
      </c>
      <c r="F6" s="215"/>
      <c r="G6" s="447"/>
      <c r="H6" s="449"/>
      <c r="I6" s="205"/>
      <c r="J6" s="232"/>
      <c r="K6" s="74" t="s">
        <v>386</v>
      </c>
      <c r="L6" s="74"/>
      <c r="M6" s="75"/>
      <c r="N6" s="77"/>
      <c r="O6" s="102"/>
    </row>
    <row r="7" spans="1:15" ht="43.5" customHeight="1" thickBot="1">
      <c r="A7" s="35" t="s">
        <v>91</v>
      </c>
      <c r="B7" s="163" t="s">
        <v>59</v>
      </c>
      <c r="C7" s="311" t="s">
        <v>372</v>
      </c>
      <c r="D7" s="457" t="s">
        <v>212</v>
      </c>
      <c r="E7" s="457" t="s">
        <v>311</v>
      </c>
      <c r="F7" s="373" t="s">
        <v>306</v>
      </c>
      <c r="G7" s="373" t="s">
        <v>344</v>
      </c>
      <c r="H7" s="217" t="s">
        <v>381</v>
      </c>
      <c r="I7" s="78" t="s">
        <v>382</v>
      </c>
      <c r="J7" s="245" t="s">
        <v>212</v>
      </c>
      <c r="K7" s="76" t="s">
        <v>305</v>
      </c>
      <c r="L7" s="76" t="s">
        <v>306</v>
      </c>
      <c r="M7" s="76" t="s">
        <v>307</v>
      </c>
      <c r="N7" s="218" t="s">
        <v>377</v>
      </c>
      <c r="O7" s="103" t="s">
        <v>375</v>
      </c>
    </row>
    <row r="8" spans="1:15" ht="31.5" customHeight="1" thickBot="1">
      <c r="A8" s="25" t="s">
        <v>92</v>
      </c>
      <c r="B8" s="25"/>
      <c r="C8" s="129"/>
      <c r="D8" s="85"/>
      <c r="E8" s="85"/>
      <c r="F8" s="86"/>
      <c r="G8" s="123"/>
      <c r="H8" s="82"/>
      <c r="I8" s="208"/>
      <c r="J8" s="125"/>
      <c r="K8" s="93"/>
      <c r="L8" s="93"/>
      <c r="M8" s="127"/>
      <c r="N8" s="213"/>
      <c r="O8" s="128"/>
    </row>
    <row r="9" spans="1:15" ht="17.25" customHeight="1" thickBot="1">
      <c r="A9" s="32"/>
      <c r="B9" s="25"/>
      <c r="C9" s="129"/>
      <c r="D9" s="362"/>
      <c r="E9" s="362"/>
      <c r="F9" s="363"/>
      <c r="G9" s="364"/>
      <c r="H9" s="365"/>
      <c r="I9" s="210"/>
      <c r="J9" s="366"/>
      <c r="K9" s="366"/>
      <c r="L9" s="366"/>
      <c r="M9" s="367"/>
      <c r="N9" s="368"/>
      <c r="O9" s="369"/>
    </row>
    <row r="10" spans="1:16" ht="12.75" thickBot="1">
      <c r="A10" s="28"/>
      <c r="B10" s="5" t="s">
        <v>60</v>
      </c>
      <c r="C10" s="193"/>
      <c r="D10" s="89"/>
      <c r="E10" s="89"/>
      <c r="F10" s="89"/>
      <c r="G10" s="89"/>
      <c r="H10" s="89">
        <f>D10+E10+F10+G10</f>
        <v>0</v>
      </c>
      <c r="I10" s="211">
        <f>H10/1.2/1.18</f>
        <v>0</v>
      </c>
      <c r="J10" s="96"/>
      <c r="K10" s="96"/>
      <c r="L10" s="96"/>
      <c r="M10" s="96"/>
      <c r="N10" s="220">
        <f>J10+K10+L10+M10</f>
        <v>0</v>
      </c>
      <c r="O10" s="118">
        <f>C10+I10-N10</f>
        <v>0</v>
      </c>
      <c r="P10" s="350"/>
    </row>
    <row r="11" spans="1:16" ht="12.75" thickBot="1">
      <c r="A11" s="15">
        <v>5</v>
      </c>
      <c r="B11" s="15"/>
      <c r="C11" s="194"/>
      <c r="D11" s="90"/>
      <c r="E11" s="90"/>
      <c r="F11" s="90"/>
      <c r="G11" s="91"/>
      <c r="H11" s="91"/>
      <c r="I11" s="211">
        <f aca="true" t="shared" si="0" ref="I11:I74">H11/1.2/1.18</f>
        <v>0</v>
      </c>
      <c r="J11" s="97"/>
      <c r="K11" s="97"/>
      <c r="L11" s="97"/>
      <c r="M11" s="97"/>
      <c r="N11" s="221"/>
      <c r="O11" s="104"/>
      <c r="P11" s="350"/>
    </row>
    <row r="12" spans="1:16" ht="12.75" thickBot="1">
      <c r="A12" s="246"/>
      <c r="B12" s="29" t="s">
        <v>61</v>
      </c>
      <c r="C12" s="361"/>
      <c r="D12" s="89">
        <v>1283.85</v>
      </c>
      <c r="E12" s="89">
        <v>1283.85</v>
      </c>
      <c r="F12" s="89">
        <v>1283.85</v>
      </c>
      <c r="G12" s="89">
        <v>1283.85</v>
      </c>
      <c r="H12" s="89">
        <f>D12+E12+F12+G12</f>
        <v>5135.4</v>
      </c>
      <c r="I12" s="211">
        <f t="shared" si="0"/>
        <v>3626.6949152542375</v>
      </c>
      <c r="J12" s="96"/>
      <c r="K12" s="96"/>
      <c r="L12" s="96"/>
      <c r="M12" s="96"/>
      <c r="N12" s="220">
        <f>J12+K12+L12+M12</f>
        <v>0</v>
      </c>
      <c r="O12" s="118">
        <f>C12+I12-N12</f>
        <v>3626.6949152542375</v>
      </c>
      <c r="P12" s="350"/>
    </row>
    <row r="13" spans="1:16" ht="12.75" thickBot="1">
      <c r="A13" s="15"/>
      <c r="B13" s="15"/>
      <c r="C13" s="194"/>
      <c r="D13" s="90"/>
      <c r="E13" s="90"/>
      <c r="F13" s="90"/>
      <c r="G13" s="91"/>
      <c r="H13" s="91"/>
      <c r="I13" s="211">
        <f t="shared" si="0"/>
        <v>0</v>
      </c>
      <c r="J13" s="97"/>
      <c r="K13" s="97"/>
      <c r="L13" s="97"/>
      <c r="M13" s="97"/>
      <c r="N13" s="221"/>
      <c r="O13" s="121"/>
      <c r="P13" s="350"/>
    </row>
    <row r="14" spans="1:16" ht="12.75" thickBot="1">
      <c r="A14" s="246"/>
      <c r="B14" s="29" t="s">
        <v>62</v>
      </c>
      <c r="C14" s="361"/>
      <c r="D14" s="89">
        <v>641.91</v>
      </c>
      <c r="E14" s="89">
        <v>641.91</v>
      </c>
      <c r="F14" s="89">
        <v>641.91</v>
      </c>
      <c r="G14" s="89">
        <v>641.91</v>
      </c>
      <c r="H14" s="89">
        <f>D14+E14+F14+G14</f>
        <v>2567.64</v>
      </c>
      <c r="I14" s="211">
        <f t="shared" si="0"/>
        <v>1813.3050847457625</v>
      </c>
      <c r="J14" s="96"/>
      <c r="K14" s="96"/>
      <c r="L14" s="96"/>
      <c r="M14" s="96"/>
      <c r="N14" s="220">
        <f>J14+K14+L14+M14</f>
        <v>0</v>
      </c>
      <c r="O14" s="118">
        <f>C14+I14-N14</f>
        <v>1813.3050847457625</v>
      </c>
      <c r="P14" s="350"/>
    </row>
    <row r="15" spans="1:16" ht="12.75" thickBot="1">
      <c r="A15" s="15"/>
      <c r="B15" s="15"/>
      <c r="C15" s="194"/>
      <c r="D15" s="90"/>
      <c r="E15" s="90"/>
      <c r="F15" s="90"/>
      <c r="G15" s="91"/>
      <c r="H15" s="91"/>
      <c r="I15" s="211">
        <f t="shared" si="0"/>
        <v>0</v>
      </c>
      <c r="J15" s="97"/>
      <c r="K15" s="97"/>
      <c r="L15" s="97"/>
      <c r="M15" s="97"/>
      <c r="N15" s="221"/>
      <c r="O15" s="121"/>
      <c r="P15" s="350"/>
    </row>
    <row r="16" spans="1:16" ht="12.75" thickBot="1">
      <c r="A16" s="246"/>
      <c r="B16" s="29" t="s">
        <v>90</v>
      </c>
      <c r="C16" s="199"/>
      <c r="D16" s="89">
        <v>9463.68</v>
      </c>
      <c r="E16" s="89">
        <v>11395.64</v>
      </c>
      <c r="F16" s="89">
        <v>10912.65</v>
      </c>
      <c r="G16" s="89">
        <v>10912.65</v>
      </c>
      <c r="H16" s="89">
        <f>D16+E16+F16+G16</f>
        <v>42684.62</v>
      </c>
      <c r="I16" s="211">
        <f t="shared" si="0"/>
        <v>30144.505649717517</v>
      </c>
      <c r="J16" s="96"/>
      <c r="K16" s="96"/>
      <c r="L16" s="96"/>
      <c r="M16" s="96"/>
      <c r="N16" s="220">
        <f>J16+K16+L16+M16</f>
        <v>0</v>
      </c>
      <c r="O16" s="118">
        <f>C16+I16-N16</f>
        <v>30144.505649717517</v>
      </c>
      <c r="P16" s="350"/>
    </row>
    <row r="17" spans="1:16" ht="12.75" thickBot="1">
      <c r="A17" s="25"/>
      <c r="B17" s="25"/>
      <c r="C17" s="198"/>
      <c r="D17" s="334"/>
      <c r="E17" s="334"/>
      <c r="F17" s="334"/>
      <c r="G17" s="207"/>
      <c r="H17" s="207"/>
      <c r="I17" s="211">
        <f t="shared" si="0"/>
        <v>0</v>
      </c>
      <c r="J17" s="335"/>
      <c r="K17" s="335"/>
      <c r="L17" s="335"/>
      <c r="M17" s="335"/>
      <c r="N17" s="345"/>
      <c r="O17" s="346"/>
      <c r="P17" s="350"/>
    </row>
    <row r="18" spans="1:16" ht="12.75" thickBot="1">
      <c r="A18" s="28">
        <v>19</v>
      </c>
      <c r="B18" s="348" t="s">
        <v>301</v>
      </c>
      <c r="C18" s="349"/>
      <c r="D18" s="338">
        <v>6659.07</v>
      </c>
      <c r="E18" s="338">
        <v>6659.07</v>
      </c>
      <c r="F18" s="338">
        <v>6659.07</v>
      </c>
      <c r="G18" s="263">
        <v>6659.07</v>
      </c>
      <c r="H18" s="89">
        <f>D18+E18+F18+G18</f>
        <v>26636.28</v>
      </c>
      <c r="I18" s="211">
        <f t="shared" si="0"/>
        <v>18810.93220338983</v>
      </c>
      <c r="J18" s="340"/>
      <c r="K18" s="340"/>
      <c r="L18" s="340"/>
      <c r="M18" s="340"/>
      <c r="N18" s="220">
        <f>J18+K18+L18+M18</f>
        <v>0</v>
      </c>
      <c r="O18" s="131">
        <f>C18+I18-N18</f>
        <v>18810.93220338983</v>
      </c>
      <c r="P18" s="350"/>
    </row>
    <row r="19" spans="1:16" ht="12.75" thickBot="1">
      <c r="A19" s="25"/>
      <c r="B19" s="25"/>
      <c r="C19" s="198"/>
      <c r="D19" s="334"/>
      <c r="E19" s="334"/>
      <c r="F19" s="334"/>
      <c r="G19" s="207"/>
      <c r="H19" s="207"/>
      <c r="I19" s="211">
        <f t="shared" si="0"/>
        <v>0</v>
      </c>
      <c r="J19" s="335"/>
      <c r="K19" s="335"/>
      <c r="L19" s="335"/>
      <c r="M19" s="335"/>
      <c r="N19" s="345"/>
      <c r="O19" s="346"/>
      <c r="P19" s="350"/>
    </row>
    <row r="20" spans="1:16" ht="12.75" thickBot="1">
      <c r="A20" s="246">
        <v>21</v>
      </c>
      <c r="B20" s="28" t="s">
        <v>303</v>
      </c>
      <c r="C20" s="347"/>
      <c r="D20" s="338">
        <v>5901.03</v>
      </c>
      <c r="E20" s="338">
        <v>5901.03</v>
      </c>
      <c r="F20" s="338">
        <v>5901.03</v>
      </c>
      <c r="G20" s="339">
        <v>5901.03</v>
      </c>
      <c r="H20" s="89">
        <f>D20+E20+F20+G20</f>
        <v>23604.12</v>
      </c>
      <c r="I20" s="211">
        <f t="shared" si="0"/>
        <v>16669.57627118644</v>
      </c>
      <c r="J20" s="340"/>
      <c r="K20" s="340"/>
      <c r="L20" s="340"/>
      <c r="M20" s="340"/>
      <c r="N20" s="220">
        <f>J20+K20+L20+M20</f>
        <v>0</v>
      </c>
      <c r="O20" s="131">
        <f>C20+I20-N20</f>
        <v>16669.57627118644</v>
      </c>
      <c r="P20" s="350"/>
    </row>
    <row r="21" spans="1:16" ht="12.75" thickBot="1">
      <c r="A21" s="25"/>
      <c r="B21" s="25"/>
      <c r="C21" s="198"/>
      <c r="D21" s="334"/>
      <c r="E21" s="334"/>
      <c r="F21" s="334"/>
      <c r="G21" s="207"/>
      <c r="H21" s="207"/>
      <c r="I21" s="211">
        <f t="shared" si="0"/>
        <v>0</v>
      </c>
      <c r="J21" s="335"/>
      <c r="K21" s="335"/>
      <c r="L21" s="335"/>
      <c r="M21" s="335"/>
      <c r="N21" s="345"/>
      <c r="O21" s="346"/>
      <c r="P21" s="350"/>
    </row>
    <row r="22" spans="1:16" ht="12.75" thickBot="1">
      <c r="A22" s="28">
        <v>23</v>
      </c>
      <c r="B22" s="20" t="s">
        <v>304</v>
      </c>
      <c r="C22" s="347"/>
      <c r="D22" s="338">
        <v>5000.85</v>
      </c>
      <c r="E22" s="338">
        <v>5000.85</v>
      </c>
      <c r="F22" s="338">
        <v>5000.85</v>
      </c>
      <c r="G22" s="339">
        <v>5000.85</v>
      </c>
      <c r="H22" s="89">
        <f>D22+E22+F22+G22</f>
        <v>20003.4</v>
      </c>
      <c r="I22" s="211">
        <f t="shared" si="0"/>
        <v>14126.694915254242</v>
      </c>
      <c r="J22" s="340"/>
      <c r="K22" s="340"/>
      <c r="L22" s="340"/>
      <c r="M22" s="340"/>
      <c r="N22" s="220">
        <f>J22+K22+L22+M22</f>
        <v>0</v>
      </c>
      <c r="O22" s="131">
        <f>C22+I22-N22</f>
        <v>14126.694915254242</v>
      </c>
      <c r="P22" s="350"/>
    </row>
    <row r="23" spans="1:16" ht="12.75" thickBot="1">
      <c r="A23" s="25"/>
      <c r="B23" s="25"/>
      <c r="C23" s="198"/>
      <c r="D23" s="90"/>
      <c r="E23" s="90"/>
      <c r="F23" s="334"/>
      <c r="G23" s="207"/>
      <c r="H23" s="207"/>
      <c r="I23" s="211">
        <f t="shared" si="0"/>
        <v>0</v>
      </c>
      <c r="J23" s="335"/>
      <c r="K23" s="335"/>
      <c r="L23" s="335"/>
      <c r="M23" s="335"/>
      <c r="N23" s="345"/>
      <c r="O23" s="346"/>
      <c r="P23" s="350"/>
    </row>
    <row r="24" spans="1:16" ht="12.75" thickBot="1">
      <c r="A24" s="28"/>
      <c r="B24" s="29" t="s">
        <v>338</v>
      </c>
      <c r="C24" s="347"/>
      <c r="D24" s="338">
        <v>3688.32</v>
      </c>
      <c r="E24" s="338">
        <v>6993.03</v>
      </c>
      <c r="F24" s="338">
        <v>6166.86</v>
      </c>
      <c r="G24" s="339">
        <v>6166.86</v>
      </c>
      <c r="H24" s="89">
        <f>D24+E24+F24+G24</f>
        <v>23015.07</v>
      </c>
      <c r="I24" s="211">
        <f t="shared" si="0"/>
        <v>16253.580508474579</v>
      </c>
      <c r="J24" s="340"/>
      <c r="K24" s="340"/>
      <c r="L24" s="340"/>
      <c r="M24" s="340"/>
      <c r="N24" s="220">
        <f>J24+K24+L24+M24</f>
        <v>0</v>
      </c>
      <c r="O24" s="131">
        <f>C24+I24-N24</f>
        <v>16253.580508474579</v>
      </c>
      <c r="P24" s="350"/>
    </row>
    <row r="25" spans="1:16" ht="12.75" thickBot="1">
      <c r="A25" s="15"/>
      <c r="B25" s="15"/>
      <c r="C25" s="198"/>
      <c r="D25" s="90"/>
      <c r="E25" s="90"/>
      <c r="F25" s="334"/>
      <c r="G25" s="207"/>
      <c r="H25" s="207"/>
      <c r="I25" s="211">
        <f t="shared" si="0"/>
        <v>0</v>
      </c>
      <c r="J25" s="335"/>
      <c r="K25" s="335"/>
      <c r="L25" s="335"/>
      <c r="M25" s="335"/>
      <c r="N25" s="345"/>
      <c r="O25" s="346"/>
      <c r="P25" s="350"/>
    </row>
    <row r="26" spans="1:16" ht="12.75" thickBot="1">
      <c r="A26" s="246"/>
      <c r="B26" s="29" t="s">
        <v>339</v>
      </c>
      <c r="C26" s="347"/>
      <c r="D26" s="338">
        <v>2475.69</v>
      </c>
      <c r="E26" s="338">
        <v>4746.34</v>
      </c>
      <c r="F26" s="338">
        <v>4611.21</v>
      </c>
      <c r="G26" s="339">
        <v>4827.48</v>
      </c>
      <c r="H26" s="89">
        <f>D26+E26+F26+G26</f>
        <v>16660.72</v>
      </c>
      <c r="I26" s="211">
        <f t="shared" si="0"/>
        <v>11766.045197740115</v>
      </c>
      <c r="J26" s="340"/>
      <c r="K26" s="340"/>
      <c r="L26" s="340"/>
      <c r="M26" s="340"/>
      <c r="N26" s="220">
        <f>J26+K26+L26+M26</f>
        <v>0</v>
      </c>
      <c r="O26" s="131">
        <f>C26+I26-N26</f>
        <v>11766.045197740115</v>
      </c>
      <c r="P26" s="350"/>
    </row>
    <row r="27" spans="1:16" ht="12.75" thickBot="1">
      <c r="A27" s="15"/>
      <c r="B27" s="15"/>
      <c r="C27" s="195"/>
      <c r="D27" s="90"/>
      <c r="E27" s="90"/>
      <c r="F27" s="90"/>
      <c r="G27" s="91"/>
      <c r="H27" s="91"/>
      <c r="I27" s="211">
        <f t="shared" si="0"/>
        <v>0</v>
      </c>
      <c r="J27" s="97"/>
      <c r="K27" s="97"/>
      <c r="L27" s="97"/>
      <c r="M27" s="97"/>
      <c r="N27" s="221"/>
      <c r="O27" s="121"/>
      <c r="P27" s="350"/>
    </row>
    <row r="28" spans="1:16" ht="12.75" thickBot="1">
      <c r="A28" s="28"/>
      <c r="B28" s="29" t="s">
        <v>340</v>
      </c>
      <c r="C28" s="347"/>
      <c r="D28" s="338">
        <v>4748.55</v>
      </c>
      <c r="E28" s="338">
        <v>7571.67</v>
      </c>
      <c r="F28" s="338">
        <v>6865.89</v>
      </c>
      <c r="G28" s="339">
        <v>6865.89</v>
      </c>
      <c r="H28" s="89">
        <f>D28+E28+F28+G28</f>
        <v>26052</v>
      </c>
      <c r="I28" s="211">
        <f t="shared" si="0"/>
        <v>18398.305084745763</v>
      </c>
      <c r="J28" s="340"/>
      <c r="K28" s="340"/>
      <c r="L28" s="340"/>
      <c r="M28" s="340"/>
      <c r="N28" s="220">
        <f>J28+K28+L28+M28</f>
        <v>0</v>
      </c>
      <c r="O28" s="131">
        <f>C28+I28-N28</f>
        <v>18398.305084745763</v>
      </c>
      <c r="P28" s="350"/>
    </row>
    <row r="29" spans="1:16" ht="12.75" thickBot="1">
      <c r="A29" s="15"/>
      <c r="B29" s="25"/>
      <c r="C29" s="198"/>
      <c r="D29" s="90"/>
      <c r="E29" s="90"/>
      <c r="F29" s="90"/>
      <c r="G29" s="91"/>
      <c r="H29" s="91"/>
      <c r="I29" s="211">
        <f t="shared" si="0"/>
        <v>0</v>
      </c>
      <c r="J29" s="97"/>
      <c r="K29" s="97"/>
      <c r="L29" s="97"/>
      <c r="M29" s="97"/>
      <c r="N29" s="221"/>
      <c r="O29" s="121"/>
      <c r="P29" s="350"/>
    </row>
    <row r="30" spans="1:16" ht="12.75" thickBot="1">
      <c r="A30" s="360"/>
      <c r="B30" s="16" t="s">
        <v>63</v>
      </c>
      <c r="C30" s="396"/>
      <c r="D30" s="89">
        <v>4303.98</v>
      </c>
      <c r="E30" s="89">
        <v>4303.98</v>
      </c>
      <c r="F30" s="89">
        <v>4303.98</v>
      </c>
      <c r="G30" s="89">
        <v>4303.98</v>
      </c>
      <c r="H30" s="89">
        <f>D30+E30+F30+G30</f>
        <v>17215.92</v>
      </c>
      <c r="I30" s="211">
        <f t="shared" si="0"/>
        <v>12158.135593220339</v>
      </c>
      <c r="J30" s="96"/>
      <c r="K30" s="96"/>
      <c r="L30" s="96"/>
      <c r="M30" s="96"/>
      <c r="N30" s="220">
        <f>J30+K30+L30+M30</f>
        <v>0</v>
      </c>
      <c r="O30" s="118">
        <f>C30+I30-N30</f>
        <v>12158.135593220339</v>
      </c>
      <c r="P30" s="350"/>
    </row>
    <row r="31" spans="1:16" ht="12.75" thickBot="1">
      <c r="A31" s="3"/>
      <c r="B31" s="27"/>
      <c r="C31" s="198"/>
      <c r="D31" s="81"/>
      <c r="E31" s="81"/>
      <c r="F31" s="87"/>
      <c r="G31" s="88"/>
      <c r="H31" s="88"/>
      <c r="I31" s="211">
        <f t="shared" si="0"/>
        <v>0</v>
      </c>
      <c r="J31" s="95"/>
      <c r="K31" s="95"/>
      <c r="L31" s="95"/>
      <c r="M31" s="95"/>
      <c r="N31" s="223"/>
      <c r="O31" s="105"/>
      <c r="P31" s="350"/>
    </row>
    <row r="32" spans="1:16" ht="12.75" thickBot="1">
      <c r="A32" s="4"/>
      <c r="B32" s="16" t="s">
        <v>57</v>
      </c>
      <c r="C32" s="193"/>
      <c r="D32" s="89">
        <v>1452.93</v>
      </c>
      <c r="E32" s="89">
        <v>1452.93</v>
      </c>
      <c r="F32" s="89">
        <v>1452.93</v>
      </c>
      <c r="G32" s="89">
        <v>1452.93</v>
      </c>
      <c r="H32" s="89">
        <f>D32+E32+F32+G32</f>
        <v>5811.72</v>
      </c>
      <c r="I32" s="211">
        <f t="shared" si="0"/>
        <v>4104.322033898306</v>
      </c>
      <c r="J32" s="96"/>
      <c r="K32" s="96"/>
      <c r="L32" s="96"/>
      <c r="M32" s="96"/>
      <c r="N32" s="220">
        <f>J32+K32+L32+M32</f>
        <v>0</v>
      </c>
      <c r="O32" s="131">
        <f>C32+I32-N32</f>
        <v>4104.322033898306</v>
      </c>
      <c r="P32" s="350"/>
    </row>
    <row r="33" spans="1:16" ht="12.75" thickBot="1">
      <c r="A33" s="1"/>
      <c r="B33" s="25"/>
      <c r="C33" s="195"/>
      <c r="D33" s="81"/>
      <c r="E33" s="81"/>
      <c r="F33" s="90"/>
      <c r="G33" s="91"/>
      <c r="H33" s="91"/>
      <c r="I33" s="211">
        <f t="shared" si="0"/>
        <v>0</v>
      </c>
      <c r="J33" s="97"/>
      <c r="K33" s="97"/>
      <c r="L33" s="97"/>
      <c r="M33" s="97"/>
      <c r="N33" s="221"/>
      <c r="O33" s="121"/>
      <c r="P33" s="350"/>
    </row>
    <row r="34" spans="1:16" ht="12.75" thickBot="1">
      <c r="A34" s="4"/>
      <c r="B34" s="29" t="s">
        <v>315</v>
      </c>
      <c r="C34" s="361"/>
      <c r="D34" s="89">
        <v>872.37</v>
      </c>
      <c r="E34" s="89">
        <v>872.37</v>
      </c>
      <c r="F34" s="89">
        <v>872.37</v>
      </c>
      <c r="G34" s="89">
        <v>872.37</v>
      </c>
      <c r="H34" s="89">
        <f>D34+E34+F34+G34</f>
        <v>3489.48</v>
      </c>
      <c r="I34" s="211">
        <f t="shared" si="0"/>
        <v>2464.322033898305</v>
      </c>
      <c r="J34" s="96"/>
      <c r="K34" s="96"/>
      <c r="L34" s="96"/>
      <c r="M34" s="96"/>
      <c r="N34" s="220">
        <f>J34+K34+L34+M34</f>
        <v>0</v>
      </c>
      <c r="O34" s="118">
        <f>C34+I34-N34</f>
        <v>2464.322033898305</v>
      </c>
      <c r="P34" s="350"/>
    </row>
    <row r="35" spans="1:16" ht="12.75" thickBot="1">
      <c r="A35" s="1"/>
      <c r="B35" s="25"/>
      <c r="C35" s="195"/>
      <c r="D35" s="81"/>
      <c r="E35" s="81"/>
      <c r="F35" s="81"/>
      <c r="G35" s="82"/>
      <c r="H35" s="82"/>
      <c r="I35" s="211">
        <f t="shared" si="0"/>
        <v>0</v>
      </c>
      <c r="J35" s="94"/>
      <c r="K35" s="94"/>
      <c r="L35" s="94"/>
      <c r="M35" s="94"/>
      <c r="N35" s="222"/>
      <c r="O35" s="104"/>
      <c r="P35" s="350"/>
    </row>
    <row r="36" spans="1:16" ht="12.75" thickBot="1">
      <c r="A36" s="4"/>
      <c r="B36" s="29" t="s">
        <v>64</v>
      </c>
      <c r="C36" s="361"/>
      <c r="D36" s="89">
        <v>4191.54</v>
      </c>
      <c r="E36" s="89">
        <v>4191.54</v>
      </c>
      <c r="F36" s="89">
        <v>4191.54</v>
      </c>
      <c r="G36" s="89">
        <v>4191.54</v>
      </c>
      <c r="H36" s="89">
        <f>D36+E36+F36+G36</f>
        <v>16766.16</v>
      </c>
      <c r="I36" s="211">
        <f t="shared" si="0"/>
        <v>11840.508474576272</v>
      </c>
      <c r="J36" s="96"/>
      <c r="K36" s="96"/>
      <c r="L36" s="96"/>
      <c r="M36" s="96"/>
      <c r="N36" s="220">
        <f>J36+K36+L36+M36</f>
        <v>0</v>
      </c>
      <c r="O36" s="131">
        <f>C36+I36-N36</f>
        <v>11840.508474576272</v>
      </c>
      <c r="P36" s="350"/>
    </row>
    <row r="37" spans="1:16" ht="12.75" thickBot="1">
      <c r="A37" s="1"/>
      <c r="B37" s="15"/>
      <c r="C37" s="195"/>
      <c r="D37" s="81"/>
      <c r="E37" s="81"/>
      <c r="F37" s="90"/>
      <c r="G37" s="91"/>
      <c r="H37" s="91"/>
      <c r="I37" s="211">
        <f t="shared" si="0"/>
        <v>0</v>
      </c>
      <c r="J37" s="97"/>
      <c r="K37" s="97"/>
      <c r="L37" s="97"/>
      <c r="M37" s="97"/>
      <c r="N37" s="221"/>
      <c r="O37" s="121"/>
      <c r="P37" s="350"/>
    </row>
    <row r="38" spans="1:16" ht="12.75" thickBot="1">
      <c r="A38" s="4"/>
      <c r="B38" s="19" t="s">
        <v>65</v>
      </c>
      <c r="C38" s="361"/>
      <c r="D38" s="89">
        <v>5136.54</v>
      </c>
      <c r="E38" s="89">
        <v>5136.54</v>
      </c>
      <c r="F38" s="89">
        <v>5136.54</v>
      </c>
      <c r="G38" s="89">
        <v>5136.54</v>
      </c>
      <c r="H38" s="89">
        <f>D38+E38+F38+G38</f>
        <v>20546.16</v>
      </c>
      <c r="I38" s="211">
        <f t="shared" si="0"/>
        <v>14510</v>
      </c>
      <c r="J38" s="96"/>
      <c r="K38" s="96"/>
      <c r="L38" s="96"/>
      <c r="M38" s="96"/>
      <c r="N38" s="220">
        <f>J38+K38+L38+M38</f>
        <v>0</v>
      </c>
      <c r="O38" s="118">
        <f>C38+I38-N38</f>
        <v>14510</v>
      </c>
      <c r="P38" s="350"/>
    </row>
    <row r="39" spans="1:16" ht="12.75" thickBot="1">
      <c r="A39" s="1"/>
      <c r="B39" s="15"/>
      <c r="C39" s="195"/>
      <c r="D39" s="81"/>
      <c r="E39" s="81"/>
      <c r="F39" s="81"/>
      <c r="G39" s="82"/>
      <c r="H39" s="82"/>
      <c r="I39" s="211">
        <f t="shared" si="0"/>
        <v>0</v>
      </c>
      <c r="J39" s="94"/>
      <c r="K39" s="94"/>
      <c r="L39" s="94"/>
      <c r="M39" s="94"/>
      <c r="N39" s="222"/>
      <c r="O39" s="104"/>
      <c r="P39" s="350"/>
    </row>
    <row r="40" spans="1:16" ht="12.75" thickBot="1">
      <c r="A40" s="4"/>
      <c r="B40" s="29" t="s">
        <v>95</v>
      </c>
      <c r="C40" s="361"/>
      <c r="D40" s="89">
        <v>1657.05</v>
      </c>
      <c r="E40" s="89">
        <v>1657.05</v>
      </c>
      <c r="F40" s="89">
        <v>1657.05</v>
      </c>
      <c r="G40" s="89">
        <v>1657.05</v>
      </c>
      <c r="H40" s="89">
        <f>D40+E40+F40+G40</f>
        <v>6628.2</v>
      </c>
      <c r="I40" s="211">
        <f t="shared" si="0"/>
        <v>4680.932203389831</v>
      </c>
      <c r="J40" s="96"/>
      <c r="K40" s="96"/>
      <c r="L40" s="96"/>
      <c r="M40" s="96"/>
      <c r="N40" s="220">
        <f>J40+K40+L40+M40</f>
        <v>0</v>
      </c>
      <c r="O40" s="118">
        <f>C40+I40-N40</f>
        <v>4680.932203389831</v>
      </c>
      <c r="P40" s="350"/>
    </row>
    <row r="41" spans="1:16" ht="12.75" thickBot="1">
      <c r="A41" s="7"/>
      <c r="B41" s="27"/>
      <c r="C41" s="197"/>
      <c r="D41" s="81"/>
      <c r="E41" s="81"/>
      <c r="F41" s="81"/>
      <c r="G41" s="82"/>
      <c r="H41" s="82"/>
      <c r="I41" s="211">
        <f t="shared" si="0"/>
        <v>0</v>
      </c>
      <c r="J41" s="94"/>
      <c r="K41" s="94"/>
      <c r="L41" s="94"/>
      <c r="M41" s="94"/>
      <c r="N41" s="222"/>
      <c r="O41" s="104"/>
      <c r="P41" s="350"/>
    </row>
    <row r="42" spans="1:16" ht="12.75" thickBot="1">
      <c r="A42" s="246"/>
      <c r="B42" s="29" t="s">
        <v>47</v>
      </c>
      <c r="C42" s="361"/>
      <c r="D42" s="89"/>
      <c r="E42" s="89"/>
      <c r="F42" s="89"/>
      <c r="G42" s="89"/>
      <c r="H42" s="89">
        <f>D42+E42+F42+G42</f>
        <v>0</v>
      </c>
      <c r="I42" s="211">
        <f t="shared" si="0"/>
        <v>0</v>
      </c>
      <c r="J42" s="96"/>
      <c r="K42" s="96"/>
      <c r="L42" s="96"/>
      <c r="M42" s="96"/>
      <c r="N42" s="220">
        <f>J42+K42+L42+M42</f>
        <v>0</v>
      </c>
      <c r="O42" s="118">
        <f>C42+I42-N42</f>
        <v>0</v>
      </c>
      <c r="P42" s="350"/>
    </row>
    <row r="43" spans="1:16" ht="12.75" thickBot="1">
      <c r="A43" s="15"/>
      <c r="B43" s="15"/>
      <c r="C43" s="195"/>
      <c r="D43" s="81"/>
      <c r="E43" s="81"/>
      <c r="F43" s="81"/>
      <c r="G43" s="82"/>
      <c r="H43" s="82"/>
      <c r="I43" s="211">
        <f t="shared" si="0"/>
        <v>0</v>
      </c>
      <c r="J43" s="94"/>
      <c r="K43" s="94"/>
      <c r="L43" s="94"/>
      <c r="M43" s="94"/>
      <c r="N43" s="222"/>
      <c r="O43" s="104"/>
      <c r="P43" s="350"/>
    </row>
    <row r="44" spans="1:16" ht="12.75" thickBot="1">
      <c r="A44" s="4"/>
      <c r="B44" s="29" t="s">
        <v>94</v>
      </c>
      <c r="C44" s="361"/>
      <c r="D44" s="89">
        <v>5570.1</v>
      </c>
      <c r="E44" s="89">
        <v>5570.1</v>
      </c>
      <c r="F44" s="89">
        <v>5570.1</v>
      </c>
      <c r="G44" s="89">
        <v>5570.1</v>
      </c>
      <c r="H44" s="89">
        <f>D44+E44+F44+G44</f>
        <v>22280.4</v>
      </c>
      <c r="I44" s="211">
        <f t="shared" si="0"/>
        <v>15734.745762711867</v>
      </c>
      <c r="J44" s="96"/>
      <c r="K44" s="96"/>
      <c r="L44" s="96"/>
      <c r="M44" s="96"/>
      <c r="N44" s="220">
        <f>J44+K44+L44+M44</f>
        <v>0</v>
      </c>
      <c r="O44" s="118">
        <f>C44+I44-N44</f>
        <v>15734.745762711867</v>
      </c>
      <c r="P44" s="350"/>
    </row>
    <row r="45" spans="1:16" ht="12.75" thickBot="1">
      <c r="A45" s="1"/>
      <c r="B45" s="25"/>
      <c r="C45" s="198"/>
      <c r="D45" s="81"/>
      <c r="E45" s="81"/>
      <c r="F45" s="81"/>
      <c r="G45" s="82"/>
      <c r="H45" s="82"/>
      <c r="I45" s="211">
        <f t="shared" si="0"/>
        <v>0</v>
      </c>
      <c r="J45" s="94"/>
      <c r="K45" s="94"/>
      <c r="L45" s="94"/>
      <c r="M45" s="94"/>
      <c r="N45" s="222"/>
      <c r="O45" s="104"/>
      <c r="P45" s="350"/>
    </row>
    <row r="46" spans="1:16" ht="12.75" thickBot="1">
      <c r="A46" s="4"/>
      <c r="B46" s="28" t="s">
        <v>93</v>
      </c>
      <c r="C46" s="396"/>
      <c r="D46" s="89">
        <v>839.43</v>
      </c>
      <c r="E46" s="89">
        <v>839.43</v>
      </c>
      <c r="F46" s="89">
        <v>839.43</v>
      </c>
      <c r="G46" s="89">
        <v>839.43</v>
      </c>
      <c r="H46" s="89">
        <f>D46+E46+F46+G46</f>
        <v>3357.72</v>
      </c>
      <c r="I46" s="211">
        <f t="shared" si="0"/>
        <v>2371.271186440678</v>
      </c>
      <c r="J46" s="96"/>
      <c r="K46" s="96"/>
      <c r="L46" s="96"/>
      <c r="M46" s="96"/>
      <c r="N46" s="220">
        <f>J46+K46+L46+M46</f>
        <v>0</v>
      </c>
      <c r="O46" s="118">
        <f>C46+I46-N46</f>
        <v>2371.271186440678</v>
      </c>
      <c r="P46" s="350"/>
    </row>
    <row r="47" spans="1:16" ht="12.75" thickBot="1">
      <c r="A47" s="1"/>
      <c r="B47" s="15"/>
      <c r="C47" s="195"/>
      <c r="D47" s="81"/>
      <c r="E47" s="81"/>
      <c r="F47" s="81"/>
      <c r="G47" s="82"/>
      <c r="H47" s="82"/>
      <c r="I47" s="211">
        <f t="shared" si="0"/>
        <v>0</v>
      </c>
      <c r="J47" s="94"/>
      <c r="K47" s="94"/>
      <c r="L47" s="94"/>
      <c r="M47" s="94"/>
      <c r="N47" s="222"/>
      <c r="O47" s="104"/>
      <c r="P47" s="350"/>
    </row>
    <row r="48" spans="1:16" ht="12.75" thickBot="1">
      <c r="A48" s="31"/>
      <c r="B48" s="29" t="s">
        <v>66</v>
      </c>
      <c r="C48" s="361"/>
      <c r="D48" s="89">
        <v>6935.31</v>
      </c>
      <c r="E48" s="89">
        <v>6935.31</v>
      </c>
      <c r="F48" s="89">
        <v>6935.31</v>
      </c>
      <c r="G48" s="89">
        <v>6935.31</v>
      </c>
      <c r="H48" s="89">
        <f>D48+E48+F48+G48</f>
        <v>27741.24</v>
      </c>
      <c r="I48" s="211">
        <f t="shared" si="0"/>
        <v>19591.27118644068</v>
      </c>
      <c r="J48" s="96"/>
      <c r="K48" s="96"/>
      <c r="L48" s="96"/>
      <c r="M48" s="96"/>
      <c r="N48" s="220">
        <f>J48+K48+L48+M48</f>
        <v>0</v>
      </c>
      <c r="O48" s="118">
        <f>C48+I48-N48</f>
        <v>19591.27118644068</v>
      </c>
      <c r="P48" s="350"/>
    </row>
    <row r="49" spans="1:16" ht="12.75" thickBot="1">
      <c r="A49" s="1"/>
      <c r="B49" s="25"/>
      <c r="C49" s="195"/>
      <c r="D49" s="81"/>
      <c r="E49" s="81"/>
      <c r="F49" s="81"/>
      <c r="G49" s="82"/>
      <c r="H49" s="82"/>
      <c r="I49" s="211">
        <f t="shared" si="0"/>
        <v>0</v>
      </c>
      <c r="J49" s="94"/>
      <c r="K49" s="94"/>
      <c r="L49" s="94"/>
      <c r="M49" s="94"/>
      <c r="N49" s="222"/>
      <c r="O49" s="104"/>
      <c r="P49" s="350"/>
    </row>
    <row r="50" spans="1:16" ht="12.75" thickBot="1">
      <c r="A50" s="4"/>
      <c r="B50" s="29" t="s">
        <v>67</v>
      </c>
      <c r="C50" s="361"/>
      <c r="D50" s="89"/>
      <c r="E50" s="89"/>
      <c r="F50" s="89"/>
      <c r="G50" s="89"/>
      <c r="H50" s="89">
        <f>D50+E50+F50+G50</f>
        <v>0</v>
      </c>
      <c r="I50" s="211">
        <f t="shared" si="0"/>
        <v>0</v>
      </c>
      <c r="J50" s="96"/>
      <c r="K50" s="96"/>
      <c r="L50" s="96"/>
      <c r="M50" s="96"/>
      <c r="N50" s="220">
        <f>J50+K50+L50+M50</f>
        <v>0</v>
      </c>
      <c r="O50" s="118">
        <f>C50+I50-N50</f>
        <v>0</v>
      </c>
      <c r="P50" s="350"/>
    </row>
    <row r="51" spans="1:16" ht="12.75" thickBot="1">
      <c r="A51" s="1"/>
      <c r="B51" s="15"/>
      <c r="C51" s="195"/>
      <c r="D51" s="81"/>
      <c r="E51" s="81"/>
      <c r="F51" s="81"/>
      <c r="G51" s="82"/>
      <c r="H51" s="82"/>
      <c r="I51" s="211">
        <f t="shared" si="0"/>
        <v>0</v>
      </c>
      <c r="J51" s="94"/>
      <c r="K51" s="94"/>
      <c r="L51" s="94"/>
      <c r="M51" s="94"/>
      <c r="N51" s="222"/>
      <c r="O51" s="104"/>
      <c r="P51" s="350"/>
    </row>
    <row r="52" spans="1:16" ht="12.75" thickBot="1">
      <c r="A52" s="4"/>
      <c r="B52" s="29" t="s">
        <v>68</v>
      </c>
      <c r="C52" s="361"/>
      <c r="D52" s="89"/>
      <c r="E52" s="89"/>
      <c r="F52" s="89"/>
      <c r="G52" s="89"/>
      <c r="H52" s="89">
        <f>D52+E52+F52+G52</f>
        <v>0</v>
      </c>
      <c r="I52" s="211">
        <f t="shared" si="0"/>
        <v>0</v>
      </c>
      <c r="J52" s="96"/>
      <c r="K52" s="96"/>
      <c r="L52" s="96"/>
      <c r="M52" s="96"/>
      <c r="N52" s="220">
        <f>J52+K52+L52+M52</f>
        <v>0</v>
      </c>
      <c r="O52" s="118">
        <f>C52+I52-N52</f>
        <v>0</v>
      </c>
      <c r="P52" s="350"/>
    </row>
    <row r="53" spans="1:16" ht="12.75" thickBot="1">
      <c r="A53" s="1"/>
      <c r="B53" s="25"/>
      <c r="C53" s="165"/>
      <c r="D53" s="81"/>
      <c r="E53" s="81"/>
      <c r="F53" s="81"/>
      <c r="G53" s="82"/>
      <c r="H53" s="82"/>
      <c r="I53" s="211">
        <f t="shared" si="0"/>
        <v>0</v>
      </c>
      <c r="J53" s="94"/>
      <c r="K53" s="94"/>
      <c r="L53" s="94"/>
      <c r="M53" s="94"/>
      <c r="N53" s="222"/>
      <c r="O53" s="104"/>
      <c r="P53" s="350"/>
    </row>
    <row r="54" spans="1:16" ht="12.75" thickBot="1">
      <c r="A54" s="4"/>
      <c r="B54" s="29" t="s">
        <v>69</v>
      </c>
      <c r="C54" s="361"/>
      <c r="D54" s="89">
        <v>704.58</v>
      </c>
      <c r="E54" s="89">
        <v>704.58</v>
      </c>
      <c r="F54" s="89">
        <v>704.58</v>
      </c>
      <c r="G54" s="89">
        <v>704.58</v>
      </c>
      <c r="H54" s="89">
        <f>D54+E54+F54+G54</f>
        <v>2818.32</v>
      </c>
      <c r="I54" s="211">
        <f t="shared" si="0"/>
        <v>1990.338983050848</v>
      </c>
      <c r="J54" s="96"/>
      <c r="K54" s="96"/>
      <c r="L54" s="96"/>
      <c r="M54" s="96"/>
      <c r="N54" s="220">
        <f>J54+K54+L54+M54</f>
        <v>0</v>
      </c>
      <c r="O54" s="118">
        <f>C54+I54-N54</f>
        <v>1990.338983050848</v>
      </c>
      <c r="P54" s="350"/>
    </row>
    <row r="55" spans="1:16" ht="12.75" thickBot="1">
      <c r="A55" s="1"/>
      <c r="B55" s="25"/>
      <c r="C55" s="195"/>
      <c r="D55" s="81"/>
      <c r="E55" s="81"/>
      <c r="F55" s="81"/>
      <c r="G55" s="82"/>
      <c r="H55" s="82"/>
      <c r="I55" s="211">
        <f t="shared" si="0"/>
        <v>0</v>
      </c>
      <c r="J55" s="94"/>
      <c r="K55" s="94"/>
      <c r="L55" s="94"/>
      <c r="M55" s="94"/>
      <c r="N55" s="222"/>
      <c r="O55" s="104"/>
      <c r="P55" s="350"/>
    </row>
    <row r="56" spans="1:16" ht="12.75" thickBot="1">
      <c r="A56" s="4"/>
      <c r="B56" s="29" t="s">
        <v>89</v>
      </c>
      <c r="C56" s="361"/>
      <c r="D56" s="89">
        <v>831.3</v>
      </c>
      <c r="E56" s="89">
        <v>831.3</v>
      </c>
      <c r="F56" s="89">
        <v>831.3</v>
      </c>
      <c r="G56" s="89">
        <v>831.3</v>
      </c>
      <c r="H56" s="89">
        <f>D56+E56+F56+G56</f>
        <v>3325.2</v>
      </c>
      <c r="I56" s="211">
        <f t="shared" si="0"/>
        <v>2348.305084745763</v>
      </c>
      <c r="J56" s="96"/>
      <c r="K56" s="96"/>
      <c r="L56" s="96"/>
      <c r="M56" s="96"/>
      <c r="N56" s="220">
        <f>J56+K56+L56+M56</f>
        <v>0</v>
      </c>
      <c r="O56" s="118">
        <f>C56+I56-N56</f>
        <v>2348.305084745763</v>
      </c>
      <c r="P56" s="350"/>
    </row>
    <row r="57" spans="1:16" ht="12.75" thickBot="1">
      <c r="A57" s="1"/>
      <c r="B57" s="25"/>
      <c r="C57" s="195"/>
      <c r="D57" s="81"/>
      <c r="E57" s="81"/>
      <c r="F57" s="81"/>
      <c r="G57" s="82"/>
      <c r="H57" s="82"/>
      <c r="I57" s="211">
        <f t="shared" si="0"/>
        <v>0</v>
      </c>
      <c r="J57" s="94"/>
      <c r="K57" s="94"/>
      <c r="L57" s="94"/>
      <c r="M57" s="94"/>
      <c r="N57" s="222"/>
      <c r="O57" s="104"/>
      <c r="P57" s="350"/>
    </row>
    <row r="58" spans="1:16" ht="12.75" thickBot="1">
      <c r="A58" s="31"/>
      <c r="B58" s="29" t="s">
        <v>70</v>
      </c>
      <c r="C58" s="361"/>
      <c r="D58" s="89">
        <v>12598.5</v>
      </c>
      <c r="E58" s="89">
        <v>18222.15</v>
      </c>
      <c r="F58" s="89">
        <v>18222.15</v>
      </c>
      <c r="G58" s="89">
        <v>18222.15</v>
      </c>
      <c r="H58" s="89">
        <f>D58+E58+F58+G58</f>
        <v>67264.95000000001</v>
      </c>
      <c r="I58" s="211">
        <f t="shared" si="0"/>
        <v>47503.49576271188</v>
      </c>
      <c r="J58" s="96"/>
      <c r="K58" s="96"/>
      <c r="L58" s="96"/>
      <c r="M58" s="96"/>
      <c r="N58" s="220">
        <f>J58+K58+L58+M58</f>
        <v>0</v>
      </c>
      <c r="O58" s="118">
        <f>C58+I58-N58</f>
        <v>47503.49576271188</v>
      </c>
      <c r="P58" s="350"/>
    </row>
    <row r="59" spans="1:16" ht="12.75" thickBot="1">
      <c r="A59" s="2"/>
      <c r="B59" s="27"/>
      <c r="C59" s="195"/>
      <c r="D59" s="81"/>
      <c r="E59" s="81"/>
      <c r="F59" s="81"/>
      <c r="G59" s="82"/>
      <c r="H59" s="82"/>
      <c r="I59" s="211">
        <f t="shared" si="0"/>
        <v>0</v>
      </c>
      <c r="J59" s="94"/>
      <c r="K59" s="94"/>
      <c r="L59" s="94"/>
      <c r="M59" s="94"/>
      <c r="N59" s="222"/>
      <c r="O59" s="104"/>
      <c r="P59" s="350"/>
    </row>
    <row r="60" spans="1:16" ht="12.75" thickBot="1">
      <c r="A60" s="4"/>
      <c r="B60" s="29" t="s">
        <v>71</v>
      </c>
      <c r="C60" s="361"/>
      <c r="D60" s="89">
        <v>1094.67</v>
      </c>
      <c r="E60" s="89">
        <v>1094.67</v>
      </c>
      <c r="F60" s="89">
        <v>1094.67</v>
      </c>
      <c r="G60" s="89">
        <v>1094.67</v>
      </c>
      <c r="H60" s="89">
        <f>D60+E60+F60+G60</f>
        <v>4378.68</v>
      </c>
      <c r="I60" s="211">
        <f t="shared" si="0"/>
        <v>3092.288135593221</v>
      </c>
      <c r="J60" s="96"/>
      <c r="K60" s="96"/>
      <c r="L60" s="96"/>
      <c r="M60" s="96"/>
      <c r="N60" s="220">
        <f>J60+K60+L60+M60</f>
        <v>0</v>
      </c>
      <c r="O60" s="118">
        <f>C60+I60-N60</f>
        <v>3092.288135593221</v>
      </c>
      <c r="P60" s="350"/>
    </row>
    <row r="61" spans="1:16" ht="12.75" thickBot="1">
      <c r="A61" s="1"/>
      <c r="B61" s="25"/>
      <c r="C61" s="195"/>
      <c r="D61" s="81"/>
      <c r="E61" s="81"/>
      <c r="F61" s="81"/>
      <c r="G61" s="82"/>
      <c r="H61" s="82"/>
      <c r="I61" s="211">
        <f t="shared" si="0"/>
        <v>0</v>
      </c>
      <c r="J61" s="94"/>
      <c r="K61" s="94"/>
      <c r="L61" s="94"/>
      <c r="M61" s="94"/>
      <c r="N61" s="222"/>
      <c r="O61" s="104"/>
      <c r="P61" s="350"/>
    </row>
    <row r="62" spans="1:16" ht="12.75" thickBot="1">
      <c r="A62" s="31"/>
      <c r="B62" s="29" t="s">
        <v>72</v>
      </c>
      <c r="C62" s="199"/>
      <c r="D62" s="89"/>
      <c r="E62" s="89"/>
      <c r="F62" s="89"/>
      <c r="G62" s="89"/>
      <c r="H62" s="89">
        <f>D62+E62+F62+G62</f>
        <v>0</v>
      </c>
      <c r="I62" s="211">
        <f t="shared" si="0"/>
        <v>0</v>
      </c>
      <c r="J62" s="96"/>
      <c r="K62" s="96"/>
      <c r="L62" s="96"/>
      <c r="M62" s="96"/>
      <c r="N62" s="220">
        <f>J62+K62+L62+M62</f>
        <v>0</v>
      </c>
      <c r="O62" s="118">
        <f>C62+I62-N62</f>
        <v>0</v>
      </c>
      <c r="P62" s="350"/>
    </row>
    <row r="63" spans="1:16" ht="12.75" thickBot="1">
      <c r="A63" s="1"/>
      <c r="B63" s="15"/>
      <c r="C63" s="195"/>
      <c r="D63" s="81"/>
      <c r="E63" s="81"/>
      <c r="F63" s="81"/>
      <c r="G63" s="82"/>
      <c r="H63" s="82"/>
      <c r="I63" s="211">
        <f t="shared" si="0"/>
        <v>0</v>
      </c>
      <c r="J63" s="94"/>
      <c r="K63" s="94"/>
      <c r="L63" s="94"/>
      <c r="M63" s="94"/>
      <c r="N63" s="222"/>
      <c r="O63" s="104"/>
      <c r="P63" s="350"/>
    </row>
    <row r="64" spans="1:16" ht="12.75" thickBot="1">
      <c r="A64" s="4"/>
      <c r="B64" s="29" t="s">
        <v>73</v>
      </c>
      <c r="C64" s="361"/>
      <c r="D64" s="89"/>
      <c r="E64" s="89"/>
      <c r="F64" s="89"/>
      <c r="G64" s="89"/>
      <c r="H64" s="89">
        <f>D64+E64+F64+G64</f>
        <v>0</v>
      </c>
      <c r="I64" s="211">
        <f t="shared" si="0"/>
        <v>0</v>
      </c>
      <c r="J64" s="96"/>
      <c r="K64" s="96"/>
      <c r="L64" s="96"/>
      <c r="M64" s="96"/>
      <c r="N64" s="220">
        <f>J64+K64+L64+M64</f>
        <v>0</v>
      </c>
      <c r="O64" s="118">
        <f>C64+I64-N64</f>
        <v>0</v>
      </c>
      <c r="P64" s="350"/>
    </row>
    <row r="65" spans="1:16" ht="12.75" thickBot="1">
      <c r="A65" s="1"/>
      <c r="B65" s="25"/>
      <c r="C65" s="195"/>
      <c r="D65" s="81"/>
      <c r="E65" s="81"/>
      <c r="F65" s="81"/>
      <c r="G65" s="82"/>
      <c r="H65" s="82"/>
      <c r="I65" s="211">
        <f t="shared" si="0"/>
        <v>0</v>
      </c>
      <c r="J65" s="94"/>
      <c r="K65" s="94"/>
      <c r="L65" s="94"/>
      <c r="M65" s="94"/>
      <c r="N65" s="222"/>
      <c r="O65" s="104"/>
      <c r="P65" s="350"/>
    </row>
    <row r="66" spans="1:16" ht="12.75" thickBot="1">
      <c r="A66" s="4"/>
      <c r="B66" s="19" t="s">
        <v>76</v>
      </c>
      <c r="C66" s="361"/>
      <c r="D66" s="89">
        <v>1744.17</v>
      </c>
      <c r="E66" s="89">
        <v>1744.17</v>
      </c>
      <c r="F66" s="89">
        <v>1744.17</v>
      </c>
      <c r="G66" s="89">
        <v>1744.17</v>
      </c>
      <c r="H66" s="89">
        <f>D66+E66+F66+G66</f>
        <v>6976.68</v>
      </c>
      <c r="I66" s="211">
        <f t="shared" si="0"/>
        <v>4927.033898305085</v>
      </c>
      <c r="J66" s="96"/>
      <c r="K66" s="96"/>
      <c r="L66" s="96"/>
      <c r="M66" s="96"/>
      <c r="N66" s="220">
        <f>J66+K66+L66+M66</f>
        <v>0</v>
      </c>
      <c r="O66" s="118">
        <f>C66+I66-N66</f>
        <v>4927.033898305085</v>
      </c>
      <c r="P66" s="350"/>
    </row>
    <row r="67" spans="1:16" ht="12.75" thickBot="1">
      <c r="A67" s="1"/>
      <c r="B67" s="25"/>
      <c r="C67" s="195"/>
      <c r="D67" s="81"/>
      <c r="E67" s="81"/>
      <c r="F67" s="81"/>
      <c r="G67" s="82"/>
      <c r="H67" s="82"/>
      <c r="I67" s="211">
        <f t="shared" si="0"/>
        <v>0</v>
      </c>
      <c r="J67" s="94"/>
      <c r="K67" s="94"/>
      <c r="L67" s="94"/>
      <c r="M67" s="94"/>
      <c r="N67" s="222"/>
      <c r="O67" s="104"/>
      <c r="P67" s="350"/>
    </row>
    <row r="68" spans="1:16" ht="12.75" thickBot="1">
      <c r="A68" s="4"/>
      <c r="B68" s="29" t="s">
        <v>75</v>
      </c>
      <c r="C68" s="361"/>
      <c r="D68" s="89">
        <v>3182.46</v>
      </c>
      <c r="E68" s="89">
        <v>3182.46</v>
      </c>
      <c r="F68" s="89">
        <v>3182.46</v>
      </c>
      <c r="G68" s="89">
        <v>3182.46</v>
      </c>
      <c r="H68" s="89">
        <f>D68+E68+F68+G68</f>
        <v>12729.84</v>
      </c>
      <c r="I68" s="211">
        <f t="shared" si="0"/>
        <v>8990.000000000002</v>
      </c>
      <c r="J68" s="96"/>
      <c r="K68" s="96"/>
      <c r="L68" s="96"/>
      <c r="M68" s="96"/>
      <c r="N68" s="220">
        <f>J68+K68+L68+M68</f>
        <v>0</v>
      </c>
      <c r="O68" s="118">
        <f>C68+I68-N68</f>
        <v>8990.000000000002</v>
      </c>
      <c r="P68" s="350"/>
    </row>
    <row r="69" spans="1:16" ht="12.75" thickBot="1">
      <c r="A69" s="1"/>
      <c r="B69" s="25"/>
      <c r="C69" s="195"/>
      <c r="D69" s="81"/>
      <c r="E69" s="81"/>
      <c r="F69" s="81"/>
      <c r="G69" s="82"/>
      <c r="H69" s="82"/>
      <c r="I69" s="211">
        <f t="shared" si="0"/>
        <v>0</v>
      </c>
      <c r="J69" s="94"/>
      <c r="K69" s="94"/>
      <c r="L69" s="94"/>
      <c r="M69" s="94"/>
      <c r="N69" s="222"/>
      <c r="O69" s="104"/>
      <c r="P69" s="350"/>
    </row>
    <row r="70" spans="1:16" ht="12.75" thickBot="1">
      <c r="A70" s="4"/>
      <c r="B70" s="29" t="s">
        <v>77</v>
      </c>
      <c r="C70" s="361"/>
      <c r="D70" s="89">
        <v>2030.43</v>
      </c>
      <c r="E70" s="89">
        <v>2030.43</v>
      </c>
      <c r="F70" s="89">
        <v>2030.43</v>
      </c>
      <c r="G70" s="89">
        <v>2030.43</v>
      </c>
      <c r="H70" s="89">
        <f>D70+E70+F70+G70</f>
        <v>8121.72</v>
      </c>
      <c r="I70" s="211">
        <f t="shared" si="0"/>
        <v>5735.677966101695</v>
      </c>
      <c r="J70" s="96"/>
      <c r="K70" s="96"/>
      <c r="L70" s="96"/>
      <c r="M70" s="96"/>
      <c r="N70" s="220">
        <f>J70+K70+L70+M70</f>
        <v>0</v>
      </c>
      <c r="O70" s="118">
        <f>C70+I70-N70</f>
        <v>5735.677966101695</v>
      </c>
      <c r="P70" s="350"/>
    </row>
    <row r="71" spans="1:16" ht="12.75" thickBot="1">
      <c r="A71" s="1"/>
      <c r="B71" s="15"/>
      <c r="C71" s="195"/>
      <c r="D71" s="81"/>
      <c r="E71" s="81"/>
      <c r="F71" s="81"/>
      <c r="G71" s="82"/>
      <c r="H71" s="82"/>
      <c r="I71" s="211">
        <f t="shared" si="0"/>
        <v>0</v>
      </c>
      <c r="J71" s="94"/>
      <c r="K71" s="94"/>
      <c r="L71" s="94"/>
      <c r="M71" s="94"/>
      <c r="N71" s="222"/>
      <c r="O71" s="104"/>
      <c r="P71" s="350"/>
    </row>
    <row r="72" spans="1:16" ht="12.75" thickBot="1">
      <c r="A72" s="4"/>
      <c r="B72" s="29" t="s">
        <v>78</v>
      </c>
      <c r="C72" s="361"/>
      <c r="D72" s="89"/>
      <c r="E72" s="89"/>
      <c r="F72" s="89"/>
      <c r="G72" s="89"/>
      <c r="H72" s="89">
        <f>D72+E72+F72+G72</f>
        <v>0</v>
      </c>
      <c r="I72" s="211">
        <f t="shared" si="0"/>
        <v>0</v>
      </c>
      <c r="J72" s="96"/>
      <c r="K72" s="96"/>
      <c r="L72" s="96"/>
      <c r="M72" s="96"/>
      <c r="N72" s="220">
        <f>J72+K72+L72+M72</f>
        <v>0</v>
      </c>
      <c r="O72" s="118">
        <f>C72+I72-N72</f>
        <v>0</v>
      </c>
      <c r="P72" s="350"/>
    </row>
    <row r="73" spans="1:16" ht="12.75" thickBot="1">
      <c r="A73" s="1"/>
      <c r="B73" s="15"/>
      <c r="C73" s="195"/>
      <c r="D73" s="81"/>
      <c r="E73" s="81"/>
      <c r="F73" s="81"/>
      <c r="G73" s="82"/>
      <c r="H73" s="82"/>
      <c r="I73" s="211">
        <f t="shared" si="0"/>
        <v>0</v>
      </c>
      <c r="J73" s="94"/>
      <c r="K73" s="94"/>
      <c r="L73" s="94"/>
      <c r="M73" s="94"/>
      <c r="N73" s="222"/>
      <c r="O73" s="104"/>
      <c r="P73" s="350"/>
    </row>
    <row r="74" spans="1:16" ht="12.75" thickBot="1">
      <c r="A74" s="4"/>
      <c r="B74" s="29" t="s">
        <v>79</v>
      </c>
      <c r="C74" s="361"/>
      <c r="D74" s="89">
        <v>831.3</v>
      </c>
      <c r="E74" s="89">
        <v>831.3</v>
      </c>
      <c r="F74" s="89">
        <v>831.3</v>
      </c>
      <c r="G74" s="89">
        <v>831.3</v>
      </c>
      <c r="H74" s="89">
        <f>D74+E74+F74+G74</f>
        <v>3325.2</v>
      </c>
      <c r="I74" s="211">
        <f t="shared" si="0"/>
        <v>2348.305084745763</v>
      </c>
      <c r="J74" s="96"/>
      <c r="K74" s="96"/>
      <c r="L74" s="96"/>
      <c r="M74" s="96"/>
      <c r="N74" s="220">
        <f>J74+K74+L74+M74</f>
        <v>0</v>
      </c>
      <c r="O74" s="118">
        <f>C74+I74-N74</f>
        <v>2348.305084745763</v>
      </c>
      <c r="P74" s="350"/>
    </row>
    <row r="75" spans="1:16" ht="12.75" thickBot="1">
      <c r="A75" s="1"/>
      <c r="B75" s="15"/>
      <c r="C75" s="195"/>
      <c r="D75" s="81"/>
      <c r="E75" s="81"/>
      <c r="F75" s="81"/>
      <c r="G75" s="82"/>
      <c r="H75" s="82"/>
      <c r="I75" s="211">
        <f aca="true" t="shared" si="1" ref="I75:I127">H75/1.2/1.18</f>
        <v>0</v>
      </c>
      <c r="J75" s="94"/>
      <c r="K75" s="94"/>
      <c r="L75" s="94"/>
      <c r="M75" s="94"/>
      <c r="N75" s="222"/>
      <c r="O75" s="104"/>
      <c r="P75" s="350"/>
    </row>
    <row r="76" spans="1:16" ht="12.75" thickBot="1">
      <c r="A76" s="4"/>
      <c r="B76" s="29" t="s">
        <v>80</v>
      </c>
      <c r="C76" s="361"/>
      <c r="D76" s="89">
        <v>3830.61</v>
      </c>
      <c r="E76" s="89">
        <v>3830.61</v>
      </c>
      <c r="F76" s="89">
        <v>3830.61</v>
      </c>
      <c r="G76" s="89">
        <v>3830.61</v>
      </c>
      <c r="H76" s="89">
        <f>D76+E76+F76+G76</f>
        <v>15322.44</v>
      </c>
      <c r="I76" s="211">
        <f t="shared" si="1"/>
        <v>10820.932203389832</v>
      </c>
      <c r="J76" s="96"/>
      <c r="K76" s="96"/>
      <c r="L76" s="96"/>
      <c r="M76" s="96"/>
      <c r="N76" s="220">
        <f>J76+K76+L76+M76</f>
        <v>0</v>
      </c>
      <c r="O76" s="118">
        <f>C76+I76-N76</f>
        <v>10820.932203389832</v>
      </c>
      <c r="P76" s="350"/>
    </row>
    <row r="77" spans="1:16" ht="12.75" thickBot="1">
      <c r="A77" s="1"/>
      <c r="B77" s="15"/>
      <c r="C77" s="195"/>
      <c r="D77" s="81"/>
      <c r="E77" s="81"/>
      <c r="F77" s="81"/>
      <c r="G77" s="82"/>
      <c r="H77" s="82"/>
      <c r="I77" s="211">
        <f t="shared" si="1"/>
        <v>0</v>
      </c>
      <c r="J77" s="94"/>
      <c r="K77" s="94"/>
      <c r="L77" s="94"/>
      <c r="M77" s="94"/>
      <c r="N77" s="222"/>
      <c r="O77" s="104"/>
      <c r="P77" s="350"/>
    </row>
    <row r="78" spans="1:16" ht="12.75" thickBot="1">
      <c r="A78" s="4"/>
      <c r="B78" s="29" t="s">
        <v>81</v>
      </c>
      <c r="C78" s="361"/>
      <c r="D78" s="89">
        <v>2987.94</v>
      </c>
      <c r="E78" s="89">
        <v>2987.94</v>
      </c>
      <c r="F78" s="89">
        <v>2987.94</v>
      </c>
      <c r="G78" s="89">
        <v>2987.94</v>
      </c>
      <c r="H78" s="89">
        <f>D78+E78+F78+G78</f>
        <v>11951.76</v>
      </c>
      <c r="I78" s="211">
        <f t="shared" si="1"/>
        <v>8440.508474576272</v>
      </c>
      <c r="J78" s="96"/>
      <c r="K78" s="96"/>
      <c r="L78" s="96"/>
      <c r="M78" s="96"/>
      <c r="N78" s="220">
        <f>J78+K78+L78+M78</f>
        <v>0</v>
      </c>
      <c r="O78" s="118">
        <f>C78+I78-N78</f>
        <v>8440.508474576272</v>
      </c>
      <c r="P78" s="350"/>
    </row>
    <row r="79" spans="1:16" ht="12.75" thickBot="1">
      <c r="A79" s="1"/>
      <c r="B79" s="25"/>
      <c r="C79" s="195"/>
      <c r="D79" s="81"/>
      <c r="E79" s="81"/>
      <c r="F79" s="81"/>
      <c r="G79" s="82"/>
      <c r="H79" s="82"/>
      <c r="I79" s="211">
        <f t="shared" si="1"/>
        <v>0</v>
      </c>
      <c r="J79" s="94"/>
      <c r="K79" s="94"/>
      <c r="L79" s="94"/>
      <c r="M79" s="94"/>
      <c r="N79" s="222"/>
      <c r="O79" s="104"/>
      <c r="P79" s="350"/>
    </row>
    <row r="80" spans="1:16" ht="12.75" thickBot="1">
      <c r="A80" s="4"/>
      <c r="B80" s="19" t="s">
        <v>82</v>
      </c>
      <c r="C80" s="361"/>
      <c r="D80" s="89"/>
      <c r="E80" s="89"/>
      <c r="F80" s="89"/>
      <c r="G80" s="89"/>
      <c r="H80" s="89">
        <f>D80+E80+F80+G80</f>
        <v>0</v>
      </c>
      <c r="I80" s="211">
        <f t="shared" si="1"/>
        <v>0</v>
      </c>
      <c r="J80" s="96"/>
      <c r="K80" s="96"/>
      <c r="L80" s="96"/>
      <c r="M80" s="96"/>
      <c r="N80" s="220">
        <f>J80+K80+L80+M80</f>
        <v>0</v>
      </c>
      <c r="O80" s="118">
        <f>C80+I80-N80</f>
        <v>0</v>
      </c>
      <c r="P80" s="350"/>
    </row>
    <row r="81" spans="1:16" ht="12.75" thickBot="1">
      <c r="A81" s="1"/>
      <c r="B81" s="15"/>
      <c r="C81" s="195"/>
      <c r="D81" s="81"/>
      <c r="E81" s="81"/>
      <c r="F81" s="81"/>
      <c r="G81" s="82"/>
      <c r="H81" s="82"/>
      <c r="I81" s="211">
        <f t="shared" si="1"/>
        <v>0</v>
      </c>
      <c r="J81" s="94"/>
      <c r="K81" s="94"/>
      <c r="L81" s="94"/>
      <c r="M81" s="94"/>
      <c r="N81" s="222"/>
      <c r="O81" s="104"/>
      <c r="P81" s="350"/>
    </row>
    <row r="82" spans="1:16" ht="12.75" thickBot="1">
      <c r="A82" s="4"/>
      <c r="B82" s="29" t="s">
        <v>83</v>
      </c>
      <c r="C82" s="361"/>
      <c r="D82" s="89"/>
      <c r="E82" s="89"/>
      <c r="F82" s="89"/>
      <c r="G82" s="89"/>
      <c r="H82" s="89">
        <f>D82+E82+F82+G82</f>
        <v>0</v>
      </c>
      <c r="I82" s="211">
        <f t="shared" si="1"/>
        <v>0</v>
      </c>
      <c r="J82" s="96"/>
      <c r="K82" s="96"/>
      <c r="L82" s="96"/>
      <c r="M82" s="96"/>
      <c r="N82" s="220">
        <f>J82+K82+L82+M82</f>
        <v>0</v>
      </c>
      <c r="O82" s="118">
        <f>C82+I82-N82</f>
        <v>0</v>
      </c>
      <c r="P82" s="350"/>
    </row>
    <row r="83" spans="1:16" ht="12.75" thickBot="1">
      <c r="A83" s="1"/>
      <c r="B83" s="25"/>
      <c r="C83" s="195"/>
      <c r="D83" s="81"/>
      <c r="E83" s="81"/>
      <c r="F83" s="81"/>
      <c r="G83" s="82"/>
      <c r="H83" s="82"/>
      <c r="I83" s="211">
        <f t="shared" si="1"/>
        <v>0</v>
      </c>
      <c r="J83" s="94"/>
      <c r="K83" s="94"/>
      <c r="L83" s="94"/>
      <c r="M83" s="94"/>
      <c r="N83" s="222"/>
      <c r="O83" s="104"/>
      <c r="P83" s="350"/>
    </row>
    <row r="84" spans="1:16" ht="12.75" thickBot="1">
      <c r="A84" s="4"/>
      <c r="B84" s="29" t="s">
        <v>84</v>
      </c>
      <c r="C84" s="361"/>
      <c r="D84" s="89">
        <v>3848.07</v>
      </c>
      <c r="E84" s="89">
        <v>3848.07</v>
      </c>
      <c r="F84" s="89">
        <v>3848.07</v>
      </c>
      <c r="G84" s="89">
        <v>3848.07</v>
      </c>
      <c r="H84" s="89">
        <f>D84+E84+F84+G84</f>
        <v>15392.28</v>
      </c>
      <c r="I84" s="211">
        <f t="shared" si="1"/>
        <v>10870.254237288138</v>
      </c>
      <c r="J84" s="96"/>
      <c r="K84" s="96"/>
      <c r="L84" s="96"/>
      <c r="M84" s="96"/>
      <c r="N84" s="220">
        <f>J84+K84+L84+M84</f>
        <v>0</v>
      </c>
      <c r="O84" s="118">
        <f>C84+I84-N84</f>
        <v>10870.254237288138</v>
      </c>
      <c r="P84" s="350"/>
    </row>
    <row r="85" spans="1:16" ht="12.75" thickBot="1">
      <c r="A85" s="1"/>
      <c r="B85" s="25"/>
      <c r="C85" s="195"/>
      <c r="D85" s="81"/>
      <c r="E85" s="81"/>
      <c r="F85" s="81"/>
      <c r="G85" s="82"/>
      <c r="H85" s="82"/>
      <c r="I85" s="211">
        <f t="shared" si="1"/>
        <v>0</v>
      </c>
      <c r="J85" s="94"/>
      <c r="K85" s="94"/>
      <c r="L85" s="94"/>
      <c r="M85" s="94"/>
      <c r="N85" s="222"/>
      <c r="O85" s="104"/>
      <c r="P85" s="350"/>
    </row>
    <row r="86" spans="1:16" ht="12.75" thickBot="1">
      <c r="A86" s="4"/>
      <c r="B86" s="29" t="s">
        <v>85</v>
      </c>
      <c r="C86" s="361"/>
      <c r="D86" s="89"/>
      <c r="E86" s="89"/>
      <c r="F86" s="89"/>
      <c r="G86" s="89"/>
      <c r="H86" s="89">
        <f>D86+E86+F86+G86</f>
        <v>0</v>
      </c>
      <c r="I86" s="211">
        <f t="shared" si="1"/>
        <v>0</v>
      </c>
      <c r="J86" s="96"/>
      <c r="K86" s="96"/>
      <c r="L86" s="96"/>
      <c r="M86" s="96"/>
      <c r="N86" s="220">
        <f>J86+K86+L86+M86</f>
        <v>0</v>
      </c>
      <c r="O86" s="118">
        <f>C86+I86-N86</f>
        <v>0</v>
      </c>
      <c r="P86" s="350"/>
    </row>
    <row r="87" spans="1:16" ht="12.75" thickBot="1">
      <c r="A87" s="1"/>
      <c r="B87" s="15"/>
      <c r="C87" s="195"/>
      <c r="D87" s="81"/>
      <c r="E87" s="81"/>
      <c r="F87" s="81"/>
      <c r="G87" s="82"/>
      <c r="H87" s="82"/>
      <c r="I87" s="211">
        <f t="shared" si="1"/>
        <v>0</v>
      </c>
      <c r="J87" s="94"/>
      <c r="K87" s="94"/>
      <c r="L87" s="94"/>
      <c r="M87" s="94"/>
      <c r="N87" s="222"/>
      <c r="O87" s="104"/>
      <c r="P87" s="350"/>
    </row>
    <row r="88" spans="1:16" ht="12.75" thickBot="1">
      <c r="A88" s="4"/>
      <c r="B88" s="29" t="s">
        <v>87</v>
      </c>
      <c r="C88" s="361"/>
      <c r="D88" s="89">
        <v>4106.94</v>
      </c>
      <c r="E88" s="89">
        <v>4106.94</v>
      </c>
      <c r="F88" s="89">
        <v>4106.94</v>
      </c>
      <c r="G88" s="89">
        <v>4106.94</v>
      </c>
      <c r="H88" s="89">
        <f>D88+E88+F88+G88</f>
        <v>16427.76</v>
      </c>
      <c r="I88" s="211">
        <f t="shared" si="1"/>
        <v>11601.525423728814</v>
      </c>
      <c r="J88" s="96"/>
      <c r="K88" s="96"/>
      <c r="L88" s="96"/>
      <c r="M88" s="96"/>
      <c r="N88" s="220">
        <f>J88+K88+L88+M88</f>
        <v>0</v>
      </c>
      <c r="O88" s="118">
        <f>C88+I88-N88</f>
        <v>11601.525423728814</v>
      </c>
      <c r="P88" s="350"/>
    </row>
    <row r="89" spans="1:16" ht="12.75" thickBot="1">
      <c r="A89" s="2"/>
      <c r="B89" s="27"/>
      <c r="C89" s="195"/>
      <c r="D89" s="81"/>
      <c r="E89" s="81"/>
      <c r="F89" s="81"/>
      <c r="G89" s="82"/>
      <c r="H89" s="82"/>
      <c r="I89" s="211">
        <f t="shared" si="1"/>
        <v>0</v>
      </c>
      <c r="J89" s="94"/>
      <c r="K89" s="94"/>
      <c r="L89" s="94"/>
      <c r="M89" s="94"/>
      <c r="N89" s="222"/>
      <c r="O89" s="104"/>
      <c r="P89" s="350"/>
    </row>
    <row r="90" spans="1:16" ht="12.75" thickBot="1">
      <c r="A90" s="31"/>
      <c r="B90" s="19" t="s">
        <v>96</v>
      </c>
      <c r="C90" s="361"/>
      <c r="D90" s="89">
        <v>963</v>
      </c>
      <c r="E90" s="89">
        <v>963</v>
      </c>
      <c r="F90" s="89">
        <v>963</v>
      </c>
      <c r="G90" s="89">
        <v>963</v>
      </c>
      <c r="H90" s="89">
        <f>D90+E90+F90+G90</f>
        <v>3852</v>
      </c>
      <c r="I90" s="211">
        <f t="shared" si="1"/>
        <v>2720.3389830508477</v>
      </c>
      <c r="J90" s="96"/>
      <c r="K90" s="96"/>
      <c r="L90" s="96"/>
      <c r="M90" s="96"/>
      <c r="N90" s="220">
        <f>J90+K90+L90+M90</f>
        <v>0</v>
      </c>
      <c r="O90" s="118">
        <f>C90+I90-N90</f>
        <v>2720.3389830508477</v>
      </c>
      <c r="P90" s="350"/>
    </row>
    <row r="91" spans="1:16" ht="12.75" thickBot="1">
      <c r="A91" s="1"/>
      <c r="B91" s="25"/>
      <c r="C91" s="195"/>
      <c r="D91" s="81"/>
      <c r="E91" s="81"/>
      <c r="F91" s="81"/>
      <c r="G91" s="82"/>
      <c r="H91" s="82"/>
      <c r="I91" s="211">
        <f t="shared" si="1"/>
        <v>0</v>
      </c>
      <c r="J91" s="94"/>
      <c r="K91" s="94"/>
      <c r="L91" s="94"/>
      <c r="M91" s="94"/>
      <c r="N91" s="222"/>
      <c r="O91" s="104"/>
      <c r="P91" s="350"/>
    </row>
    <row r="92" spans="1:16" ht="12.75" thickBot="1">
      <c r="A92" s="246"/>
      <c r="B92" s="29" t="s">
        <v>316</v>
      </c>
      <c r="C92" s="361"/>
      <c r="D92" s="89">
        <v>1168.65</v>
      </c>
      <c r="E92" s="89">
        <v>1168.65</v>
      </c>
      <c r="F92" s="89">
        <v>1168.65</v>
      </c>
      <c r="G92" s="89">
        <v>1168.65</v>
      </c>
      <c r="H92" s="89">
        <f>D92+E92+F92+G92</f>
        <v>4674.6</v>
      </c>
      <c r="I92" s="211">
        <f t="shared" si="1"/>
        <v>3301.2711864406783</v>
      </c>
      <c r="J92" s="96"/>
      <c r="K92" s="96"/>
      <c r="L92" s="96"/>
      <c r="M92" s="96"/>
      <c r="N92" s="220">
        <f>J92+K92+L92+M92</f>
        <v>0</v>
      </c>
      <c r="O92" s="118">
        <f>C92+I92-N92</f>
        <v>3301.2711864406783</v>
      </c>
      <c r="P92" s="350"/>
    </row>
    <row r="93" spans="1:16" ht="12.75" thickBot="1">
      <c r="A93" s="15"/>
      <c r="B93" s="3"/>
      <c r="C93" s="255"/>
      <c r="D93" s="256"/>
      <c r="E93" s="256"/>
      <c r="F93" s="256"/>
      <c r="G93" s="256"/>
      <c r="H93" s="256"/>
      <c r="I93" s="211">
        <f t="shared" si="1"/>
        <v>0</v>
      </c>
      <c r="J93" s="258"/>
      <c r="K93" s="258"/>
      <c r="L93" s="258"/>
      <c r="M93" s="258"/>
      <c r="N93" s="257"/>
      <c r="O93" s="259"/>
      <c r="P93" s="350"/>
    </row>
    <row r="94" spans="1:16" ht="12.75" thickBot="1">
      <c r="A94" s="28"/>
      <c r="B94" s="24" t="s">
        <v>213</v>
      </c>
      <c r="C94" s="193"/>
      <c r="D94" s="89">
        <v>1354.83</v>
      </c>
      <c r="E94" s="89">
        <v>1354.83</v>
      </c>
      <c r="F94" s="89">
        <v>1354.83</v>
      </c>
      <c r="G94" s="89">
        <v>1354.83</v>
      </c>
      <c r="H94" s="89">
        <f>D94+E94+F94+G94</f>
        <v>5419.32</v>
      </c>
      <c r="I94" s="211">
        <f t="shared" si="1"/>
        <v>3827.203389830509</v>
      </c>
      <c r="J94" s="96"/>
      <c r="K94" s="96"/>
      <c r="L94" s="96"/>
      <c r="M94" s="96"/>
      <c r="N94" s="220">
        <f>J94+K94+L94+M94</f>
        <v>0</v>
      </c>
      <c r="O94" s="118">
        <f>C94+I94-N94</f>
        <v>3827.203389830509</v>
      </c>
      <c r="P94" s="350"/>
    </row>
    <row r="95" spans="1:16" ht="12.75" thickBot="1">
      <c r="A95" s="15"/>
      <c r="B95" s="3"/>
      <c r="C95" s="255"/>
      <c r="D95" s="256"/>
      <c r="E95" s="256"/>
      <c r="F95" s="256"/>
      <c r="G95" s="256"/>
      <c r="H95" s="256"/>
      <c r="I95" s="211">
        <f t="shared" si="1"/>
        <v>0</v>
      </c>
      <c r="J95" s="258"/>
      <c r="K95" s="258"/>
      <c r="L95" s="258"/>
      <c r="M95" s="258"/>
      <c r="N95" s="257"/>
      <c r="O95" s="259"/>
      <c r="P95" s="350"/>
    </row>
    <row r="96" spans="1:16" ht="12.75" thickBot="1">
      <c r="A96" s="246"/>
      <c r="B96" s="19"/>
      <c r="C96" s="193"/>
      <c r="D96" s="89"/>
      <c r="E96" s="89"/>
      <c r="F96" s="89"/>
      <c r="G96" s="89"/>
      <c r="H96" s="89">
        <f>D96+E96+F96+G96</f>
        <v>0</v>
      </c>
      <c r="I96" s="211">
        <f t="shared" si="1"/>
        <v>0</v>
      </c>
      <c r="J96" s="96"/>
      <c r="K96" s="96"/>
      <c r="L96" s="96"/>
      <c r="M96" s="96"/>
      <c r="N96" s="220">
        <f>J96+K96+L96+M96</f>
        <v>0</v>
      </c>
      <c r="O96" s="118">
        <f>C96+I96-N96</f>
        <v>0</v>
      </c>
      <c r="P96" s="350"/>
    </row>
    <row r="97" spans="1:16" ht="12.75" thickBot="1">
      <c r="A97" s="15"/>
      <c r="B97" s="3"/>
      <c r="C97" s="255"/>
      <c r="D97" s="256"/>
      <c r="E97" s="256"/>
      <c r="F97" s="256"/>
      <c r="G97" s="256"/>
      <c r="H97" s="256"/>
      <c r="I97" s="211">
        <f t="shared" si="1"/>
        <v>0</v>
      </c>
      <c r="J97" s="258"/>
      <c r="K97" s="258"/>
      <c r="L97" s="258"/>
      <c r="M97" s="258"/>
      <c r="N97" s="257"/>
      <c r="O97" s="259"/>
      <c r="P97" s="350"/>
    </row>
    <row r="98" spans="1:16" ht="12.75" thickBot="1">
      <c r="A98" s="246"/>
      <c r="B98" s="19" t="s">
        <v>215</v>
      </c>
      <c r="C98" s="193"/>
      <c r="D98" s="89">
        <v>1882.05</v>
      </c>
      <c r="E98" s="89">
        <v>1882.05</v>
      </c>
      <c r="F98" s="89">
        <v>1882.05</v>
      </c>
      <c r="G98" s="89">
        <v>1882.05</v>
      </c>
      <c r="H98" s="89">
        <f>D98+E98+F98+G98</f>
        <v>7528.2</v>
      </c>
      <c r="I98" s="211">
        <f t="shared" si="1"/>
        <v>5316.525423728814</v>
      </c>
      <c r="J98" s="96"/>
      <c r="K98" s="96"/>
      <c r="L98" s="96"/>
      <c r="M98" s="96"/>
      <c r="N98" s="220">
        <f>J98+K98+L98+M98</f>
        <v>0</v>
      </c>
      <c r="O98" s="118">
        <f>C98+I98-N98</f>
        <v>5316.525423728814</v>
      </c>
      <c r="P98" s="350"/>
    </row>
    <row r="99" spans="1:16" ht="12.75" thickBot="1">
      <c r="A99" s="15"/>
      <c r="B99" s="3"/>
      <c r="C99" s="255"/>
      <c r="D99" s="256"/>
      <c r="E99" s="256"/>
      <c r="F99" s="256"/>
      <c r="G99" s="256"/>
      <c r="H99" s="256"/>
      <c r="I99" s="211">
        <f t="shared" si="1"/>
        <v>0</v>
      </c>
      <c r="J99" s="258"/>
      <c r="K99" s="258"/>
      <c r="L99" s="258"/>
      <c r="M99" s="258"/>
      <c r="N99" s="257"/>
      <c r="O99" s="259"/>
      <c r="P99" s="350"/>
    </row>
    <row r="100" spans="1:16" ht="12.75" thickBot="1">
      <c r="A100" s="246"/>
      <c r="B100" s="19" t="s">
        <v>216</v>
      </c>
      <c r="C100" s="193"/>
      <c r="D100" s="89"/>
      <c r="E100" s="89"/>
      <c r="F100" s="89"/>
      <c r="G100" s="89"/>
      <c r="H100" s="89">
        <f>D100+E100+F100+G100</f>
        <v>0</v>
      </c>
      <c r="I100" s="211">
        <f t="shared" si="1"/>
        <v>0</v>
      </c>
      <c r="J100" s="96"/>
      <c r="K100" s="96"/>
      <c r="L100" s="96"/>
      <c r="M100" s="96"/>
      <c r="N100" s="220">
        <f>J100+K100+L100+M100</f>
        <v>0</v>
      </c>
      <c r="O100" s="118">
        <f>C100+I100-N100</f>
        <v>0</v>
      </c>
      <c r="P100" s="350"/>
    </row>
    <row r="101" spans="1:16" ht="12.75" thickBot="1">
      <c r="A101" s="15"/>
      <c r="B101" s="3"/>
      <c r="C101" s="255"/>
      <c r="D101" s="256"/>
      <c r="E101" s="256"/>
      <c r="F101" s="256"/>
      <c r="G101" s="256"/>
      <c r="H101" s="256"/>
      <c r="I101" s="211">
        <f t="shared" si="1"/>
        <v>0</v>
      </c>
      <c r="J101" s="258"/>
      <c r="K101" s="258"/>
      <c r="L101" s="258"/>
      <c r="M101" s="258"/>
      <c r="N101" s="257"/>
      <c r="O101" s="259"/>
      <c r="P101" s="350"/>
    </row>
    <row r="102" spans="1:16" ht="12.75" thickBot="1">
      <c r="A102" s="246"/>
      <c r="B102" s="19" t="s">
        <v>217</v>
      </c>
      <c r="C102" s="193"/>
      <c r="D102" s="89">
        <v>9542.94</v>
      </c>
      <c r="E102" s="89">
        <v>9542.94</v>
      </c>
      <c r="F102" s="89">
        <v>9542.94</v>
      </c>
      <c r="G102" s="89">
        <v>13747.47</v>
      </c>
      <c r="H102" s="89">
        <f>D102+E102+F102+G102</f>
        <v>42376.29</v>
      </c>
      <c r="I102" s="211">
        <f t="shared" si="1"/>
        <v>29926.758474576276</v>
      </c>
      <c r="J102" s="96"/>
      <c r="K102" s="96"/>
      <c r="L102" s="96"/>
      <c r="M102" s="96"/>
      <c r="N102" s="220">
        <f>J102+K102+L102+M102</f>
        <v>0</v>
      </c>
      <c r="O102" s="118">
        <f>C102+I102-N102</f>
        <v>29926.758474576276</v>
      </c>
      <c r="P102" s="350"/>
    </row>
    <row r="103" spans="1:16" ht="12.75" thickBot="1">
      <c r="A103" s="15"/>
      <c r="B103" s="3"/>
      <c r="C103" s="255"/>
      <c r="D103" s="256"/>
      <c r="E103" s="256"/>
      <c r="F103" s="256"/>
      <c r="G103" s="256"/>
      <c r="H103" s="256"/>
      <c r="I103" s="211">
        <f t="shared" si="1"/>
        <v>0</v>
      </c>
      <c r="J103" s="258"/>
      <c r="K103" s="258"/>
      <c r="L103" s="258"/>
      <c r="M103" s="258"/>
      <c r="N103" s="257"/>
      <c r="O103" s="259"/>
      <c r="P103" s="350"/>
    </row>
    <row r="104" spans="1:16" ht="12.75" thickBot="1">
      <c r="A104" s="246"/>
      <c r="B104" s="19" t="s">
        <v>218</v>
      </c>
      <c r="C104" s="193"/>
      <c r="D104" s="89"/>
      <c r="E104" s="89"/>
      <c r="F104" s="89"/>
      <c r="G104" s="89"/>
      <c r="H104" s="89">
        <f>D104+E104+F104+G104</f>
        <v>0</v>
      </c>
      <c r="I104" s="211">
        <f t="shared" si="1"/>
        <v>0</v>
      </c>
      <c r="J104" s="96"/>
      <c r="K104" s="96"/>
      <c r="L104" s="96"/>
      <c r="M104" s="96"/>
      <c r="N104" s="220">
        <f>J104+K104+L104+M104</f>
        <v>0</v>
      </c>
      <c r="O104" s="118">
        <f>C104+I104-N104</f>
        <v>0</v>
      </c>
      <c r="P104" s="350"/>
    </row>
    <row r="105" spans="1:16" ht="12.75" thickBot="1">
      <c r="A105" s="15"/>
      <c r="B105" s="3"/>
      <c r="C105" s="255"/>
      <c r="D105" s="256"/>
      <c r="E105" s="256"/>
      <c r="F105" s="256"/>
      <c r="G105" s="256"/>
      <c r="H105" s="256"/>
      <c r="I105" s="211">
        <f t="shared" si="1"/>
        <v>0</v>
      </c>
      <c r="J105" s="258"/>
      <c r="K105" s="258"/>
      <c r="L105" s="258"/>
      <c r="M105" s="258"/>
      <c r="N105" s="257"/>
      <c r="O105" s="259"/>
      <c r="P105" s="350"/>
    </row>
    <row r="106" spans="1:16" ht="12.75" thickBot="1">
      <c r="A106" s="246"/>
      <c r="B106" s="19"/>
      <c r="C106" s="193"/>
      <c r="D106" s="89"/>
      <c r="E106" s="89"/>
      <c r="F106" s="89"/>
      <c r="G106" s="89"/>
      <c r="H106" s="89">
        <f>D106+E106+F106+G106</f>
        <v>0</v>
      </c>
      <c r="I106" s="211">
        <f t="shared" si="1"/>
        <v>0</v>
      </c>
      <c r="J106" s="96"/>
      <c r="K106" s="96"/>
      <c r="L106" s="96"/>
      <c r="M106" s="96"/>
      <c r="N106" s="220">
        <f>J106+K106+L106+M106</f>
        <v>0</v>
      </c>
      <c r="O106" s="118">
        <f>C106+I106-N106</f>
        <v>0</v>
      </c>
      <c r="P106" s="350"/>
    </row>
    <row r="107" spans="1:16" ht="12.75" thickBot="1">
      <c r="A107" s="15"/>
      <c r="B107" s="3"/>
      <c r="C107" s="255"/>
      <c r="D107" s="256"/>
      <c r="E107" s="256"/>
      <c r="F107" s="256"/>
      <c r="G107" s="256"/>
      <c r="H107" s="256"/>
      <c r="I107" s="211">
        <f t="shared" si="1"/>
        <v>0</v>
      </c>
      <c r="J107" s="258"/>
      <c r="K107" s="258"/>
      <c r="L107" s="258"/>
      <c r="M107" s="258"/>
      <c r="N107" s="257"/>
      <c r="O107" s="259"/>
      <c r="P107" s="350"/>
    </row>
    <row r="108" spans="1:16" ht="12.75" thickBot="1">
      <c r="A108" s="246"/>
      <c r="B108" s="19"/>
      <c r="C108" s="193"/>
      <c r="D108" s="89"/>
      <c r="E108" s="89"/>
      <c r="F108" s="89"/>
      <c r="G108" s="89"/>
      <c r="H108" s="89">
        <f>D108+E108+F108+G108</f>
        <v>0</v>
      </c>
      <c r="I108" s="211">
        <f t="shared" si="1"/>
        <v>0</v>
      </c>
      <c r="J108" s="96"/>
      <c r="K108" s="96"/>
      <c r="L108" s="96"/>
      <c r="M108" s="96"/>
      <c r="N108" s="220">
        <f>J108+K108+L108+M108</f>
        <v>0</v>
      </c>
      <c r="O108" s="118">
        <f>C108+I108-N108</f>
        <v>0</v>
      </c>
      <c r="P108" s="350"/>
    </row>
    <row r="109" spans="1:16" ht="12.75" thickBot="1">
      <c r="A109" s="15"/>
      <c r="B109" s="3"/>
      <c r="C109" s="255"/>
      <c r="D109" s="256"/>
      <c r="E109" s="256"/>
      <c r="F109" s="256"/>
      <c r="G109" s="256"/>
      <c r="H109" s="256"/>
      <c r="I109" s="211">
        <f t="shared" si="1"/>
        <v>0</v>
      </c>
      <c r="J109" s="258"/>
      <c r="K109" s="258"/>
      <c r="L109" s="258"/>
      <c r="M109" s="258"/>
      <c r="N109" s="257"/>
      <c r="O109" s="259"/>
      <c r="P109" s="350"/>
    </row>
    <row r="110" spans="1:16" ht="12.75" thickBot="1">
      <c r="A110" s="246"/>
      <c r="B110" s="19"/>
      <c r="C110" s="193"/>
      <c r="D110" s="89"/>
      <c r="E110" s="89"/>
      <c r="F110" s="89"/>
      <c r="G110" s="89"/>
      <c r="H110" s="89">
        <f>D110+E110+F110+G110</f>
        <v>0</v>
      </c>
      <c r="I110" s="211">
        <f t="shared" si="1"/>
        <v>0</v>
      </c>
      <c r="J110" s="96"/>
      <c r="K110" s="96"/>
      <c r="L110" s="96"/>
      <c r="M110" s="96"/>
      <c r="N110" s="220">
        <f>J110+K110+L110+M110</f>
        <v>0</v>
      </c>
      <c r="O110" s="118">
        <f>C110+I110-N110</f>
        <v>0</v>
      </c>
      <c r="P110" s="350"/>
    </row>
    <row r="111" spans="1:16" ht="12.75" thickBot="1">
      <c r="A111" s="15"/>
      <c r="B111" s="3"/>
      <c r="C111" s="255"/>
      <c r="D111" s="256"/>
      <c r="E111" s="256"/>
      <c r="F111" s="256"/>
      <c r="G111" s="256"/>
      <c r="H111" s="256"/>
      <c r="I111" s="211">
        <f t="shared" si="1"/>
        <v>0</v>
      </c>
      <c r="J111" s="258"/>
      <c r="K111" s="258"/>
      <c r="L111" s="258"/>
      <c r="M111" s="258"/>
      <c r="N111" s="257"/>
      <c r="O111" s="259"/>
      <c r="P111" s="350"/>
    </row>
    <row r="112" spans="1:16" ht="12.75" thickBot="1">
      <c r="A112" s="246"/>
      <c r="B112" s="19"/>
      <c r="C112" s="193"/>
      <c r="D112" s="89"/>
      <c r="E112" s="89"/>
      <c r="F112" s="89"/>
      <c r="G112" s="89"/>
      <c r="H112" s="89">
        <f>D112+E112+F112+G112</f>
        <v>0</v>
      </c>
      <c r="I112" s="211">
        <f t="shared" si="1"/>
        <v>0</v>
      </c>
      <c r="J112" s="96"/>
      <c r="K112" s="96"/>
      <c r="L112" s="96"/>
      <c r="M112" s="96"/>
      <c r="N112" s="220">
        <f>J112+K112+L112+M112</f>
        <v>0</v>
      </c>
      <c r="O112" s="118">
        <f>C112+I112-N112</f>
        <v>0</v>
      </c>
      <c r="P112" s="350"/>
    </row>
    <row r="113" spans="1:16" ht="12.75" thickBot="1">
      <c r="A113" s="22"/>
      <c r="B113" s="34"/>
      <c r="C113" s="192"/>
      <c r="D113" s="266"/>
      <c r="E113" s="266"/>
      <c r="F113" s="266"/>
      <c r="G113" s="266"/>
      <c r="H113" s="266"/>
      <c r="I113" s="211">
        <f t="shared" si="1"/>
        <v>0</v>
      </c>
      <c r="J113" s="268"/>
      <c r="K113" s="268"/>
      <c r="L113" s="268"/>
      <c r="M113" s="268"/>
      <c r="N113" s="267"/>
      <c r="O113" s="101"/>
      <c r="P113" s="350"/>
    </row>
    <row r="114" spans="1:16" ht="12.75" thickBot="1">
      <c r="A114" s="246"/>
      <c r="B114" s="19" t="s">
        <v>219</v>
      </c>
      <c r="C114" s="193"/>
      <c r="D114" s="89"/>
      <c r="E114" s="89"/>
      <c r="F114" s="89"/>
      <c r="G114" s="89"/>
      <c r="H114" s="89">
        <f>D114+E114+F114+G114</f>
        <v>0</v>
      </c>
      <c r="I114" s="211">
        <f t="shared" si="1"/>
        <v>0</v>
      </c>
      <c r="J114" s="96"/>
      <c r="K114" s="96"/>
      <c r="L114" s="96"/>
      <c r="M114" s="96"/>
      <c r="N114" s="220">
        <f>J114+K114+L114+M114</f>
        <v>0</v>
      </c>
      <c r="O114" s="118">
        <f>C114+I114-N114</f>
        <v>0</v>
      </c>
      <c r="P114" s="350"/>
    </row>
    <row r="115" spans="1:16" ht="12.75" thickBot="1">
      <c r="A115" s="22"/>
      <c r="B115" s="34"/>
      <c r="C115" s="192"/>
      <c r="D115" s="266"/>
      <c r="E115" s="266"/>
      <c r="F115" s="266"/>
      <c r="G115" s="266"/>
      <c r="H115" s="266"/>
      <c r="I115" s="211">
        <f t="shared" si="1"/>
        <v>0</v>
      </c>
      <c r="J115" s="268"/>
      <c r="K115" s="268"/>
      <c r="L115" s="268"/>
      <c r="M115" s="268"/>
      <c r="N115" s="267"/>
      <c r="O115" s="101"/>
      <c r="P115" s="350"/>
    </row>
    <row r="116" spans="1:16" ht="12.75" thickBot="1">
      <c r="A116" s="28"/>
      <c r="B116" s="6" t="s">
        <v>220</v>
      </c>
      <c r="C116" s="193"/>
      <c r="D116" s="89">
        <v>12099.87</v>
      </c>
      <c r="E116" s="89">
        <v>13466.43</v>
      </c>
      <c r="F116" s="89">
        <v>13466.43</v>
      </c>
      <c r="G116" s="89">
        <v>13466.43</v>
      </c>
      <c r="H116" s="89">
        <f>D116+E116+F116+G116</f>
        <v>52499.16</v>
      </c>
      <c r="I116" s="211">
        <f t="shared" si="1"/>
        <v>37075.6779661017</v>
      </c>
      <c r="J116" s="96"/>
      <c r="K116" s="96"/>
      <c r="L116" s="96"/>
      <c r="M116" s="96"/>
      <c r="N116" s="220">
        <f>J116+K116+L116+M116</f>
        <v>0</v>
      </c>
      <c r="O116" s="118">
        <f>C116+I116-N116</f>
        <v>37075.6779661017</v>
      </c>
      <c r="P116" s="350"/>
    </row>
    <row r="117" spans="1:16" ht="12.75" thickBot="1">
      <c r="A117" s="32"/>
      <c r="B117" s="27"/>
      <c r="C117" s="192"/>
      <c r="D117" s="266"/>
      <c r="E117" s="266"/>
      <c r="F117" s="266"/>
      <c r="G117" s="266"/>
      <c r="H117" s="266"/>
      <c r="I117" s="211">
        <f t="shared" si="1"/>
        <v>0</v>
      </c>
      <c r="J117" s="268"/>
      <c r="K117" s="268"/>
      <c r="L117" s="268"/>
      <c r="M117" s="268"/>
      <c r="N117" s="267"/>
      <c r="O117" s="101"/>
      <c r="P117" s="350"/>
    </row>
    <row r="118" spans="1:16" ht="12.75" thickBot="1">
      <c r="A118" s="28"/>
      <c r="B118" s="6" t="s">
        <v>221</v>
      </c>
      <c r="C118" s="193"/>
      <c r="D118" s="89"/>
      <c r="E118" s="89"/>
      <c r="F118" s="89"/>
      <c r="G118" s="89"/>
      <c r="H118" s="89">
        <f>D118+E118+F118+G118</f>
        <v>0</v>
      </c>
      <c r="I118" s="211">
        <f t="shared" si="1"/>
        <v>0</v>
      </c>
      <c r="J118" s="96"/>
      <c r="K118" s="96"/>
      <c r="L118" s="96"/>
      <c r="M118" s="96"/>
      <c r="N118" s="220">
        <f>J118+K118+L118+M118</f>
        <v>0</v>
      </c>
      <c r="O118" s="118">
        <f>C118+I118-N118</f>
        <v>0</v>
      </c>
      <c r="P118" s="350"/>
    </row>
    <row r="119" spans="1:16" ht="12.75" thickBot="1">
      <c r="A119" s="32"/>
      <c r="B119" s="27"/>
      <c r="C119" s="192"/>
      <c r="D119" s="266"/>
      <c r="E119" s="266"/>
      <c r="F119" s="266"/>
      <c r="G119" s="266"/>
      <c r="H119" s="266"/>
      <c r="I119" s="211">
        <f t="shared" si="1"/>
        <v>0</v>
      </c>
      <c r="J119" s="268"/>
      <c r="K119" s="268"/>
      <c r="L119" s="268"/>
      <c r="M119" s="268"/>
      <c r="N119" s="267"/>
      <c r="O119" s="101"/>
      <c r="P119" s="350"/>
    </row>
    <row r="120" spans="1:16" ht="12.75" thickBot="1">
      <c r="A120" s="28"/>
      <c r="B120" s="6"/>
      <c r="C120" s="193"/>
      <c r="D120" s="89"/>
      <c r="E120" s="89"/>
      <c r="F120" s="89"/>
      <c r="G120" s="89"/>
      <c r="H120" s="89">
        <f>D120+E120+F120+G120</f>
        <v>0</v>
      </c>
      <c r="I120" s="211">
        <f t="shared" si="1"/>
        <v>0</v>
      </c>
      <c r="J120" s="96"/>
      <c r="K120" s="96"/>
      <c r="L120" s="96"/>
      <c r="M120" s="96"/>
      <c r="N120" s="220">
        <f>J120+K120+L120+M120</f>
        <v>0</v>
      </c>
      <c r="O120" s="118">
        <f>C120+I120-N120</f>
        <v>0</v>
      </c>
      <c r="P120" s="350"/>
    </row>
    <row r="121" spans="1:16" ht="12.75" thickBot="1">
      <c r="A121" s="32"/>
      <c r="B121" s="27"/>
      <c r="C121" s="192"/>
      <c r="D121" s="260"/>
      <c r="E121" s="260"/>
      <c r="F121" s="266"/>
      <c r="G121" s="266"/>
      <c r="H121" s="266"/>
      <c r="I121" s="211">
        <f t="shared" si="1"/>
        <v>0</v>
      </c>
      <c r="J121" s="268"/>
      <c r="K121" s="268"/>
      <c r="L121" s="268"/>
      <c r="M121" s="268"/>
      <c r="N121" s="267"/>
      <c r="O121" s="101"/>
      <c r="P121" s="350"/>
    </row>
    <row r="122" spans="1:16" ht="12.75" thickBot="1">
      <c r="A122" s="28"/>
      <c r="B122" s="6" t="s">
        <v>222</v>
      </c>
      <c r="C122" s="193"/>
      <c r="D122" s="89"/>
      <c r="E122" s="89"/>
      <c r="F122" s="89"/>
      <c r="G122" s="89"/>
      <c r="H122" s="89">
        <f>D122+E122+F122+G122</f>
        <v>0</v>
      </c>
      <c r="I122" s="211">
        <f t="shared" si="1"/>
        <v>0</v>
      </c>
      <c r="J122" s="96"/>
      <c r="K122" s="96"/>
      <c r="L122" s="96"/>
      <c r="M122" s="96"/>
      <c r="N122" s="220">
        <f>J122+K122+L122+M122</f>
        <v>0</v>
      </c>
      <c r="O122" s="118">
        <f>C122+I122-N122</f>
        <v>0</v>
      </c>
      <c r="P122" s="350"/>
    </row>
    <row r="123" spans="1:16" ht="12.75" thickBot="1">
      <c r="A123" s="32"/>
      <c r="B123" s="27"/>
      <c r="C123" s="192"/>
      <c r="D123" s="256"/>
      <c r="E123" s="256"/>
      <c r="F123" s="266"/>
      <c r="G123" s="266"/>
      <c r="H123" s="266"/>
      <c r="I123" s="211">
        <f t="shared" si="1"/>
        <v>0</v>
      </c>
      <c r="J123" s="268"/>
      <c r="K123" s="268"/>
      <c r="L123" s="268"/>
      <c r="M123" s="268"/>
      <c r="N123" s="267"/>
      <c r="O123" s="101"/>
      <c r="P123" s="350"/>
    </row>
    <row r="124" spans="1:16" ht="12.75" thickBot="1">
      <c r="A124" s="28"/>
      <c r="B124" s="6" t="s">
        <v>223</v>
      </c>
      <c r="C124" s="193"/>
      <c r="D124" s="89">
        <v>872.37</v>
      </c>
      <c r="E124" s="89">
        <v>872.37</v>
      </c>
      <c r="F124" s="89">
        <v>872.37</v>
      </c>
      <c r="G124" s="89">
        <v>872.37</v>
      </c>
      <c r="H124" s="89">
        <f>D124+E124+F124+G124</f>
        <v>3489.48</v>
      </c>
      <c r="I124" s="211">
        <f t="shared" si="1"/>
        <v>2464.322033898305</v>
      </c>
      <c r="J124" s="96"/>
      <c r="K124" s="96"/>
      <c r="L124" s="96"/>
      <c r="M124" s="96"/>
      <c r="N124" s="220">
        <f>J124+K124+L124+M124</f>
        <v>0</v>
      </c>
      <c r="O124" s="118">
        <f>C124+I124-N124</f>
        <v>2464.322033898305</v>
      </c>
      <c r="P124" s="350"/>
    </row>
    <row r="125" spans="1:16" ht="12.75" thickBot="1">
      <c r="A125" s="32"/>
      <c r="B125" s="27"/>
      <c r="C125" s="192"/>
      <c r="D125" s="252"/>
      <c r="E125" s="252"/>
      <c r="F125" s="266"/>
      <c r="G125" s="266"/>
      <c r="H125" s="266"/>
      <c r="I125" s="211">
        <f t="shared" si="1"/>
        <v>0</v>
      </c>
      <c r="J125" s="268"/>
      <c r="K125" s="268"/>
      <c r="L125" s="268"/>
      <c r="M125" s="268"/>
      <c r="N125" s="267"/>
      <c r="O125" s="101"/>
      <c r="P125" s="350"/>
    </row>
    <row r="126" spans="1:16" ht="12.75" thickBot="1">
      <c r="A126" s="28"/>
      <c r="B126" s="6" t="s">
        <v>388</v>
      </c>
      <c r="C126" s="193"/>
      <c r="D126" s="89"/>
      <c r="E126" s="89"/>
      <c r="F126" s="89"/>
      <c r="G126" s="89"/>
      <c r="H126" s="89">
        <f>D126+E126+F126+G126</f>
        <v>0</v>
      </c>
      <c r="I126" s="211">
        <f t="shared" si="1"/>
        <v>0</v>
      </c>
      <c r="J126" s="96"/>
      <c r="K126" s="96"/>
      <c r="L126" s="96"/>
      <c r="M126" s="96"/>
      <c r="N126" s="220">
        <f>J126+K126+L126+M126</f>
        <v>0</v>
      </c>
      <c r="O126" s="131">
        <f>C126+I126-N126</f>
        <v>0</v>
      </c>
      <c r="P126" s="350"/>
    </row>
    <row r="127" spans="1:16" ht="12.75" thickBot="1">
      <c r="A127" s="32"/>
      <c r="B127" s="27"/>
      <c r="C127" s="192"/>
      <c r="D127" s="247"/>
      <c r="E127" s="247"/>
      <c r="F127" s="247"/>
      <c r="G127" s="266"/>
      <c r="H127" s="266"/>
      <c r="I127" s="211">
        <f t="shared" si="1"/>
        <v>0</v>
      </c>
      <c r="J127" s="268"/>
      <c r="K127" s="268"/>
      <c r="L127" s="268"/>
      <c r="M127" s="268"/>
      <c r="N127" s="269"/>
      <c r="O127" s="101"/>
      <c r="P127" s="350"/>
    </row>
    <row r="128" spans="1:15" ht="12.75" thickBot="1">
      <c r="A128" s="248"/>
      <c r="B128" s="229"/>
      <c r="C128" s="231"/>
      <c r="D128" s="249"/>
      <c r="E128" s="249"/>
      <c r="F128" s="248"/>
      <c r="G128" s="450"/>
      <c r="H128" s="248"/>
      <c r="I128" s="250"/>
      <c r="J128" s="248"/>
      <c r="K128" s="248"/>
      <c r="L128" s="248"/>
      <c r="M128" s="248"/>
      <c r="N128" s="251"/>
      <c r="O128" s="228"/>
    </row>
    <row r="129" spans="1:16" s="62" customFormat="1" ht="12" thickBot="1">
      <c r="A129" s="113"/>
      <c r="B129" s="227" t="s">
        <v>3</v>
      </c>
      <c r="C129" s="171">
        <f>C10+C12+C14+C16+C30+C32+C34+C36+C38+C40+C42+C44+C46+C48+C50+C52+C54+C56+C58+C60+C62+C64+C66+C68+C70+C72+C74+C76+C78+C80+C82+C84+C86+C88+C90+C92+C94+C96+C98+C100+C102+C104+C106+C108+C110+C112+C114+C116+C118+C120+C122+C124+C126+C18+C20+C22+C24+C26+C28</f>
        <v>0</v>
      </c>
      <c r="D129" s="171">
        <f>D10+D12+D14+D16+D30+D32+D34+D36+D38+D40+D42+D44+D46+D48+D50+D52+D54+D56+D58+D60+D62+D64+D66+D68+D70+D72+D74+D76+D78+D80+D82+D84+D86+D88+D90+D92+D94+D96+D98+D100+D102+D104+D106+D108+D110+D112+D114+D116+D118+D120+D122+D124+D126+D18+D20+D22+D24+D26+D28</f>
        <v>136496.88</v>
      </c>
      <c r="E129" s="171">
        <f>E10+E12+E14+E16+E30+E32+E34+E36+E38+E40+E42+E44+E46+E48+E50+E52+E54+E56+E58+E60+E62+E64+E66+E68+E70+E72+E74+E76+E78+E80+E82+E84+E86+E88+E90+E92+E94+E96+E98+E100+E102+E104+E106+E108+E110+E112+E114+E116+E118+E120+E122+E124+E126+E18+E20+E22+E24+E26+E28</f>
        <v>153817.53000000003</v>
      </c>
      <c r="F129" s="171">
        <f>F10+F12+F14+F16+F30+F32+F34+F36+F38+F40+F42+F44+F46+F48+F50+F52+F54+F56+F58+F60+F62+F64+F66+F68+F70+F72+F74+F76+F78+F80+F82+F84+F86+F88+F90+F92+F94+F96+F98+F100+F102+F104+F106+F108+F110+F112+F114+F116+F118+F120+F122+F124+F126+F18+F20+F22+F24+F26+F28</f>
        <v>151667.46000000002</v>
      </c>
      <c r="G129" s="171">
        <f>G10+G12+G14+G16+G30+G32+G34+G36+G38+G40+G42+G44+G46+G48+G50+G52+G54+G56+G58+G60+G62+G64+G66+G68+G70+G72+G74+G76+G78+G80+G82+G84+G86+G88+G90+G92+G94+G96+G98+G100+G102+G104+G106+G108+G110+G112+G114+G116+G118+G120+G122+G124+G126+G18+G20+G22+G24+G26+G28</f>
        <v>156088.26000000004</v>
      </c>
      <c r="H129" s="122">
        <f>D129+E129+F129+G129</f>
        <v>598070.1300000001</v>
      </c>
      <c r="I129" s="171">
        <f>I10+I12+I14+I16+I30+I32+I34+I36+I38+I40+I42+I44+I46+I48+I50+I52+I54+I56+I58+I60+I62+I64+I66+I68+I70+I72+I74+I76+I78+I80+I82+I84+I86+I88+I90+I92+I94+I96+I98+I100+I102+I104+I106+I108+I110+I112+I114+I116+I118+I120+I122+I124+I126+I18+I20+I22+I24+I26+I28</f>
        <v>422365.9110169492</v>
      </c>
      <c r="J129" s="171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71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71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71">
        <f>M10+M12+M14+M16+M30+M32+M34+M36+M38+M40+M42+M44+M46+M48+M50+M52+M54+M56+M58+M60+M62+M64+M66+M68+M70+M72+M74+M76+M78+M80+M82+M84+M86+M88+M90+M92+M94+M96+M98+M100+M102+M104+M106+M108+M110+M112+M114+M116+M118+M120+M122+M124+M126+M18+M20+M22+M24+M26+M28</f>
        <v>0</v>
      </c>
      <c r="N129" s="130">
        <f>J129+K129+L129+M129</f>
        <v>0</v>
      </c>
      <c r="O129" s="171">
        <f>O10+O12+O14+O16+O30+O32+O34+O36+O38+O40+O42+O44+O46+O48+O50+O52+O54+O56+O58+O60+O62+O64+O66+O68+O70+O72+O74+O76+O78+O80+O82+O84+O86+O88+O90+O92+O94+O96+O98+O100+O102+O104+O106+O108+O110+O112+O114+O116+O118+O120+O122+O124+O126+O18+O20+O22+O24+O26+O28</f>
        <v>422365.9110169492</v>
      </c>
      <c r="P129" s="351"/>
    </row>
    <row r="130" spans="1:15" ht="12.75" thickBot="1">
      <c r="A130" s="1"/>
      <c r="B130" s="119" t="s">
        <v>370</v>
      </c>
      <c r="C130" s="200"/>
      <c r="D130" s="36"/>
      <c r="E130" s="36"/>
      <c r="F130" s="36"/>
      <c r="G130" s="36"/>
      <c r="H130" s="122"/>
      <c r="I130" s="211">
        <f>H129-I129</f>
        <v>175704.2189830509</v>
      </c>
      <c r="J130" s="36"/>
      <c r="K130" s="36"/>
      <c r="L130" s="36"/>
      <c r="M130" s="36"/>
      <c r="N130" s="130">
        <f>J130+K130+L130+M130</f>
        <v>0</v>
      </c>
      <c r="O130" s="131"/>
    </row>
    <row r="131" spans="1:15" ht="12.75" thickBot="1">
      <c r="A131" s="7"/>
      <c r="B131" s="120"/>
      <c r="C131" s="201"/>
      <c r="D131" s="36"/>
      <c r="E131" s="36"/>
      <c r="F131" s="36"/>
      <c r="G131" s="36"/>
      <c r="H131" s="122"/>
      <c r="I131" s="211"/>
      <c r="J131" s="36"/>
      <c r="K131" s="36"/>
      <c r="L131" s="36"/>
      <c r="M131" s="36"/>
      <c r="N131" s="130">
        <f>J131+K131+L131+M131</f>
        <v>0</v>
      </c>
      <c r="O131" s="131"/>
    </row>
    <row r="132" spans="1:15" ht="12.75" thickBot="1">
      <c r="A132" s="139"/>
      <c r="B132" s="140" t="s">
        <v>4</v>
      </c>
      <c r="C132" s="141"/>
      <c r="D132" s="152"/>
      <c r="E132" s="152"/>
      <c r="F132" s="152"/>
      <c r="G132" s="152"/>
      <c r="H132" s="148"/>
      <c r="I132" s="226">
        <f>I129+I130+I131</f>
        <v>598070.1300000001</v>
      </c>
      <c r="J132" s="152"/>
      <c r="K132" s="152"/>
      <c r="L132" s="152"/>
      <c r="M132" s="152"/>
      <c r="N132" s="149">
        <f>J132+K132+L132+M132</f>
        <v>0</v>
      </c>
      <c r="O132" s="226"/>
    </row>
    <row r="133" spans="1:15" ht="11.25">
      <c r="A133" s="34"/>
      <c r="B133" s="27"/>
      <c r="C133" s="172"/>
      <c r="O133" s="350"/>
    </row>
    <row r="134" ht="11.25">
      <c r="O134" s="350"/>
    </row>
    <row r="135" spans="1:3" ht="12" thickBot="1">
      <c r="A135" s="22"/>
      <c r="B135" s="22"/>
      <c r="C135" s="168"/>
    </row>
    <row r="136" spans="1:3" ht="12" thickBot="1">
      <c r="A136" s="22"/>
      <c r="B136" s="455" t="s">
        <v>351</v>
      </c>
      <c r="C136" s="308" t="s">
        <v>210</v>
      </c>
    </row>
    <row r="137" spans="1:15" ht="12" thickBot="1">
      <c r="A137" s="202"/>
      <c r="B137" s="203"/>
      <c r="C137" s="458"/>
      <c r="D137" s="224"/>
      <c r="E137" s="215" t="s">
        <v>378</v>
      </c>
      <c r="F137" s="215"/>
      <c r="G137" s="447"/>
      <c r="H137" s="449"/>
      <c r="I137" s="205"/>
      <c r="J137" s="232"/>
      <c r="K137" s="74" t="s">
        <v>386</v>
      </c>
      <c r="L137" s="74"/>
      <c r="M137" s="75"/>
      <c r="N137" s="77"/>
      <c r="O137" s="102"/>
    </row>
    <row r="138" spans="1:15" ht="43.5" customHeight="1" thickBot="1">
      <c r="A138" s="35" t="s">
        <v>91</v>
      </c>
      <c r="B138" s="163" t="s">
        <v>59</v>
      </c>
      <c r="C138" s="311" t="s">
        <v>372</v>
      </c>
      <c r="D138" s="457" t="s">
        <v>212</v>
      </c>
      <c r="E138" s="457" t="s">
        <v>311</v>
      </c>
      <c r="F138" s="373" t="s">
        <v>306</v>
      </c>
      <c r="G138" s="373" t="s">
        <v>344</v>
      </c>
      <c r="H138" s="217" t="s">
        <v>381</v>
      </c>
      <c r="I138" s="78" t="s">
        <v>382</v>
      </c>
      <c r="J138" s="245" t="s">
        <v>212</v>
      </c>
      <c r="K138" s="76" t="s">
        <v>305</v>
      </c>
      <c r="L138" s="76" t="s">
        <v>306</v>
      </c>
      <c r="M138" s="76" t="s">
        <v>307</v>
      </c>
      <c r="N138" s="218" t="s">
        <v>377</v>
      </c>
      <c r="O138" s="103" t="s">
        <v>375</v>
      </c>
    </row>
    <row r="139" spans="1:15" ht="12" thickBot="1">
      <c r="A139" s="7">
        <v>1</v>
      </c>
      <c r="B139" s="7"/>
      <c r="C139" s="169"/>
      <c r="D139" s="81"/>
      <c r="E139" s="81"/>
      <c r="F139" s="82"/>
      <c r="G139" s="82"/>
      <c r="H139" s="82"/>
      <c r="I139" s="82"/>
      <c r="J139" s="94"/>
      <c r="K139" s="94"/>
      <c r="L139" s="94"/>
      <c r="M139" s="94"/>
      <c r="N139" s="99"/>
      <c r="O139" s="106"/>
    </row>
    <row r="140" spans="1:16" ht="12.75" thickBot="1">
      <c r="A140" s="360"/>
      <c r="B140" s="29" t="s">
        <v>201</v>
      </c>
      <c r="C140" s="378"/>
      <c r="D140" s="89"/>
      <c r="E140" s="89"/>
      <c r="F140" s="89"/>
      <c r="G140" s="89"/>
      <c r="H140" s="89">
        <f>D140+E140+F140+G140</f>
        <v>0</v>
      </c>
      <c r="I140" s="211">
        <f aca="true" t="shared" si="2" ref="I140:I203">H140/1.2/1.18</f>
        <v>0</v>
      </c>
      <c r="J140" s="96"/>
      <c r="K140" s="96"/>
      <c r="L140" s="96"/>
      <c r="M140" s="96"/>
      <c r="N140" s="220">
        <f>J140+K140+L140+M140</f>
        <v>0</v>
      </c>
      <c r="O140" s="131">
        <f>C140+I140-N140</f>
        <v>0</v>
      </c>
      <c r="P140" s="350"/>
    </row>
    <row r="141" spans="1:16" ht="12.75" thickBot="1">
      <c r="A141" s="15"/>
      <c r="B141" s="25"/>
      <c r="C141" s="69"/>
      <c r="D141" s="81"/>
      <c r="E141" s="81"/>
      <c r="F141" s="81"/>
      <c r="G141" s="82"/>
      <c r="H141" s="82"/>
      <c r="I141" s="211">
        <f t="shared" si="2"/>
        <v>0</v>
      </c>
      <c r="J141" s="94"/>
      <c r="K141" s="94"/>
      <c r="L141" s="94"/>
      <c r="M141" s="94"/>
      <c r="N141" s="99"/>
      <c r="O141" s="106"/>
      <c r="P141" s="350"/>
    </row>
    <row r="142" spans="1:16" ht="12.75" thickBot="1">
      <c r="A142" s="360"/>
      <c r="B142" s="29" t="s">
        <v>202</v>
      </c>
      <c r="C142" s="378"/>
      <c r="D142" s="89">
        <v>2666.46</v>
      </c>
      <c r="E142" s="89">
        <v>2666.46</v>
      </c>
      <c r="F142" s="89">
        <v>2666.46</v>
      </c>
      <c r="G142" s="89">
        <v>2666.46</v>
      </c>
      <c r="H142" s="89">
        <f>D142+E142+F142+G142</f>
        <v>10665.84</v>
      </c>
      <c r="I142" s="211">
        <f t="shared" si="2"/>
        <v>7532.372881355933</v>
      </c>
      <c r="J142" s="96"/>
      <c r="K142" s="96"/>
      <c r="L142" s="96"/>
      <c r="M142" s="96"/>
      <c r="N142" s="220">
        <f>J142+K142+L142+M142</f>
        <v>0</v>
      </c>
      <c r="O142" s="131">
        <f>C142+I142-N142</f>
        <v>7532.372881355933</v>
      </c>
      <c r="P142" s="350"/>
    </row>
    <row r="143" spans="1:16" ht="12.75" thickBot="1">
      <c r="A143" s="1"/>
      <c r="B143" s="15"/>
      <c r="C143" s="63"/>
      <c r="D143" s="81"/>
      <c r="E143" s="81"/>
      <c r="F143" s="81"/>
      <c r="G143" s="82"/>
      <c r="H143" s="82"/>
      <c r="I143" s="211">
        <f t="shared" si="2"/>
        <v>0</v>
      </c>
      <c r="J143" s="94"/>
      <c r="K143" s="94"/>
      <c r="L143" s="94"/>
      <c r="M143" s="94"/>
      <c r="N143" s="99"/>
      <c r="O143" s="106"/>
      <c r="P143" s="350"/>
    </row>
    <row r="144" spans="1:16" ht="12.75" thickBot="1">
      <c r="A144" s="360"/>
      <c r="B144" s="19" t="s">
        <v>317</v>
      </c>
      <c r="C144" s="378"/>
      <c r="D144" s="89">
        <v>93.24</v>
      </c>
      <c r="E144" s="89">
        <v>93.24</v>
      </c>
      <c r="F144" s="89">
        <v>93.24</v>
      </c>
      <c r="G144" s="89">
        <v>93.24</v>
      </c>
      <c r="H144" s="89">
        <f>D144+E144+F144+G144</f>
        <v>372.96</v>
      </c>
      <c r="I144" s="211">
        <f t="shared" si="2"/>
        <v>263.3898305084746</v>
      </c>
      <c r="J144" s="96"/>
      <c r="K144" s="96"/>
      <c r="L144" s="96"/>
      <c r="M144" s="96"/>
      <c r="N144" s="220">
        <f>J144+K144+L144+M144</f>
        <v>0</v>
      </c>
      <c r="O144" s="131">
        <f>C144+I144-N144</f>
        <v>263.3898305084746</v>
      </c>
      <c r="P144" s="350"/>
    </row>
    <row r="145" spans="1:16" ht="12.75" thickBot="1">
      <c r="A145" s="1"/>
      <c r="B145" s="25"/>
      <c r="C145" s="63"/>
      <c r="D145" s="81"/>
      <c r="E145" s="81"/>
      <c r="F145" s="81"/>
      <c r="G145" s="82"/>
      <c r="H145" s="82"/>
      <c r="I145" s="211">
        <f t="shared" si="2"/>
        <v>0</v>
      </c>
      <c r="J145" s="94"/>
      <c r="K145" s="94"/>
      <c r="L145" s="94"/>
      <c r="M145" s="94"/>
      <c r="N145" s="99"/>
      <c r="O145" s="106"/>
      <c r="P145" s="350"/>
    </row>
    <row r="146" spans="1:16" ht="12.75" thickBot="1">
      <c r="A146" s="360"/>
      <c r="B146" s="19" t="s">
        <v>39</v>
      </c>
      <c r="C146" s="378"/>
      <c r="D146" s="89">
        <v>229.38</v>
      </c>
      <c r="E146" s="89">
        <v>229.38</v>
      </c>
      <c r="F146" s="89">
        <v>229.38</v>
      </c>
      <c r="G146" s="89">
        <v>229.38</v>
      </c>
      <c r="H146" s="89">
        <f>D146+E146+F146+G146</f>
        <v>917.52</v>
      </c>
      <c r="I146" s="211">
        <f t="shared" si="2"/>
        <v>647.9661016949153</v>
      </c>
      <c r="J146" s="96"/>
      <c r="K146" s="96"/>
      <c r="L146" s="96"/>
      <c r="M146" s="96"/>
      <c r="N146" s="220">
        <f>J146+K146+L146+M146</f>
        <v>0</v>
      </c>
      <c r="O146" s="131">
        <f>C146+I146-N146</f>
        <v>647.9661016949153</v>
      </c>
      <c r="P146" s="350"/>
    </row>
    <row r="147" spans="1:16" ht="12.75" thickBot="1">
      <c r="A147" s="1"/>
      <c r="B147" s="25"/>
      <c r="C147" s="63"/>
      <c r="D147" s="81"/>
      <c r="E147" s="81"/>
      <c r="F147" s="81"/>
      <c r="G147" s="82"/>
      <c r="H147" s="82"/>
      <c r="I147" s="211">
        <f t="shared" si="2"/>
        <v>0</v>
      </c>
      <c r="J147" s="94"/>
      <c r="K147" s="94"/>
      <c r="L147" s="94"/>
      <c r="M147" s="94"/>
      <c r="N147" s="99"/>
      <c r="O147" s="106"/>
      <c r="P147" s="350"/>
    </row>
    <row r="148" spans="1:16" ht="12.75" thickBot="1">
      <c r="A148" s="360"/>
      <c r="B148" s="397" t="s">
        <v>329</v>
      </c>
      <c r="C148" s="378"/>
      <c r="D148" s="89"/>
      <c r="E148" s="89"/>
      <c r="F148" s="89"/>
      <c r="G148" s="89"/>
      <c r="H148" s="89">
        <f>D148+E148+F148+G148</f>
        <v>0</v>
      </c>
      <c r="I148" s="211">
        <f t="shared" si="2"/>
        <v>0</v>
      </c>
      <c r="J148" s="96"/>
      <c r="K148" s="96"/>
      <c r="L148" s="96"/>
      <c r="M148" s="96"/>
      <c r="N148" s="220">
        <f>J148+K148+L148+M148</f>
        <v>0</v>
      </c>
      <c r="O148" s="131">
        <f>C148+I148-N148</f>
        <v>0</v>
      </c>
      <c r="P148" s="350"/>
    </row>
    <row r="149" spans="1:16" ht="12.75" thickBot="1">
      <c r="A149" s="1"/>
      <c r="B149" s="25"/>
      <c r="C149" s="63"/>
      <c r="D149" s="81"/>
      <c r="E149" s="81"/>
      <c r="F149" s="81"/>
      <c r="G149" s="82"/>
      <c r="H149" s="82"/>
      <c r="I149" s="211">
        <f t="shared" si="2"/>
        <v>0</v>
      </c>
      <c r="J149" s="94"/>
      <c r="K149" s="94"/>
      <c r="L149" s="94"/>
      <c r="M149" s="94"/>
      <c r="N149" s="99"/>
      <c r="O149" s="106"/>
      <c r="P149" s="350"/>
    </row>
    <row r="150" spans="1:16" ht="12.75" thickBot="1">
      <c r="A150" s="360"/>
      <c r="B150" s="29" t="s">
        <v>203</v>
      </c>
      <c r="C150" s="378"/>
      <c r="D150" s="89">
        <v>1124.62</v>
      </c>
      <c r="E150" s="89">
        <v>1124.61</v>
      </c>
      <c r="F150" s="89">
        <v>1124.61</v>
      </c>
      <c r="G150" s="89">
        <v>1124.61</v>
      </c>
      <c r="H150" s="89">
        <f>D150+E150+F150+G150</f>
        <v>4498.449999999999</v>
      </c>
      <c r="I150" s="211">
        <f t="shared" si="2"/>
        <v>3176.871468926553</v>
      </c>
      <c r="J150" s="96"/>
      <c r="K150" s="96"/>
      <c r="L150" s="96"/>
      <c r="M150" s="96"/>
      <c r="N150" s="220">
        <f>J150+K150+L150+M150</f>
        <v>0</v>
      </c>
      <c r="O150" s="131">
        <f>C150+I150-N150</f>
        <v>3176.871468926553</v>
      </c>
      <c r="P150" s="350"/>
    </row>
    <row r="151" spans="1:16" ht="12.75" thickBot="1">
      <c r="A151" s="1"/>
      <c r="B151" s="15"/>
      <c r="C151" s="63"/>
      <c r="D151" s="81"/>
      <c r="E151" s="81"/>
      <c r="F151" s="81"/>
      <c r="G151" s="82"/>
      <c r="H151" s="82"/>
      <c r="I151" s="211">
        <f t="shared" si="2"/>
        <v>0</v>
      </c>
      <c r="J151" s="94"/>
      <c r="K151" s="94"/>
      <c r="L151" s="94"/>
      <c r="M151" s="94"/>
      <c r="N151" s="99"/>
      <c r="O151" s="106"/>
      <c r="P151" s="350"/>
    </row>
    <row r="152" spans="1:16" ht="12.75" thickBot="1">
      <c r="A152" s="360"/>
      <c r="B152" s="29" t="s">
        <v>204</v>
      </c>
      <c r="C152" s="378"/>
      <c r="D152" s="89"/>
      <c r="E152" s="89"/>
      <c r="F152" s="89"/>
      <c r="G152" s="89"/>
      <c r="H152" s="89">
        <f>D152+E152+F152+G152</f>
        <v>0</v>
      </c>
      <c r="I152" s="211">
        <f t="shared" si="2"/>
        <v>0</v>
      </c>
      <c r="J152" s="96"/>
      <c r="K152" s="96"/>
      <c r="L152" s="96"/>
      <c r="M152" s="96"/>
      <c r="N152" s="220">
        <f>J152+K152+L152+M152</f>
        <v>0</v>
      </c>
      <c r="O152" s="131">
        <f>C152+I152-N152</f>
        <v>0</v>
      </c>
      <c r="P152" s="350"/>
    </row>
    <row r="153" spans="1:16" ht="12.75" thickBot="1">
      <c r="A153" s="1"/>
      <c r="B153" s="15"/>
      <c r="C153" s="63"/>
      <c r="D153" s="81"/>
      <c r="E153" s="81"/>
      <c r="F153" s="81"/>
      <c r="G153" s="82"/>
      <c r="H153" s="82"/>
      <c r="I153" s="211">
        <f t="shared" si="2"/>
        <v>0</v>
      </c>
      <c r="J153" s="94"/>
      <c r="K153" s="94"/>
      <c r="L153" s="94"/>
      <c r="M153" s="94"/>
      <c r="N153" s="99"/>
      <c r="O153" s="106"/>
      <c r="P153" s="350"/>
    </row>
    <row r="154" spans="1:16" ht="12.75" thickBot="1">
      <c r="A154" s="360"/>
      <c r="B154" s="29" t="s">
        <v>205</v>
      </c>
      <c r="C154" s="378"/>
      <c r="D154" s="89">
        <v>1749.03</v>
      </c>
      <c r="E154" s="89">
        <v>1749.03</v>
      </c>
      <c r="F154" s="89">
        <v>1749.03</v>
      </c>
      <c r="G154" s="89">
        <v>1749.03</v>
      </c>
      <c r="H154" s="89">
        <f>D154+E154+F154+G154</f>
        <v>6996.12</v>
      </c>
      <c r="I154" s="211">
        <f t="shared" si="2"/>
        <v>4940.762711864408</v>
      </c>
      <c r="J154" s="96"/>
      <c r="K154" s="96"/>
      <c r="L154" s="96"/>
      <c r="M154" s="96"/>
      <c r="N154" s="220">
        <f>J154+K154+L154+M154</f>
        <v>0</v>
      </c>
      <c r="O154" s="131">
        <f>C154+I154-N154</f>
        <v>4940.762711864408</v>
      </c>
      <c r="P154" s="350"/>
    </row>
    <row r="155" spans="1:16" ht="12.75" thickBot="1">
      <c r="A155" s="1"/>
      <c r="B155" s="25"/>
      <c r="C155" s="63"/>
      <c r="D155" s="81"/>
      <c r="E155" s="81"/>
      <c r="F155" s="81"/>
      <c r="G155" s="82"/>
      <c r="H155" s="82"/>
      <c r="I155" s="211">
        <f t="shared" si="2"/>
        <v>0</v>
      </c>
      <c r="J155" s="94"/>
      <c r="K155" s="94"/>
      <c r="L155" s="94"/>
      <c r="M155" s="94"/>
      <c r="N155" s="99"/>
      <c r="O155" s="106"/>
      <c r="P155" s="350"/>
    </row>
    <row r="156" spans="1:16" ht="12.75" thickBot="1">
      <c r="A156" s="360"/>
      <c r="B156" s="29" t="s">
        <v>206</v>
      </c>
      <c r="C156" s="378"/>
      <c r="D156" s="89"/>
      <c r="E156" s="89"/>
      <c r="F156" s="89"/>
      <c r="G156" s="89"/>
      <c r="H156" s="89">
        <f>D156+E156+F156+G156</f>
        <v>0</v>
      </c>
      <c r="I156" s="211">
        <f t="shared" si="2"/>
        <v>0</v>
      </c>
      <c r="J156" s="96"/>
      <c r="K156" s="96"/>
      <c r="L156" s="96"/>
      <c r="M156" s="96"/>
      <c r="N156" s="220">
        <f>J156+K156+L156+M156</f>
        <v>0</v>
      </c>
      <c r="O156" s="131">
        <f>C156+I156-N156</f>
        <v>0</v>
      </c>
      <c r="P156" s="350"/>
    </row>
    <row r="157" spans="1:16" ht="12.75" thickBot="1">
      <c r="A157" s="26"/>
      <c r="B157" s="27"/>
      <c r="C157" s="66"/>
      <c r="D157" s="81"/>
      <c r="E157" s="81"/>
      <c r="F157" s="81"/>
      <c r="G157" s="82"/>
      <c r="H157" s="82"/>
      <c r="I157" s="211">
        <f t="shared" si="2"/>
        <v>0</v>
      </c>
      <c r="J157" s="94"/>
      <c r="K157" s="94"/>
      <c r="L157" s="94"/>
      <c r="M157" s="94"/>
      <c r="N157" s="99"/>
      <c r="O157" s="106"/>
      <c r="P157" s="350"/>
    </row>
    <row r="158" spans="1:16" ht="12.75" thickBot="1">
      <c r="A158" s="360"/>
      <c r="B158" s="29" t="s">
        <v>207</v>
      </c>
      <c r="C158" s="378"/>
      <c r="D158" s="89">
        <v>10125.06</v>
      </c>
      <c r="E158" s="89">
        <v>10125.06</v>
      </c>
      <c r="F158" s="89">
        <v>10125.06</v>
      </c>
      <c r="G158" s="89">
        <v>10125.06</v>
      </c>
      <c r="H158" s="89">
        <f>D158+E158+F158+G158</f>
        <v>40500.24</v>
      </c>
      <c r="I158" s="211">
        <f t="shared" si="2"/>
        <v>28601.86440677966</v>
      </c>
      <c r="J158" s="96"/>
      <c r="K158" s="96"/>
      <c r="L158" s="96"/>
      <c r="M158" s="96"/>
      <c r="N158" s="220">
        <f>J158+K158+L158+M158</f>
        <v>0</v>
      </c>
      <c r="O158" s="131">
        <f>C158+I158-N158</f>
        <v>28601.86440677966</v>
      </c>
      <c r="P158" s="350"/>
    </row>
    <row r="159" spans="1:16" ht="12.75" thickBot="1">
      <c r="A159" s="2"/>
      <c r="B159" s="27"/>
      <c r="C159" s="63"/>
      <c r="D159" s="81"/>
      <c r="E159" s="81"/>
      <c r="F159" s="81"/>
      <c r="G159" s="82"/>
      <c r="H159" s="82"/>
      <c r="I159" s="211">
        <f t="shared" si="2"/>
        <v>0</v>
      </c>
      <c r="J159" s="94"/>
      <c r="K159" s="94"/>
      <c r="L159" s="94"/>
      <c r="M159" s="94"/>
      <c r="N159" s="99"/>
      <c r="O159" s="106"/>
      <c r="P159" s="350"/>
    </row>
    <row r="160" spans="1:16" ht="12.75" thickBot="1">
      <c r="A160" s="360"/>
      <c r="B160" s="29" t="s">
        <v>0</v>
      </c>
      <c r="C160" s="378"/>
      <c r="D160" s="89">
        <v>8645.34</v>
      </c>
      <c r="E160" s="89">
        <v>8645.34</v>
      </c>
      <c r="F160" s="89">
        <v>8645.34</v>
      </c>
      <c r="G160" s="89">
        <v>8645.34</v>
      </c>
      <c r="H160" s="89">
        <f>D160+E160+F160+G160</f>
        <v>34581.36</v>
      </c>
      <c r="I160" s="211">
        <f t="shared" si="2"/>
        <v>24421.864406779663</v>
      </c>
      <c r="J160" s="96"/>
      <c r="K160" s="96"/>
      <c r="L160" s="96"/>
      <c r="M160" s="96"/>
      <c r="N160" s="220">
        <f>J160+K160+L160+M160</f>
        <v>0</v>
      </c>
      <c r="O160" s="131">
        <f>C160+I160-N160</f>
        <v>24421.864406779663</v>
      </c>
      <c r="P160" s="350"/>
    </row>
    <row r="161" spans="1:16" ht="12.75" thickBot="1">
      <c r="A161" s="1"/>
      <c r="B161" s="15"/>
      <c r="C161" s="63"/>
      <c r="D161" s="81"/>
      <c r="E161" s="81"/>
      <c r="F161" s="81"/>
      <c r="G161" s="82"/>
      <c r="H161" s="82"/>
      <c r="I161" s="211">
        <f t="shared" si="2"/>
        <v>0</v>
      </c>
      <c r="J161" s="94"/>
      <c r="K161" s="94"/>
      <c r="L161" s="94"/>
      <c r="M161" s="94"/>
      <c r="N161" s="99"/>
      <c r="O161" s="106"/>
      <c r="P161" s="350"/>
    </row>
    <row r="162" spans="1:16" ht="12.75" thickBot="1">
      <c r="A162" s="360"/>
      <c r="B162" s="19" t="s">
        <v>1</v>
      </c>
      <c r="C162" s="378"/>
      <c r="D162" s="89">
        <v>6241.95</v>
      </c>
      <c r="E162" s="89">
        <v>6241.95</v>
      </c>
      <c r="F162" s="89">
        <v>6241.95</v>
      </c>
      <c r="G162" s="89">
        <v>6241.95</v>
      </c>
      <c r="H162" s="89">
        <f>D162+E162+F162+G162</f>
        <v>24967.8</v>
      </c>
      <c r="I162" s="211">
        <f t="shared" si="2"/>
        <v>17632.627118644068</v>
      </c>
      <c r="J162" s="96"/>
      <c r="K162" s="96"/>
      <c r="L162" s="96"/>
      <c r="M162" s="96"/>
      <c r="N162" s="220">
        <f>J162+K162+L162+M162</f>
        <v>0</v>
      </c>
      <c r="O162" s="131">
        <f>C162+I162-N162</f>
        <v>17632.627118644068</v>
      </c>
      <c r="P162" s="350"/>
    </row>
    <row r="163" spans="1:16" ht="12.75" thickBot="1">
      <c r="A163" s="1"/>
      <c r="B163" s="15"/>
      <c r="C163" s="63"/>
      <c r="D163" s="81"/>
      <c r="E163" s="81"/>
      <c r="F163" s="81"/>
      <c r="G163" s="82"/>
      <c r="H163" s="82"/>
      <c r="I163" s="211">
        <f t="shared" si="2"/>
        <v>0</v>
      </c>
      <c r="J163" s="94"/>
      <c r="K163" s="94"/>
      <c r="L163" s="94"/>
      <c r="M163" s="94"/>
      <c r="N163" s="99"/>
      <c r="O163" s="106"/>
      <c r="P163" s="350"/>
    </row>
    <row r="164" spans="1:16" ht="12.75" thickBot="1">
      <c r="A164" s="360"/>
      <c r="B164" s="29" t="s">
        <v>2</v>
      </c>
      <c r="C164" s="378"/>
      <c r="D164" s="89"/>
      <c r="E164" s="89"/>
      <c r="F164" s="89"/>
      <c r="G164" s="89"/>
      <c r="H164" s="89">
        <f>D164+E164+F164+G164</f>
        <v>0</v>
      </c>
      <c r="I164" s="211">
        <f t="shared" si="2"/>
        <v>0</v>
      </c>
      <c r="J164" s="96"/>
      <c r="K164" s="96"/>
      <c r="L164" s="96"/>
      <c r="M164" s="96"/>
      <c r="N164" s="220">
        <f>J164+K164+L164+M164</f>
        <v>0</v>
      </c>
      <c r="O164" s="131">
        <f>C164+I164-N164</f>
        <v>0</v>
      </c>
      <c r="P164" s="350"/>
    </row>
    <row r="165" spans="1:16" ht="12.75" thickBot="1">
      <c r="A165" s="1"/>
      <c r="B165" s="25"/>
      <c r="C165" s="63"/>
      <c r="D165" s="81"/>
      <c r="E165" s="81"/>
      <c r="F165" s="81"/>
      <c r="G165" s="82"/>
      <c r="H165" s="82"/>
      <c r="I165" s="211">
        <f t="shared" si="2"/>
        <v>0</v>
      </c>
      <c r="J165" s="94"/>
      <c r="K165" s="94"/>
      <c r="L165" s="94"/>
      <c r="M165" s="94"/>
      <c r="N165" s="107"/>
      <c r="O165" s="110"/>
      <c r="P165" s="350"/>
    </row>
    <row r="166" spans="1:16" ht="12.75" thickBot="1">
      <c r="A166" s="360"/>
      <c r="B166" s="29" t="s">
        <v>7</v>
      </c>
      <c r="C166" s="378"/>
      <c r="D166" s="89">
        <v>2426.82</v>
      </c>
      <c r="E166" s="89">
        <v>2426.82</v>
      </c>
      <c r="F166" s="89">
        <v>2426.82</v>
      </c>
      <c r="G166" s="89">
        <v>2426.82</v>
      </c>
      <c r="H166" s="89">
        <f>D166+E166+F166+G166</f>
        <v>9707.28</v>
      </c>
      <c r="I166" s="211">
        <f t="shared" si="2"/>
        <v>6855.42372881356</v>
      </c>
      <c r="J166" s="96"/>
      <c r="K166" s="96"/>
      <c r="L166" s="96"/>
      <c r="M166" s="96"/>
      <c r="N166" s="220">
        <f>J166+K166+L166+M166</f>
        <v>0</v>
      </c>
      <c r="O166" s="131">
        <f>C166+I166-N166</f>
        <v>6855.42372881356</v>
      </c>
      <c r="P166" s="350"/>
    </row>
    <row r="167" spans="1:16" ht="12.75" thickBot="1">
      <c r="A167" s="26"/>
      <c r="B167" s="27"/>
      <c r="C167" s="66"/>
      <c r="D167" s="81"/>
      <c r="E167" s="81"/>
      <c r="F167" s="81"/>
      <c r="G167" s="82"/>
      <c r="H167" s="82"/>
      <c r="I167" s="211">
        <f t="shared" si="2"/>
        <v>0</v>
      </c>
      <c r="J167" s="94"/>
      <c r="K167" s="94"/>
      <c r="L167" s="94"/>
      <c r="M167" s="94"/>
      <c r="N167" s="107"/>
      <c r="O167" s="110"/>
      <c r="P167" s="350"/>
    </row>
    <row r="168" spans="1:16" ht="12.75" thickBot="1">
      <c r="A168" s="360"/>
      <c r="B168" s="29" t="s">
        <v>8</v>
      </c>
      <c r="C168" s="378"/>
      <c r="D168" s="89"/>
      <c r="E168" s="89"/>
      <c r="F168" s="89"/>
      <c r="G168" s="89"/>
      <c r="H168" s="89">
        <f>D168+E168+F168+G168</f>
        <v>0</v>
      </c>
      <c r="I168" s="211">
        <f t="shared" si="2"/>
        <v>0</v>
      </c>
      <c r="J168" s="96"/>
      <c r="K168" s="96"/>
      <c r="L168" s="96"/>
      <c r="M168" s="96"/>
      <c r="N168" s="220">
        <f>J168+K168+L168+M168</f>
        <v>0</v>
      </c>
      <c r="O168" s="131">
        <f>C168+I168-N168</f>
        <v>0</v>
      </c>
      <c r="P168" s="350"/>
    </row>
    <row r="169" spans="1:16" ht="12.75" thickBot="1">
      <c r="A169" s="1"/>
      <c r="B169" s="25"/>
      <c r="C169" s="63"/>
      <c r="D169" s="81"/>
      <c r="E169" s="81"/>
      <c r="F169" s="81"/>
      <c r="G169" s="82"/>
      <c r="H169" s="82"/>
      <c r="I169" s="211">
        <f t="shared" si="2"/>
        <v>0</v>
      </c>
      <c r="J169" s="94"/>
      <c r="K169" s="94"/>
      <c r="L169" s="94"/>
      <c r="M169" s="94"/>
      <c r="N169" s="107"/>
      <c r="O169" s="110"/>
      <c r="P169" s="350"/>
    </row>
    <row r="170" spans="1:16" ht="12.75" thickBot="1">
      <c r="A170" s="360"/>
      <c r="B170" s="29" t="s">
        <v>9</v>
      </c>
      <c r="C170" s="378"/>
      <c r="D170" s="89">
        <v>2016.39</v>
      </c>
      <c r="E170" s="89">
        <v>2016.39</v>
      </c>
      <c r="F170" s="89">
        <v>2016.39</v>
      </c>
      <c r="G170" s="89">
        <v>2016.39</v>
      </c>
      <c r="H170" s="89">
        <f>D170+E170+F170+G170</f>
        <v>8065.56</v>
      </c>
      <c r="I170" s="211">
        <f t="shared" si="2"/>
        <v>5696.016949152543</v>
      </c>
      <c r="J170" s="96"/>
      <c r="K170" s="96"/>
      <c r="L170" s="96"/>
      <c r="M170" s="96"/>
      <c r="N170" s="220">
        <f>J170+K170+L170+M170</f>
        <v>0</v>
      </c>
      <c r="O170" s="131">
        <f>C170+I170-N170</f>
        <v>5696.016949152543</v>
      </c>
      <c r="P170" s="350"/>
    </row>
    <row r="171" spans="1:16" ht="12.75" thickBot="1">
      <c r="A171" s="1"/>
      <c r="B171" s="15"/>
      <c r="C171" s="63"/>
      <c r="D171" s="81"/>
      <c r="E171" s="81"/>
      <c r="F171" s="81"/>
      <c r="G171" s="82"/>
      <c r="H171" s="82"/>
      <c r="I171" s="211">
        <f t="shared" si="2"/>
        <v>0</v>
      </c>
      <c r="J171" s="94"/>
      <c r="K171" s="94"/>
      <c r="L171" s="94"/>
      <c r="M171" s="94"/>
      <c r="N171" s="107"/>
      <c r="O171" s="110"/>
      <c r="P171" s="350"/>
    </row>
    <row r="172" spans="1:16" ht="12.75" thickBot="1">
      <c r="A172" s="360"/>
      <c r="B172" s="29" t="s">
        <v>10</v>
      </c>
      <c r="C172" s="378"/>
      <c r="D172" s="89"/>
      <c r="E172" s="89"/>
      <c r="F172" s="89"/>
      <c r="G172" s="89"/>
      <c r="H172" s="89">
        <f>D172+E172+F172+G172</f>
        <v>0</v>
      </c>
      <c r="I172" s="211">
        <f t="shared" si="2"/>
        <v>0</v>
      </c>
      <c r="J172" s="96"/>
      <c r="K172" s="96"/>
      <c r="L172" s="96"/>
      <c r="M172" s="96"/>
      <c r="N172" s="220">
        <f>J172+K172+L172+M172</f>
        <v>0</v>
      </c>
      <c r="O172" s="131">
        <f>C172+I172-N172</f>
        <v>0</v>
      </c>
      <c r="P172" s="350"/>
    </row>
    <row r="173" spans="1:16" ht="12.75" thickBot="1">
      <c r="A173" s="1"/>
      <c r="B173" s="25"/>
      <c r="C173" s="63"/>
      <c r="D173" s="81"/>
      <c r="E173" s="81"/>
      <c r="F173" s="81"/>
      <c r="G173" s="82"/>
      <c r="H173" s="82"/>
      <c r="I173" s="211">
        <f t="shared" si="2"/>
        <v>0</v>
      </c>
      <c r="J173" s="94"/>
      <c r="K173" s="94"/>
      <c r="L173" s="94"/>
      <c r="M173" s="94"/>
      <c r="N173" s="107"/>
      <c r="O173" s="110"/>
      <c r="P173" s="350"/>
    </row>
    <row r="174" spans="1:16" ht="12.75" thickBot="1">
      <c r="A174" s="360"/>
      <c r="B174" s="29" t="s">
        <v>11</v>
      </c>
      <c r="C174" s="378"/>
      <c r="D174" s="89">
        <v>3407.94</v>
      </c>
      <c r="E174" s="89">
        <v>3407.94</v>
      </c>
      <c r="F174" s="89">
        <v>3407.94</v>
      </c>
      <c r="G174" s="89">
        <v>3407.94</v>
      </c>
      <c r="H174" s="89">
        <f>D174+E174+F174+G174</f>
        <v>13631.76</v>
      </c>
      <c r="I174" s="211">
        <f t="shared" si="2"/>
        <v>9626.949152542375</v>
      </c>
      <c r="J174" s="96"/>
      <c r="K174" s="96"/>
      <c r="L174" s="96"/>
      <c r="M174" s="96"/>
      <c r="N174" s="220">
        <f>J174+K174+L174+M174</f>
        <v>0</v>
      </c>
      <c r="O174" s="131">
        <f>C174+I174-N174</f>
        <v>9626.949152542375</v>
      </c>
      <c r="P174" s="350"/>
    </row>
    <row r="175" spans="1:16" ht="12.75" thickBot="1">
      <c r="A175" s="1"/>
      <c r="B175" s="25"/>
      <c r="C175" s="63"/>
      <c r="D175" s="81"/>
      <c r="E175" s="81"/>
      <c r="F175" s="81"/>
      <c r="G175" s="82"/>
      <c r="H175" s="82"/>
      <c r="I175" s="211">
        <f t="shared" si="2"/>
        <v>0</v>
      </c>
      <c r="J175" s="94"/>
      <c r="K175" s="94"/>
      <c r="L175" s="94"/>
      <c r="M175" s="94"/>
      <c r="N175" s="107"/>
      <c r="O175" s="110"/>
      <c r="P175" s="350"/>
    </row>
    <row r="176" spans="1:16" ht="12.75" thickBot="1">
      <c r="A176" s="360"/>
      <c r="B176" s="29" t="s">
        <v>12</v>
      </c>
      <c r="C176" s="378"/>
      <c r="D176" s="89"/>
      <c r="E176" s="89"/>
      <c r="F176" s="89"/>
      <c r="G176" s="89"/>
      <c r="H176" s="89">
        <f>D176+E176+F176+G176</f>
        <v>0</v>
      </c>
      <c r="I176" s="211">
        <f t="shared" si="2"/>
        <v>0</v>
      </c>
      <c r="J176" s="96"/>
      <c r="K176" s="96"/>
      <c r="L176" s="96"/>
      <c r="M176" s="96"/>
      <c r="N176" s="220">
        <f>J176+K176+L176+M176</f>
        <v>0</v>
      </c>
      <c r="O176" s="131">
        <f>C176+I176-N176</f>
        <v>0</v>
      </c>
      <c r="P176" s="350"/>
    </row>
    <row r="177" spans="1:16" ht="12.75" thickBot="1">
      <c r="A177" s="1"/>
      <c r="B177" s="25"/>
      <c r="C177" s="63"/>
      <c r="D177" s="81"/>
      <c r="E177" s="81"/>
      <c r="F177" s="81"/>
      <c r="G177" s="82"/>
      <c r="H177" s="82"/>
      <c r="I177" s="211">
        <f t="shared" si="2"/>
        <v>0</v>
      </c>
      <c r="J177" s="94"/>
      <c r="K177" s="94"/>
      <c r="L177" s="94"/>
      <c r="M177" s="94"/>
      <c r="N177" s="107"/>
      <c r="O177" s="110"/>
      <c r="P177" s="350"/>
    </row>
    <row r="178" spans="1:16" ht="12.75" thickBot="1">
      <c r="A178" s="360"/>
      <c r="B178" s="29" t="s">
        <v>13</v>
      </c>
      <c r="C178" s="378"/>
      <c r="D178" s="89">
        <v>1372.89</v>
      </c>
      <c r="E178" s="89">
        <v>1372.89</v>
      </c>
      <c r="F178" s="89">
        <v>1372.89</v>
      </c>
      <c r="G178" s="89">
        <v>1372.89</v>
      </c>
      <c r="H178" s="89">
        <f>D178+E178+F178+G178</f>
        <v>5491.56</v>
      </c>
      <c r="I178" s="211">
        <f t="shared" si="2"/>
        <v>3878.220338983051</v>
      </c>
      <c r="J178" s="96"/>
      <c r="K178" s="96"/>
      <c r="L178" s="96"/>
      <c r="M178" s="96"/>
      <c r="N178" s="220">
        <f>J178+K178+L178+M178</f>
        <v>0</v>
      </c>
      <c r="O178" s="131">
        <f>C178+I178-N178</f>
        <v>3878.220338983051</v>
      </c>
      <c r="P178" s="350"/>
    </row>
    <row r="179" spans="1:16" ht="12.75" thickBot="1">
      <c r="A179" s="1"/>
      <c r="B179" s="25"/>
      <c r="C179" s="63"/>
      <c r="D179" s="81"/>
      <c r="E179" s="81"/>
      <c r="F179" s="81"/>
      <c r="G179" s="82"/>
      <c r="H179" s="82"/>
      <c r="I179" s="211">
        <f t="shared" si="2"/>
        <v>0</v>
      </c>
      <c r="J179" s="94"/>
      <c r="K179" s="94"/>
      <c r="L179" s="94"/>
      <c r="M179" s="94"/>
      <c r="N179" s="107"/>
      <c r="O179" s="110"/>
      <c r="P179" s="350"/>
    </row>
    <row r="180" spans="1:16" ht="12.75" thickBot="1">
      <c r="A180" s="360"/>
      <c r="B180" s="19" t="s">
        <v>14</v>
      </c>
      <c r="C180" s="378"/>
      <c r="D180" s="89">
        <v>1372.89</v>
      </c>
      <c r="E180" s="89">
        <v>1372.89</v>
      </c>
      <c r="F180" s="89">
        <v>1372.89</v>
      </c>
      <c r="G180" s="89">
        <v>1372.89</v>
      </c>
      <c r="H180" s="89">
        <f>D180+E180+F180+G180</f>
        <v>5491.56</v>
      </c>
      <c r="I180" s="211">
        <f t="shared" si="2"/>
        <v>3878.220338983051</v>
      </c>
      <c r="J180" s="96"/>
      <c r="K180" s="96"/>
      <c r="L180" s="96"/>
      <c r="M180" s="96"/>
      <c r="N180" s="220">
        <f>J180+K180+L180+M180</f>
        <v>0</v>
      </c>
      <c r="O180" s="131">
        <f>C180+I180-N180</f>
        <v>3878.220338983051</v>
      </c>
      <c r="P180" s="350"/>
    </row>
    <row r="181" spans="1:16" ht="12.75" thickBot="1">
      <c r="A181" s="1"/>
      <c r="B181" s="15"/>
      <c r="C181" s="63"/>
      <c r="D181" s="81"/>
      <c r="E181" s="81"/>
      <c r="F181" s="81"/>
      <c r="G181" s="82"/>
      <c r="H181" s="82"/>
      <c r="I181" s="211">
        <f t="shared" si="2"/>
        <v>0</v>
      </c>
      <c r="J181" s="94"/>
      <c r="K181" s="94"/>
      <c r="L181" s="94"/>
      <c r="M181" s="94"/>
      <c r="N181" s="107"/>
      <c r="O181" s="110"/>
      <c r="P181" s="350"/>
    </row>
    <row r="182" spans="1:16" ht="12.75" thickBot="1">
      <c r="A182" s="360"/>
      <c r="B182" s="29" t="s">
        <v>15</v>
      </c>
      <c r="C182" s="378"/>
      <c r="D182" s="89">
        <v>13659.72</v>
      </c>
      <c r="E182" s="89">
        <v>13659.72</v>
      </c>
      <c r="F182" s="89">
        <v>13659.72</v>
      </c>
      <c r="G182" s="89">
        <v>13659.72</v>
      </c>
      <c r="H182" s="89">
        <f>D182+E182+F182+G182</f>
        <v>54638.88</v>
      </c>
      <c r="I182" s="211">
        <f t="shared" si="2"/>
        <v>38586.77966101695</v>
      </c>
      <c r="J182" s="96"/>
      <c r="K182" s="96"/>
      <c r="L182" s="96"/>
      <c r="M182" s="96"/>
      <c r="N182" s="220">
        <f>J182+K182+L182+M182</f>
        <v>0</v>
      </c>
      <c r="O182" s="131">
        <f>C182+I182-N182</f>
        <v>38586.77966101695</v>
      </c>
      <c r="P182" s="350"/>
    </row>
    <row r="183" spans="1:16" ht="12.75" thickBot="1">
      <c r="A183" s="26"/>
      <c r="B183" s="27"/>
      <c r="C183" s="66"/>
      <c r="D183" s="81"/>
      <c r="E183" s="81"/>
      <c r="F183" s="81"/>
      <c r="G183" s="82"/>
      <c r="H183" s="82"/>
      <c r="I183" s="211">
        <f t="shared" si="2"/>
        <v>0</v>
      </c>
      <c r="J183" s="94"/>
      <c r="K183" s="94"/>
      <c r="L183" s="94"/>
      <c r="M183" s="94"/>
      <c r="N183" s="107"/>
      <c r="O183" s="110"/>
      <c r="P183" s="350"/>
    </row>
    <row r="184" spans="1:16" ht="12.75" thickBot="1">
      <c r="A184" s="26">
        <v>63</v>
      </c>
      <c r="B184" s="27" t="s">
        <v>51</v>
      </c>
      <c r="C184" s="66"/>
      <c r="D184" s="89">
        <v>9236.01</v>
      </c>
      <c r="E184" s="89">
        <v>11849.97</v>
      </c>
      <c r="F184" s="89">
        <v>11849.97</v>
      </c>
      <c r="G184" s="89">
        <v>11849.97</v>
      </c>
      <c r="H184" s="89">
        <f>D184+E184+F184+G184</f>
        <v>44785.92</v>
      </c>
      <c r="I184" s="211">
        <f t="shared" si="2"/>
        <v>31628.474576271186</v>
      </c>
      <c r="J184" s="96"/>
      <c r="K184" s="96"/>
      <c r="L184" s="96"/>
      <c r="M184" s="96"/>
      <c r="N184" s="220">
        <f>J184+K184+L184+M184</f>
        <v>0</v>
      </c>
      <c r="O184" s="131">
        <f>C184+I184-N184</f>
        <v>31628.474576271186</v>
      </c>
      <c r="P184" s="350"/>
    </row>
    <row r="185" spans="1:16" ht="12.75" thickBot="1">
      <c r="A185" s="16"/>
      <c r="B185" s="6"/>
      <c r="C185" s="64"/>
      <c r="D185" s="81"/>
      <c r="E185" s="81"/>
      <c r="F185" s="89"/>
      <c r="G185" s="89"/>
      <c r="H185" s="89"/>
      <c r="I185" s="211">
        <f t="shared" si="2"/>
        <v>0</v>
      </c>
      <c r="J185" s="96"/>
      <c r="K185" s="96"/>
      <c r="L185" s="96"/>
      <c r="M185" s="96"/>
      <c r="N185" s="220"/>
      <c r="O185" s="131"/>
      <c r="P185" s="350"/>
    </row>
    <row r="186" spans="1:16" ht="12.75" thickBot="1">
      <c r="A186" s="360"/>
      <c r="B186" s="29" t="s">
        <v>16</v>
      </c>
      <c r="C186" s="378"/>
      <c r="D186" s="89">
        <v>1761.93</v>
      </c>
      <c r="E186" s="89">
        <v>1761.93</v>
      </c>
      <c r="F186" s="89">
        <v>1761.93</v>
      </c>
      <c r="G186" s="89">
        <v>1761.93</v>
      </c>
      <c r="H186" s="89">
        <f>D186+E186+F186+G186</f>
        <v>7047.72</v>
      </c>
      <c r="I186" s="211">
        <f t="shared" si="2"/>
        <v>4977.203389830509</v>
      </c>
      <c r="J186" s="96"/>
      <c r="K186" s="96"/>
      <c r="L186" s="96"/>
      <c r="M186" s="96"/>
      <c r="N186" s="220">
        <f>J186+K186+L186+M186</f>
        <v>0</v>
      </c>
      <c r="O186" s="131">
        <f>C186+I186-N186</f>
        <v>4977.203389830509</v>
      </c>
      <c r="P186" s="350"/>
    </row>
    <row r="187" spans="1:16" ht="12.75" thickBot="1">
      <c r="A187" s="3"/>
      <c r="B187" s="27"/>
      <c r="C187" s="63"/>
      <c r="D187" s="81"/>
      <c r="E187" s="81"/>
      <c r="F187" s="81"/>
      <c r="G187" s="82"/>
      <c r="H187" s="82"/>
      <c r="I187" s="211">
        <f t="shared" si="2"/>
        <v>0</v>
      </c>
      <c r="J187" s="94"/>
      <c r="K187" s="94"/>
      <c r="L187" s="94"/>
      <c r="M187" s="94"/>
      <c r="N187" s="107"/>
      <c r="O187" s="110"/>
      <c r="P187" s="350"/>
    </row>
    <row r="188" spans="1:16" ht="12.75" thickBot="1">
      <c r="A188" s="360"/>
      <c r="B188" s="19" t="s">
        <v>17</v>
      </c>
      <c r="C188" s="378"/>
      <c r="D188" s="89"/>
      <c r="E188" s="89"/>
      <c r="F188" s="89"/>
      <c r="G188" s="89"/>
      <c r="H188" s="89">
        <f>D188+E188+F188+G188</f>
        <v>0</v>
      </c>
      <c r="I188" s="211">
        <f t="shared" si="2"/>
        <v>0</v>
      </c>
      <c r="J188" s="96"/>
      <c r="K188" s="96"/>
      <c r="L188" s="96"/>
      <c r="M188" s="96"/>
      <c r="N188" s="220">
        <f>J188+K188+L188+M188</f>
        <v>0</v>
      </c>
      <c r="O188" s="131">
        <f>C188+I188-N188</f>
        <v>0</v>
      </c>
      <c r="P188" s="350"/>
    </row>
    <row r="189" spans="1:16" ht="12.75" thickBot="1">
      <c r="A189" s="1"/>
      <c r="B189" s="15"/>
      <c r="C189" s="63"/>
      <c r="D189" s="81"/>
      <c r="E189" s="81"/>
      <c r="F189" s="81"/>
      <c r="G189" s="82"/>
      <c r="H189" s="82"/>
      <c r="I189" s="211">
        <f t="shared" si="2"/>
        <v>0</v>
      </c>
      <c r="J189" s="94"/>
      <c r="K189" s="94"/>
      <c r="L189" s="94"/>
      <c r="M189" s="94"/>
      <c r="N189" s="107"/>
      <c r="O189" s="110"/>
      <c r="P189" s="350"/>
    </row>
    <row r="190" spans="1:16" ht="12.75" thickBot="1">
      <c r="A190" s="360"/>
      <c r="B190" s="29" t="s">
        <v>18</v>
      </c>
      <c r="C190" s="378"/>
      <c r="D190" s="89"/>
      <c r="E190" s="89"/>
      <c r="F190" s="89"/>
      <c r="G190" s="89"/>
      <c r="H190" s="89">
        <f>D190+E190+F190+G190</f>
        <v>0</v>
      </c>
      <c r="I190" s="211">
        <f t="shared" si="2"/>
        <v>0</v>
      </c>
      <c r="J190" s="96"/>
      <c r="K190" s="96"/>
      <c r="L190" s="96"/>
      <c r="M190" s="96"/>
      <c r="N190" s="220">
        <f>J190+K190+L190+M190</f>
        <v>0</v>
      </c>
      <c r="O190" s="131">
        <f>C190+I190-N190</f>
        <v>0</v>
      </c>
      <c r="P190" s="350"/>
    </row>
    <row r="191" spans="1:16" ht="12.75" thickBot="1">
      <c r="A191" s="1"/>
      <c r="B191" s="15"/>
      <c r="C191" s="63"/>
      <c r="D191" s="81"/>
      <c r="E191" s="81"/>
      <c r="F191" s="81"/>
      <c r="G191" s="82"/>
      <c r="H191" s="82"/>
      <c r="I191" s="211">
        <f t="shared" si="2"/>
        <v>0</v>
      </c>
      <c r="J191" s="94"/>
      <c r="K191" s="94"/>
      <c r="L191" s="94"/>
      <c r="M191" s="94"/>
      <c r="N191" s="107"/>
      <c r="O191" s="110"/>
      <c r="P191" s="350"/>
    </row>
    <row r="192" spans="1:16" ht="12.75" thickBot="1">
      <c r="A192" s="360"/>
      <c r="B192" s="19" t="s">
        <v>19</v>
      </c>
      <c r="C192" s="378"/>
      <c r="D192" s="89"/>
      <c r="E192" s="89"/>
      <c r="F192" s="89"/>
      <c r="G192" s="89"/>
      <c r="H192" s="89">
        <f>D192+E192+F192+G192</f>
        <v>0</v>
      </c>
      <c r="I192" s="211">
        <f t="shared" si="2"/>
        <v>0</v>
      </c>
      <c r="J192" s="96"/>
      <c r="K192" s="96"/>
      <c r="L192" s="96"/>
      <c r="M192" s="96"/>
      <c r="N192" s="220">
        <f>J192+K192+L192+M192</f>
        <v>0</v>
      </c>
      <c r="O192" s="131">
        <f>C192+I192-N192</f>
        <v>0</v>
      </c>
      <c r="P192" s="350"/>
    </row>
    <row r="193" spans="1:16" ht="12.75" thickBot="1">
      <c r="A193" s="2"/>
      <c r="B193" s="27"/>
      <c r="C193" s="63"/>
      <c r="D193" s="81"/>
      <c r="E193" s="81"/>
      <c r="F193" s="81"/>
      <c r="G193" s="82"/>
      <c r="H193" s="82"/>
      <c r="I193" s="211">
        <f t="shared" si="2"/>
        <v>0</v>
      </c>
      <c r="J193" s="94"/>
      <c r="K193" s="94"/>
      <c r="L193" s="94"/>
      <c r="M193" s="94"/>
      <c r="N193" s="107"/>
      <c r="O193" s="110"/>
      <c r="P193" s="350"/>
    </row>
    <row r="194" spans="1:16" ht="12.75" thickBot="1">
      <c r="A194" s="360"/>
      <c r="B194" s="29" t="s">
        <v>20</v>
      </c>
      <c r="C194" s="378"/>
      <c r="D194" s="89"/>
      <c r="E194" s="89"/>
      <c r="F194" s="89"/>
      <c r="G194" s="89"/>
      <c r="H194" s="89">
        <f>D194+E194+F194+G194</f>
        <v>0</v>
      </c>
      <c r="I194" s="211">
        <f t="shared" si="2"/>
        <v>0</v>
      </c>
      <c r="J194" s="96"/>
      <c r="K194" s="96"/>
      <c r="L194" s="96"/>
      <c r="M194" s="96"/>
      <c r="N194" s="220">
        <f>J194+K194+L194+M194</f>
        <v>0</v>
      </c>
      <c r="O194" s="131">
        <f>C194+I194-N194</f>
        <v>0</v>
      </c>
      <c r="P194" s="350"/>
    </row>
    <row r="195" spans="1:16" ht="12.75" thickBot="1">
      <c r="A195" s="1"/>
      <c r="B195" s="15"/>
      <c r="C195" s="63"/>
      <c r="D195" s="81"/>
      <c r="E195" s="81"/>
      <c r="F195" s="81"/>
      <c r="G195" s="82"/>
      <c r="H195" s="82"/>
      <c r="I195" s="211">
        <f t="shared" si="2"/>
        <v>0</v>
      </c>
      <c r="J195" s="94"/>
      <c r="K195" s="94"/>
      <c r="L195" s="94"/>
      <c r="M195" s="94"/>
      <c r="N195" s="107"/>
      <c r="O195" s="110"/>
      <c r="P195" s="350"/>
    </row>
    <row r="196" spans="1:16" ht="12.75" thickBot="1">
      <c r="A196" s="360"/>
      <c r="B196" s="29" t="s">
        <v>21</v>
      </c>
      <c r="C196" s="378"/>
      <c r="D196" s="89"/>
      <c r="E196" s="89"/>
      <c r="F196" s="89"/>
      <c r="G196" s="89"/>
      <c r="H196" s="89">
        <f>D196+E196+F196+G196</f>
        <v>0</v>
      </c>
      <c r="I196" s="211">
        <f t="shared" si="2"/>
        <v>0</v>
      </c>
      <c r="J196" s="96"/>
      <c r="K196" s="96"/>
      <c r="L196" s="96"/>
      <c r="M196" s="96"/>
      <c r="N196" s="220">
        <f>J196+K196+L196+M196</f>
        <v>0</v>
      </c>
      <c r="O196" s="131">
        <f>C196+I196-N196</f>
        <v>0</v>
      </c>
      <c r="P196" s="350"/>
    </row>
    <row r="197" spans="1:16" ht="12.75" thickBot="1">
      <c r="A197" s="1"/>
      <c r="B197" s="25"/>
      <c r="C197" s="63"/>
      <c r="D197" s="81"/>
      <c r="E197" s="81"/>
      <c r="F197" s="81"/>
      <c r="G197" s="82"/>
      <c r="H197" s="82"/>
      <c r="I197" s="211">
        <f t="shared" si="2"/>
        <v>0</v>
      </c>
      <c r="J197" s="94"/>
      <c r="K197" s="94"/>
      <c r="L197" s="94"/>
      <c r="M197" s="94"/>
      <c r="N197" s="107"/>
      <c r="O197" s="110"/>
      <c r="P197" s="350"/>
    </row>
    <row r="198" spans="1:16" ht="12.75" thickBot="1">
      <c r="A198" s="360"/>
      <c r="B198" s="29" t="s">
        <v>324</v>
      </c>
      <c r="C198" s="378"/>
      <c r="D198" s="89"/>
      <c r="E198" s="89"/>
      <c r="F198" s="89"/>
      <c r="G198" s="89"/>
      <c r="H198" s="89">
        <f>D198+E198+F198+G198</f>
        <v>0</v>
      </c>
      <c r="I198" s="211">
        <f t="shared" si="2"/>
        <v>0</v>
      </c>
      <c r="J198" s="96"/>
      <c r="K198" s="96"/>
      <c r="L198" s="96"/>
      <c r="M198" s="96"/>
      <c r="N198" s="220">
        <f>J198+K198+L198+M198</f>
        <v>0</v>
      </c>
      <c r="O198" s="131">
        <f>C198+I198-N198</f>
        <v>0</v>
      </c>
      <c r="P198" s="350"/>
    </row>
    <row r="199" spans="1:16" ht="12.75" thickBot="1">
      <c r="A199" s="26"/>
      <c r="B199" s="27"/>
      <c r="C199" s="66"/>
      <c r="D199" s="81"/>
      <c r="E199" s="81"/>
      <c r="F199" s="81"/>
      <c r="G199" s="82"/>
      <c r="H199" s="82"/>
      <c r="I199" s="211">
        <f t="shared" si="2"/>
        <v>0</v>
      </c>
      <c r="J199" s="94"/>
      <c r="K199" s="94"/>
      <c r="L199" s="94"/>
      <c r="M199" s="94"/>
      <c r="N199" s="107"/>
      <c r="O199" s="110"/>
      <c r="P199" s="350"/>
    </row>
    <row r="200" spans="1:16" ht="12.75" thickBot="1">
      <c r="A200" s="360"/>
      <c r="B200" s="28" t="s">
        <v>22</v>
      </c>
      <c r="C200" s="398"/>
      <c r="D200" s="89">
        <v>3533.34</v>
      </c>
      <c r="E200" s="89">
        <v>3533.34</v>
      </c>
      <c r="F200" s="89">
        <v>3533.34</v>
      </c>
      <c r="G200" s="89">
        <v>3533.34</v>
      </c>
      <c r="H200" s="89">
        <f>D200+E200+F200+G200</f>
        <v>14133.36</v>
      </c>
      <c r="I200" s="211">
        <f t="shared" si="2"/>
        <v>9981.186440677968</v>
      </c>
      <c r="J200" s="96"/>
      <c r="K200" s="96"/>
      <c r="L200" s="96"/>
      <c r="M200" s="96"/>
      <c r="N200" s="220">
        <f>J200+K200+L200+M200</f>
        <v>0</v>
      </c>
      <c r="O200" s="131">
        <f>C200+I200-N200</f>
        <v>9981.186440677968</v>
      </c>
      <c r="P200" s="350"/>
    </row>
    <row r="201" spans="1:16" ht="12.75" thickBot="1">
      <c r="A201" s="2"/>
      <c r="B201" s="3"/>
      <c r="C201" s="69"/>
      <c r="D201" s="81"/>
      <c r="E201" s="81"/>
      <c r="F201" s="81"/>
      <c r="G201" s="82"/>
      <c r="H201" s="82"/>
      <c r="I201" s="211">
        <f t="shared" si="2"/>
        <v>0</v>
      </c>
      <c r="J201" s="94"/>
      <c r="K201" s="94"/>
      <c r="L201" s="94"/>
      <c r="M201" s="94"/>
      <c r="N201" s="107"/>
      <c r="O201" s="110"/>
      <c r="P201" s="350"/>
    </row>
    <row r="202" spans="1:16" ht="12.75" thickBot="1">
      <c r="A202" s="16"/>
      <c r="B202" s="2" t="s">
        <v>23</v>
      </c>
      <c r="C202" s="64"/>
      <c r="D202" s="89">
        <v>2934.42</v>
      </c>
      <c r="E202" s="89">
        <v>2934.42</v>
      </c>
      <c r="F202" s="89">
        <v>2934.42</v>
      </c>
      <c r="G202" s="89">
        <v>3651.31</v>
      </c>
      <c r="H202" s="89">
        <f>D202+E202+F202+G202</f>
        <v>12454.57</v>
      </c>
      <c r="I202" s="211">
        <f t="shared" si="2"/>
        <v>8795.600282485877</v>
      </c>
      <c r="J202" s="96"/>
      <c r="K202" s="96"/>
      <c r="L202" s="96"/>
      <c r="M202" s="96"/>
      <c r="N202" s="220">
        <f>J202+K202+L202+M202</f>
        <v>0</v>
      </c>
      <c r="O202" s="131">
        <f>C202+I202-N202</f>
        <v>8795.600282485877</v>
      </c>
      <c r="P202" s="350"/>
    </row>
    <row r="203" spans="1:16" ht="12.75" thickBot="1">
      <c r="A203" s="1"/>
      <c r="B203" s="1"/>
      <c r="C203" s="63"/>
      <c r="D203" s="81"/>
      <c r="E203" s="81"/>
      <c r="F203" s="81"/>
      <c r="G203" s="82"/>
      <c r="H203" s="82"/>
      <c r="I203" s="211">
        <f t="shared" si="2"/>
        <v>0</v>
      </c>
      <c r="J203" s="94"/>
      <c r="K203" s="94"/>
      <c r="L203" s="94"/>
      <c r="M203" s="94"/>
      <c r="N203" s="107"/>
      <c r="O203" s="110"/>
      <c r="P203" s="350"/>
    </row>
    <row r="204" spans="1:16" ht="12.75" thickBot="1">
      <c r="A204" s="360"/>
      <c r="B204" s="19" t="s">
        <v>24</v>
      </c>
      <c r="C204" s="378"/>
      <c r="D204" s="89">
        <v>2833.23</v>
      </c>
      <c r="E204" s="89">
        <v>2833.23</v>
      </c>
      <c r="F204" s="89">
        <v>2833.23</v>
      </c>
      <c r="G204" s="89">
        <v>2833.23</v>
      </c>
      <c r="H204" s="89">
        <f>D204+E204+F204+G204</f>
        <v>11332.92</v>
      </c>
      <c r="I204" s="211">
        <f aca="true" t="shared" si="3" ref="I204:I235">H204/1.2/1.18</f>
        <v>8003.474576271187</v>
      </c>
      <c r="J204" s="96"/>
      <c r="K204" s="96"/>
      <c r="L204" s="96"/>
      <c r="M204" s="96"/>
      <c r="N204" s="220">
        <f>J204+K204+L204+M204</f>
        <v>0</v>
      </c>
      <c r="O204" s="131">
        <f>C204+I204-N204</f>
        <v>8003.474576271187</v>
      </c>
      <c r="P204" s="350"/>
    </row>
    <row r="205" spans="1:16" ht="12.75" thickBot="1">
      <c r="A205" s="1"/>
      <c r="B205" s="15"/>
      <c r="C205" s="63"/>
      <c r="D205" s="87"/>
      <c r="E205" s="87"/>
      <c r="F205" s="81"/>
      <c r="G205" s="82"/>
      <c r="H205" s="82"/>
      <c r="I205" s="211">
        <f t="shared" si="3"/>
        <v>0</v>
      </c>
      <c r="J205" s="94"/>
      <c r="K205" s="94"/>
      <c r="L205" s="94"/>
      <c r="M205" s="94"/>
      <c r="N205" s="107"/>
      <c r="O205" s="110"/>
      <c r="P205" s="350"/>
    </row>
    <row r="206" spans="1:16" ht="12.75" thickBot="1">
      <c r="A206" s="360"/>
      <c r="B206" s="29" t="s">
        <v>25</v>
      </c>
      <c r="C206" s="378"/>
      <c r="D206" s="338"/>
      <c r="E206" s="338"/>
      <c r="F206" s="89"/>
      <c r="G206" s="89"/>
      <c r="H206" s="89">
        <f>D206+E206+F206+G206</f>
        <v>0</v>
      </c>
      <c r="I206" s="211">
        <f t="shared" si="3"/>
        <v>0</v>
      </c>
      <c r="J206" s="96"/>
      <c r="K206" s="96"/>
      <c r="L206" s="96"/>
      <c r="M206" s="96"/>
      <c r="N206" s="220">
        <f>J206+K206+L206+M206</f>
        <v>0</v>
      </c>
      <c r="O206" s="131">
        <f>C206+I206-N206</f>
        <v>0</v>
      </c>
      <c r="P206" s="350"/>
    </row>
    <row r="207" spans="1:16" ht="12.75" thickBot="1">
      <c r="A207" s="1"/>
      <c r="B207" s="15"/>
      <c r="C207" s="63"/>
      <c r="D207" s="89"/>
      <c r="E207" s="89"/>
      <c r="F207" s="81"/>
      <c r="G207" s="82"/>
      <c r="H207" s="82"/>
      <c r="I207" s="211">
        <f t="shared" si="3"/>
        <v>0</v>
      </c>
      <c r="J207" s="94"/>
      <c r="K207" s="94"/>
      <c r="L207" s="94"/>
      <c r="M207" s="94"/>
      <c r="N207" s="107"/>
      <c r="O207" s="110"/>
      <c r="P207" s="350"/>
    </row>
    <row r="208" spans="1:16" ht="12.75" thickBot="1">
      <c r="A208" s="360"/>
      <c r="B208" s="29" t="s">
        <v>26</v>
      </c>
      <c r="C208" s="378"/>
      <c r="D208" s="89">
        <v>2103.99</v>
      </c>
      <c r="E208" s="89">
        <v>2103.99</v>
      </c>
      <c r="F208" s="89">
        <v>2103.99</v>
      </c>
      <c r="G208" s="89">
        <v>2103.99</v>
      </c>
      <c r="H208" s="89">
        <f>D208+E208+F208+G208</f>
        <v>8415.96</v>
      </c>
      <c r="I208" s="211">
        <f t="shared" si="3"/>
        <v>5943.474576271186</v>
      </c>
      <c r="J208" s="96"/>
      <c r="K208" s="96"/>
      <c r="L208" s="96"/>
      <c r="M208" s="96"/>
      <c r="N208" s="220">
        <f>J208+K208+L208+M208</f>
        <v>0</v>
      </c>
      <c r="O208" s="131">
        <f>C208+I208-N208</f>
        <v>5943.474576271186</v>
      </c>
      <c r="P208" s="350"/>
    </row>
    <row r="209" spans="1:16" ht="12.75" thickBot="1">
      <c r="A209" s="1"/>
      <c r="B209" s="15"/>
      <c r="C209" s="63"/>
      <c r="D209" s="81"/>
      <c r="E209" s="81"/>
      <c r="F209" s="81"/>
      <c r="G209" s="82"/>
      <c r="H209" s="82"/>
      <c r="I209" s="211">
        <f t="shared" si="3"/>
        <v>0</v>
      </c>
      <c r="J209" s="94"/>
      <c r="K209" s="94"/>
      <c r="L209" s="94"/>
      <c r="M209" s="94"/>
      <c r="N209" s="107"/>
      <c r="O209" s="110"/>
      <c r="P209" s="350"/>
    </row>
    <row r="210" spans="1:16" ht="12.75" thickBot="1">
      <c r="A210" s="360"/>
      <c r="B210" s="29" t="s">
        <v>27</v>
      </c>
      <c r="C210" s="378"/>
      <c r="D210" s="89">
        <v>493.2</v>
      </c>
      <c r="E210" s="89">
        <v>493.2</v>
      </c>
      <c r="F210" s="89">
        <v>493.2</v>
      </c>
      <c r="G210" s="89">
        <v>493.2</v>
      </c>
      <c r="H210" s="89">
        <f>D210+E210+F210+G210</f>
        <v>1972.8</v>
      </c>
      <c r="I210" s="211">
        <f t="shared" si="3"/>
        <v>1393.2203389830509</v>
      </c>
      <c r="J210" s="96"/>
      <c r="K210" s="96"/>
      <c r="L210" s="96"/>
      <c r="M210" s="96"/>
      <c r="N210" s="220">
        <f>J210+K210+L210+M210</f>
        <v>0</v>
      </c>
      <c r="O210" s="131">
        <f>C210+I210-N210</f>
        <v>1393.2203389830509</v>
      </c>
      <c r="P210" s="350"/>
    </row>
    <row r="211" spans="1:16" ht="12.75" thickBot="1">
      <c r="A211" s="1"/>
      <c r="B211" s="15"/>
      <c r="C211" s="63"/>
      <c r="D211" s="81"/>
      <c r="E211" s="81"/>
      <c r="F211" s="81"/>
      <c r="G211" s="82"/>
      <c r="H211" s="82"/>
      <c r="I211" s="211">
        <f t="shared" si="3"/>
        <v>0</v>
      </c>
      <c r="J211" s="94"/>
      <c r="K211" s="94"/>
      <c r="L211" s="94"/>
      <c r="M211" s="94"/>
      <c r="N211" s="107"/>
      <c r="O211" s="110"/>
      <c r="P211" s="350"/>
    </row>
    <row r="212" spans="1:16" ht="12.75" thickBot="1">
      <c r="A212" s="234"/>
      <c r="B212" s="29" t="s">
        <v>28</v>
      </c>
      <c r="C212" s="378"/>
      <c r="D212" s="89"/>
      <c r="E212" s="89"/>
      <c r="F212" s="89"/>
      <c r="G212" s="89"/>
      <c r="H212" s="89">
        <f>D212+E212+F212+G212</f>
        <v>0</v>
      </c>
      <c r="I212" s="211">
        <f t="shared" si="3"/>
        <v>0</v>
      </c>
      <c r="J212" s="96"/>
      <c r="K212" s="96"/>
      <c r="L212" s="96"/>
      <c r="M212" s="96"/>
      <c r="N212" s="220">
        <f>J212+K212+L212+M212</f>
        <v>0</v>
      </c>
      <c r="O212" s="131">
        <f>C212+I212-N212</f>
        <v>0</v>
      </c>
      <c r="P212" s="350"/>
    </row>
    <row r="213" spans="1:16" ht="12.75" thickBot="1">
      <c r="A213" s="1"/>
      <c r="B213" s="15"/>
      <c r="C213" s="63"/>
      <c r="D213" s="81"/>
      <c r="E213" s="81"/>
      <c r="F213" s="81"/>
      <c r="G213" s="82"/>
      <c r="H213" s="82"/>
      <c r="I213" s="211">
        <f t="shared" si="3"/>
        <v>0</v>
      </c>
      <c r="J213" s="94"/>
      <c r="K213" s="94"/>
      <c r="L213" s="94"/>
      <c r="M213" s="94"/>
      <c r="N213" s="107"/>
      <c r="O213" s="110"/>
      <c r="P213" s="350"/>
    </row>
    <row r="214" spans="1:16" ht="12.75" thickBot="1">
      <c r="A214" s="360"/>
      <c r="B214" s="19" t="s">
        <v>321</v>
      </c>
      <c r="C214" s="378"/>
      <c r="D214" s="89"/>
      <c r="E214" s="89"/>
      <c r="F214" s="89"/>
      <c r="G214" s="89"/>
      <c r="H214" s="89">
        <f>D214+E214+F214+G214</f>
        <v>0</v>
      </c>
      <c r="I214" s="211">
        <f t="shared" si="3"/>
        <v>0</v>
      </c>
      <c r="J214" s="96"/>
      <c r="K214" s="96"/>
      <c r="L214" s="96"/>
      <c r="M214" s="96"/>
      <c r="N214" s="220">
        <f>J214+K214+L214+M214</f>
        <v>0</v>
      </c>
      <c r="O214" s="131">
        <f>C214+I214-N214</f>
        <v>0</v>
      </c>
      <c r="P214" s="350"/>
    </row>
    <row r="215" spans="1:16" ht="12.75" thickBot="1">
      <c r="A215" s="2"/>
      <c r="B215" s="3"/>
      <c r="C215" s="63"/>
      <c r="D215" s="81"/>
      <c r="E215" s="81"/>
      <c r="F215" s="81"/>
      <c r="G215" s="82"/>
      <c r="H215" s="82"/>
      <c r="I215" s="211">
        <f t="shared" si="3"/>
        <v>0</v>
      </c>
      <c r="J215" s="94"/>
      <c r="K215" s="94"/>
      <c r="L215" s="94"/>
      <c r="M215" s="94"/>
      <c r="N215" s="107"/>
      <c r="O215" s="110"/>
      <c r="P215" s="350"/>
    </row>
    <row r="216" spans="1:16" ht="12.75" thickBot="1">
      <c r="A216" s="360"/>
      <c r="B216" s="29" t="s">
        <v>29</v>
      </c>
      <c r="C216" s="378"/>
      <c r="D216" s="89">
        <v>3047.76</v>
      </c>
      <c r="E216" s="89">
        <v>3047.76</v>
      </c>
      <c r="F216" s="89">
        <v>3047.76</v>
      </c>
      <c r="G216" s="89">
        <v>3047.76</v>
      </c>
      <c r="H216" s="89">
        <f>D216+E216+F216+G216</f>
        <v>12191.04</v>
      </c>
      <c r="I216" s="211">
        <f t="shared" si="3"/>
        <v>8609.49152542373</v>
      </c>
      <c r="J216" s="96"/>
      <c r="K216" s="96"/>
      <c r="L216" s="96"/>
      <c r="M216" s="96"/>
      <c r="N216" s="220">
        <f>J216+K216+L216+M216</f>
        <v>0</v>
      </c>
      <c r="O216" s="131">
        <f>C216+I216-N216</f>
        <v>8609.49152542373</v>
      </c>
      <c r="P216" s="350"/>
    </row>
    <row r="217" spans="1:16" ht="12.75" thickBot="1">
      <c r="A217" s="1"/>
      <c r="B217" s="25"/>
      <c r="C217" s="63"/>
      <c r="D217" s="81"/>
      <c r="E217" s="81"/>
      <c r="F217" s="81"/>
      <c r="G217" s="82"/>
      <c r="H217" s="82"/>
      <c r="I217" s="211">
        <f t="shared" si="3"/>
        <v>0</v>
      </c>
      <c r="J217" s="94"/>
      <c r="K217" s="94"/>
      <c r="L217" s="94"/>
      <c r="M217" s="94"/>
      <c r="N217" s="107"/>
      <c r="O217" s="110"/>
      <c r="P217" s="350"/>
    </row>
    <row r="218" spans="1:16" ht="12.75" thickBot="1">
      <c r="A218" s="18">
        <v>129</v>
      </c>
      <c r="B218" s="29" t="s">
        <v>30</v>
      </c>
      <c r="C218" s="399"/>
      <c r="D218" s="89">
        <v>3464.4</v>
      </c>
      <c r="E218" s="89">
        <v>3464.4</v>
      </c>
      <c r="F218" s="89">
        <v>3464.4</v>
      </c>
      <c r="G218" s="89">
        <v>3464.4</v>
      </c>
      <c r="H218" s="89">
        <f>D218+E218+F218+G218</f>
        <v>13857.6</v>
      </c>
      <c r="I218" s="211">
        <f t="shared" si="3"/>
        <v>9786.440677966102</v>
      </c>
      <c r="J218" s="96"/>
      <c r="K218" s="96"/>
      <c r="L218" s="96"/>
      <c r="M218" s="96"/>
      <c r="N218" s="220">
        <f>J218+K218+L218+M218</f>
        <v>0</v>
      </c>
      <c r="O218" s="131">
        <f>C218+I218-N218</f>
        <v>9786.440677966102</v>
      </c>
      <c r="P218" s="350"/>
    </row>
    <row r="219" spans="1:16" ht="12.75" thickBot="1">
      <c r="A219" s="28"/>
      <c r="B219" s="20"/>
      <c r="C219" s="173"/>
      <c r="D219" s="81"/>
      <c r="E219" s="81"/>
      <c r="F219" s="89"/>
      <c r="G219" s="89"/>
      <c r="H219" s="89"/>
      <c r="I219" s="211">
        <f t="shared" si="3"/>
        <v>0</v>
      </c>
      <c r="J219" s="96"/>
      <c r="K219" s="96"/>
      <c r="L219" s="96"/>
      <c r="M219" s="96"/>
      <c r="N219" s="456"/>
      <c r="O219" s="131"/>
      <c r="P219" s="350"/>
    </row>
    <row r="220" spans="1:16" ht="12.75" thickBot="1">
      <c r="A220" s="360"/>
      <c r="B220" s="29" t="s">
        <v>31</v>
      </c>
      <c r="C220" s="378"/>
      <c r="D220" s="89">
        <v>1408.95</v>
      </c>
      <c r="E220" s="89">
        <v>1408.95</v>
      </c>
      <c r="F220" s="89">
        <v>1408.95</v>
      </c>
      <c r="G220" s="89">
        <v>1408.95</v>
      </c>
      <c r="H220" s="89">
        <f>D220+E220+F220+G220</f>
        <v>5635.8</v>
      </c>
      <c r="I220" s="211">
        <f t="shared" si="3"/>
        <v>3980.084745762712</v>
      </c>
      <c r="J220" s="96"/>
      <c r="K220" s="96"/>
      <c r="L220" s="96"/>
      <c r="M220" s="96"/>
      <c r="N220" s="220">
        <f>J220+K220+L220+M220</f>
        <v>0</v>
      </c>
      <c r="O220" s="131">
        <f>C220+I220-N220</f>
        <v>3980.084745762712</v>
      </c>
      <c r="P220" s="350"/>
    </row>
    <row r="221" spans="1:16" ht="12.75" thickBot="1">
      <c r="A221" s="1"/>
      <c r="B221" s="15"/>
      <c r="C221" s="63"/>
      <c r="D221" s="81"/>
      <c r="E221" s="81"/>
      <c r="F221" s="81"/>
      <c r="G221" s="82"/>
      <c r="H221" s="82"/>
      <c r="I221" s="211">
        <f t="shared" si="3"/>
        <v>0</v>
      </c>
      <c r="J221" s="94"/>
      <c r="K221" s="94"/>
      <c r="L221" s="94"/>
      <c r="M221" s="94"/>
      <c r="N221" s="107"/>
      <c r="O221" s="110"/>
      <c r="P221" s="350"/>
    </row>
    <row r="222" spans="1:16" ht="12.75" thickBot="1">
      <c r="A222" s="360"/>
      <c r="B222" s="29" t="s">
        <v>32</v>
      </c>
      <c r="C222" s="378"/>
      <c r="D222" s="89"/>
      <c r="E222" s="89"/>
      <c r="F222" s="89"/>
      <c r="G222" s="89"/>
      <c r="H222" s="89">
        <f>D222+E222+F222+G222</f>
        <v>0</v>
      </c>
      <c r="I222" s="211">
        <f t="shared" si="3"/>
        <v>0</v>
      </c>
      <c r="J222" s="96"/>
      <c r="K222" s="96"/>
      <c r="L222" s="96"/>
      <c r="M222" s="96"/>
      <c r="N222" s="220">
        <f>J222+K222+L222+M222</f>
        <v>0</v>
      </c>
      <c r="O222" s="131">
        <f>C222+I222-N222</f>
        <v>0</v>
      </c>
      <c r="P222" s="350"/>
    </row>
    <row r="223" spans="1:16" ht="12.75" thickBot="1">
      <c r="A223" s="2"/>
      <c r="B223" s="3"/>
      <c r="C223" s="63"/>
      <c r="D223" s="81"/>
      <c r="E223" s="81"/>
      <c r="F223" s="81"/>
      <c r="G223" s="82"/>
      <c r="H223" s="82"/>
      <c r="I223" s="211">
        <f t="shared" si="3"/>
        <v>0</v>
      </c>
      <c r="J223" s="94"/>
      <c r="K223" s="94"/>
      <c r="L223" s="94"/>
      <c r="M223" s="94"/>
      <c r="N223" s="107"/>
      <c r="O223" s="110"/>
      <c r="P223" s="350"/>
    </row>
    <row r="224" spans="1:16" ht="12.75" thickBot="1">
      <c r="A224" s="360"/>
      <c r="B224" s="19" t="s">
        <v>33</v>
      </c>
      <c r="C224" s="378"/>
      <c r="D224" s="89">
        <v>20932.95</v>
      </c>
      <c r="E224" s="89">
        <v>33352.74</v>
      </c>
      <c r="F224" s="89">
        <v>30247.8</v>
      </c>
      <c r="G224" s="89">
        <v>30247.8</v>
      </c>
      <c r="H224" s="89">
        <f>D224+E224+F224+G224</f>
        <v>114781.29000000001</v>
      </c>
      <c r="I224" s="211">
        <f t="shared" si="3"/>
        <v>81060.23305084747</v>
      </c>
      <c r="J224" s="96"/>
      <c r="K224" s="96"/>
      <c r="L224" s="96"/>
      <c r="M224" s="96"/>
      <c r="N224" s="220">
        <f>J224+K224+L224+M224</f>
        <v>0</v>
      </c>
      <c r="O224" s="131">
        <f>C224+I224-N224</f>
        <v>81060.23305084747</v>
      </c>
      <c r="P224" s="350"/>
    </row>
    <row r="225" spans="1:16" ht="12.75" thickBot="1">
      <c r="A225" s="1"/>
      <c r="B225" s="25"/>
      <c r="C225" s="63"/>
      <c r="D225" s="81"/>
      <c r="E225" s="81"/>
      <c r="F225" s="81"/>
      <c r="G225" s="82"/>
      <c r="H225" s="82"/>
      <c r="I225" s="211">
        <f t="shared" si="3"/>
        <v>0</v>
      </c>
      <c r="J225" s="94"/>
      <c r="K225" s="94"/>
      <c r="L225" s="94"/>
      <c r="M225" s="94"/>
      <c r="N225" s="107"/>
      <c r="O225" s="110"/>
      <c r="P225" s="350"/>
    </row>
    <row r="226" spans="1:16" ht="12.75" thickBot="1">
      <c r="A226" s="360"/>
      <c r="B226" s="29" t="s">
        <v>34</v>
      </c>
      <c r="C226" s="30"/>
      <c r="D226" s="89">
        <v>4475.61</v>
      </c>
      <c r="E226" s="89">
        <v>5942.06</v>
      </c>
      <c r="F226" s="89">
        <v>5575.44</v>
      </c>
      <c r="G226" s="89">
        <v>5575.44</v>
      </c>
      <c r="H226" s="89">
        <f>D226+E226+F226+G226</f>
        <v>21568.55</v>
      </c>
      <c r="I226" s="211">
        <f t="shared" si="3"/>
        <v>15232.026836158195</v>
      </c>
      <c r="J226" s="96"/>
      <c r="K226" s="96"/>
      <c r="L226" s="96"/>
      <c r="M226" s="96"/>
      <c r="N226" s="220">
        <f>J226+K226+L226+M226</f>
        <v>0</v>
      </c>
      <c r="O226" s="131">
        <f>C226+I226-N226</f>
        <v>15232.026836158195</v>
      </c>
      <c r="P226" s="350"/>
    </row>
    <row r="227" spans="1:16" ht="12.75" thickBot="1">
      <c r="A227" s="26"/>
      <c r="B227" s="27"/>
      <c r="C227" s="66"/>
      <c r="D227" s="83"/>
      <c r="E227" s="83"/>
      <c r="F227" s="83"/>
      <c r="G227" s="84"/>
      <c r="H227" s="84"/>
      <c r="I227" s="211">
        <f t="shared" si="3"/>
        <v>0</v>
      </c>
      <c r="J227" s="100"/>
      <c r="K227" s="100"/>
      <c r="L227" s="100"/>
      <c r="M227" s="100"/>
      <c r="N227" s="108"/>
      <c r="O227" s="111"/>
      <c r="P227" s="350"/>
    </row>
    <row r="228" spans="1:16" ht="12.75" thickBot="1">
      <c r="A228" s="360"/>
      <c r="B228" s="29" t="s">
        <v>35</v>
      </c>
      <c r="C228" s="378"/>
      <c r="D228" s="89"/>
      <c r="E228" s="89"/>
      <c r="F228" s="89"/>
      <c r="G228" s="89"/>
      <c r="H228" s="89">
        <f>D228+E228+F228+G228</f>
        <v>0</v>
      </c>
      <c r="I228" s="211">
        <f t="shared" si="3"/>
        <v>0</v>
      </c>
      <c r="J228" s="96"/>
      <c r="K228" s="96"/>
      <c r="L228" s="96"/>
      <c r="M228" s="96"/>
      <c r="N228" s="220">
        <f>J228+K228+L228+M228</f>
        <v>0</v>
      </c>
      <c r="O228" s="131">
        <f>C228+I228-N228</f>
        <v>0</v>
      </c>
      <c r="P228" s="350"/>
    </row>
    <row r="229" spans="1:16" ht="12.75" thickBot="1">
      <c r="A229" s="1"/>
      <c r="B229" s="15"/>
      <c r="C229" s="63"/>
      <c r="D229" s="81"/>
      <c r="E229" s="81"/>
      <c r="F229" s="81"/>
      <c r="G229" s="82"/>
      <c r="H229" s="82"/>
      <c r="I229" s="211">
        <f t="shared" si="3"/>
        <v>0</v>
      </c>
      <c r="J229" s="94"/>
      <c r="K229" s="94"/>
      <c r="L229" s="94"/>
      <c r="M229" s="94"/>
      <c r="N229" s="99"/>
      <c r="O229" s="106"/>
      <c r="P229" s="350"/>
    </row>
    <row r="230" spans="1:16" ht="12.75" thickBot="1">
      <c r="A230" s="360"/>
      <c r="B230" s="29" t="s">
        <v>36</v>
      </c>
      <c r="C230" s="378"/>
      <c r="D230" s="89"/>
      <c r="E230" s="89"/>
      <c r="F230" s="89"/>
      <c r="G230" s="89">
        <v>4537.83</v>
      </c>
      <c r="H230" s="89">
        <f>D230+E230+F230+G230</f>
        <v>4537.83</v>
      </c>
      <c r="I230" s="211">
        <f t="shared" si="3"/>
        <v>3204.6822033898306</v>
      </c>
      <c r="J230" s="96"/>
      <c r="K230" s="96"/>
      <c r="L230" s="96"/>
      <c r="M230" s="96"/>
      <c r="N230" s="220">
        <f>J230+K230+L230+M230</f>
        <v>0</v>
      </c>
      <c r="O230" s="131">
        <f>C230+I230-N230</f>
        <v>3204.6822033898306</v>
      </c>
      <c r="P230" s="350"/>
    </row>
    <row r="231" spans="1:16" ht="12.75" thickBot="1">
      <c r="A231" s="26"/>
      <c r="B231" s="27"/>
      <c r="C231" s="66"/>
      <c r="D231" s="92"/>
      <c r="E231" s="92"/>
      <c r="F231" s="92"/>
      <c r="G231" s="82"/>
      <c r="H231" s="82"/>
      <c r="I231" s="211">
        <f t="shared" si="3"/>
        <v>0</v>
      </c>
      <c r="J231" s="94"/>
      <c r="K231" s="94"/>
      <c r="L231" s="94"/>
      <c r="M231" s="94"/>
      <c r="N231" s="99"/>
      <c r="O231" s="106"/>
      <c r="P231" s="350"/>
    </row>
    <row r="232" spans="1:16" ht="12.75" thickBot="1">
      <c r="A232" s="34"/>
      <c r="B232" s="29" t="s">
        <v>58</v>
      </c>
      <c r="C232" s="378"/>
      <c r="D232" s="89">
        <v>8011.65</v>
      </c>
      <c r="E232" s="89">
        <v>8011.65</v>
      </c>
      <c r="F232" s="89">
        <v>9669.57</v>
      </c>
      <c r="G232" s="89">
        <v>10498.53</v>
      </c>
      <c r="H232" s="89">
        <f>D232+E232+F232+G232</f>
        <v>36191.4</v>
      </c>
      <c r="I232" s="211">
        <f t="shared" si="3"/>
        <v>25558.89830508475</v>
      </c>
      <c r="J232" s="96"/>
      <c r="K232" s="96"/>
      <c r="L232" s="96"/>
      <c r="M232" s="96"/>
      <c r="N232" s="220">
        <f>J232+K232+L232+M232</f>
        <v>0</v>
      </c>
      <c r="O232" s="131">
        <f>C232+I232-N232</f>
        <v>25558.89830508475</v>
      </c>
      <c r="P232" s="350"/>
    </row>
    <row r="233" spans="1:16" ht="12.75" thickBot="1">
      <c r="A233" s="1"/>
      <c r="B233" s="15"/>
      <c r="C233" s="63"/>
      <c r="D233" s="81"/>
      <c r="E233" s="81"/>
      <c r="F233" s="81"/>
      <c r="G233" s="82"/>
      <c r="H233" s="82"/>
      <c r="I233" s="211">
        <f t="shared" si="3"/>
        <v>0</v>
      </c>
      <c r="J233" s="94"/>
      <c r="K233" s="94"/>
      <c r="L233" s="94"/>
      <c r="M233" s="94"/>
      <c r="N233" s="99"/>
      <c r="O233" s="106"/>
      <c r="P233" s="350"/>
    </row>
    <row r="234" spans="1:16" ht="12.75" thickBot="1">
      <c r="A234" s="360"/>
      <c r="B234" s="2" t="s">
        <v>37</v>
      </c>
      <c r="C234" s="378"/>
      <c r="D234" s="89"/>
      <c r="E234" s="89"/>
      <c r="F234" s="89"/>
      <c r="G234" s="89"/>
      <c r="H234" s="89">
        <f>D234+E234+F234+G234</f>
        <v>0</v>
      </c>
      <c r="I234" s="211">
        <f t="shared" si="3"/>
        <v>0</v>
      </c>
      <c r="J234" s="96"/>
      <c r="K234" s="96"/>
      <c r="L234" s="96"/>
      <c r="M234" s="96"/>
      <c r="N234" s="220">
        <f>J234+K234+L234+M234</f>
        <v>0</v>
      </c>
      <c r="O234" s="131">
        <f>C234+I234-N234</f>
        <v>0</v>
      </c>
      <c r="P234" s="350"/>
    </row>
    <row r="235" spans="1:16" ht="12.75" thickBot="1">
      <c r="A235" s="34"/>
      <c r="B235" s="27"/>
      <c r="C235" s="381"/>
      <c r="D235" s="358"/>
      <c r="E235" s="358"/>
      <c r="F235" s="358"/>
      <c r="G235" s="247"/>
      <c r="H235" s="247"/>
      <c r="I235" s="211">
        <f t="shared" si="3"/>
        <v>0</v>
      </c>
      <c r="J235" s="370"/>
      <c r="K235" s="370"/>
      <c r="L235" s="370"/>
      <c r="M235" s="370"/>
      <c r="N235" s="371"/>
      <c r="O235" s="372"/>
      <c r="P235" s="350"/>
    </row>
    <row r="236" spans="1:16" ht="12" thickBot="1">
      <c r="A236" s="133"/>
      <c r="B236" s="134"/>
      <c r="C236" s="174"/>
      <c r="D236" s="135"/>
      <c r="E236" s="135"/>
      <c r="F236" s="135"/>
      <c r="G236" s="135"/>
      <c r="H236" s="135"/>
      <c r="I236" s="135"/>
      <c r="J236" s="136"/>
      <c r="K236" s="136"/>
      <c r="L236" s="136"/>
      <c r="M236" s="136"/>
      <c r="N236" s="137"/>
      <c r="O236" s="138"/>
      <c r="P236" s="350"/>
    </row>
    <row r="237" spans="1:16" ht="12" thickBot="1">
      <c r="A237" s="1"/>
      <c r="B237" s="14" t="s">
        <v>3</v>
      </c>
      <c r="C237" s="171">
        <f>C140+C142+C144+C146+C148+C150+C152+C154+C156+C158+C160+C162+C164+C166+C168+C170+C172+C174+C175+C176+C178+C180+C182+C184+C186+C188+C190+C192+C194+C196+C198+C200+C202+C204+C206+C208+C210+C212+C214+C216+C218+C220+C222+C224+C226+C228+C230+C232+C234</f>
        <v>0</v>
      </c>
      <c r="D237" s="171">
        <f>D140+D142+D144+D146+D148+D150+D152+D154+D156+D158+D160+D162+D164+D166+D168+D170+D172+D174+D175+D176+D178+D180+D182+D184+D186+D188+D190+D192+D194+D196+D198+D200+D202+D204+D206+D208+D210+D212+D214+D216+D218+D220+D222+D224+D226+D228+D230+D232+D234</f>
        <v>119369.16999999997</v>
      </c>
      <c r="E237" s="171">
        <f>E140+E142+E144+E146+E148+E150+E152+E154+E156+E158+E160+E162+E164+E166+E168+E170+E172+E174+E175+E176+E178+E180+E182+E184+E186+E188+E190+E192+E194+E196+E198+E200+E202+E204+E206+E208+E210+E212+E214+E216+E218+E220+E222+E224+E226+E228+E230+E232+E234</f>
        <v>135869.35999999996</v>
      </c>
      <c r="F237" s="171">
        <f>F140+F142+F144+F146+F148+F150+F152+F154+F156+F158+F160+F162+F164+F166+F168+F170+F172+F174+F175+F176+F178+F180+F182+F184+F186+F188+F190+F192+F194+F196+F198+F200+F202+F204+F206+F208+F210+F212+F214+F216+F218+F220+F222+F224+F226+F228+F230+F232+F234</f>
        <v>134055.71999999997</v>
      </c>
      <c r="G237" s="171">
        <f>G140+G142+G144+G146+G148+G150+G152+G154+G156+G158+G160+G162+G164+G166+G168+G170+G172+G174+G175+G176+G178+G180+G182+G184+G186+G188+G190+G192+G194+G196+G198+G200+G202+G204+G206+G208+G210+G212+G214+G216+G218+G220+G222+G224+G226+G228+G230+G232+G234</f>
        <v>140139.4</v>
      </c>
      <c r="H237" s="122">
        <f>D237+E237+F237+G237</f>
        <v>529433.6499999999</v>
      </c>
      <c r="I237" s="481">
        <f>I140+I142+I144+I146+I148+I150+I152+I154+I156+I158+I160+I162+I164+I166+I168+I170+I172+I174+I175+I176+I178+I180+I182+I184+I186+I188+I190+I192+I194+I196+I198+I200+I202+I204+I206+I208+I210+I212+I214+I216+I218+I220+I222+I224+I226+I228+I230+I232+I234</f>
        <v>373893.820621469</v>
      </c>
      <c r="J237" s="171">
        <f>J140+J142+J144+J146+J148+J150+J152+J154+J156+J158+J160+J162+J164+J166+J168+J170+J172+J174+J176+J178+J180+J182+J184+J186+J188+J190+J192+J194+J196+J198+J200+J202+J204+J206+J208+J210+J212+J214+J216+J219+J220+J222+J224+J226+J228+J230+J232+J234</f>
        <v>0</v>
      </c>
      <c r="K237" s="171">
        <f>K140+K142+K144+K146+K148+K150+K152+K154+K156+K158+K160+K162+K164+K166+K168+K170+K172+K174+K176+K178+K180+K182+K184+K186+K188+K190+K192+K194+K196+K198+K200+K202+K204+K206+K208+K210+K212+K214+K216+K219+K220+K222+K224+K226+K228+K230+K232+K234</f>
        <v>0</v>
      </c>
      <c r="L237" s="171">
        <f>L140+L142+L144+L146+L148+L150+L152+L154+L156+L158+L160+L162+L164+L166+L168+L170+L172+L174+L176+L178+L180+L182+L184+L186+L188+L190+L192+L194+L196+L198+L200+L202+L204+L206+L208+L210+L212+L214+L216+L219+L220+L222+L224+L226+L228+L230+L232+L234</f>
        <v>0</v>
      </c>
      <c r="M237" s="171">
        <f>M140+M142+M144+M146+M148+M150+M152+M154+M156+M158+M160+M162+M164+M166+M168+M170+M172+M174+M176+M178+M180+M182+M184+M186+M188+M190+M192+M194+M196+M198+M200+M202+M204+M206+M208+M210+M212+M214+M216+M219+M220+M222+M224+M226+M228+M230+M232+M234</f>
        <v>0</v>
      </c>
      <c r="N237" s="130">
        <f>J237+K237+L237+M237</f>
        <v>0</v>
      </c>
      <c r="O237" s="171">
        <f>SUM(O139:O235)</f>
        <v>373893.820621469</v>
      </c>
      <c r="P237" s="350"/>
    </row>
    <row r="238" spans="1:16" ht="12.75" thickBot="1">
      <c r="A238" s="1"/>
      <c r="B238" s="119" t="s">
        <v>371</v>
      </c>
      <c r="C238" s="71"/>
      <c r="D238" s="36"/>
      <c r="E238" s="36"/>
      <c r="F238" s="36"/>
      <c r="G238" s="36"/>
      <c r="H238" s="122"/>
      <c r="I238" s="211">
        <f>H237-I237</f>
        <v>155539.8293785309</v>
      </c>
      <c r="J238" s="36"/>
      <c r="K238" s="36"/>
      <c r="L238" s="36"/>
      <c r="M238" s="36"/>
      <c r="N238" s="130">
        <f>J238+K238+L238+M238</f>
        <v>0</v>
      </c>
      <c r="O238" s="131"/>
      <c r="P238" s="350"/>
    </row>
    <row r="239" spans="1:16" ht="12.75" thickBot="1">
      <c r="A239" s="7"/>
      <c r="B239" s="120"/>
      <c r="C239" s="67"/>
      <c r="D239" s="36"/>
      <c r="E239" s="36"/>
      <c r="F239" s="36"/>
      <c r="G239" s="36"/>
      <c r="H239" s="122"/>
      <c r="I239" s="211"/>
      <c r="J239" s="36"/>
      <c r="K239" s="36"/>
      <c r="L239" s="36"/>
      <c r="M239" s="36"/>
      <c r="N239" s="130">
        <f>J239+K239+L239+M239</f>
        <v>0</v>
      </c>
      <c r="O239" s="131"/>
      <c r="P239" s="350"/>
    </row>
    <row r="240" spans="1:16" ht="12.75" thickBot="1">
      <c r="A240" s="139"/>
      <c r="B240" s="140" t="s">
        <v>4</v>
      </c>
      <c r="C240" s="141"/>
      <c r="D240" s="152">
        <f>D237+D129</f>
        <v>255866.05</v>
      </c>
      <c r="E240" s="152">
        <f>E237+E129</f>
        <v>289686.89</v>
      </c>
      <c r="F240" s="152">
        <f>F237+F129</f>
        <v>285723.18</v>
      </c>
      <c r="G240" s="152">
        <f>G237+G129</f>
        <v>296227.66000000003</v>
      </c>
      <c r="H240" s="152">
        <f>H237+H129</f>
        <v>1127503.78</v>
      </c>
      <c r="I240" s="226">
        <f>I239+I238+I237</f>
        <v>529433.6499999999</v>
      </c>
      <c r="J240" s="152"/>
      <c r="K240" s="152"/>
      <c r="L240" s="152"/>
      <c r="M240" s="152"/>
      <c r="N240" s="149">
        <f>J240+K240+L240+M240</f>
        <v>0</v>
      </c>
      <c r="O240" s="226"/>
      <c r="P240" s="350"/>
    </row>
    <row r="241" spans="1:16" ht="12">
      <c r="A241" s="243"/>
      <c r="B241" s="243"/>
      <c r="C241" s="138"/>
      <c r="D241" s="270"/>
      <c r="E241" s="270"/>
      <c r="F241" s="244"/>
      <c r="G241" s="244"/>
      <c r="H241" s="136"/>
      <c r="I241" s="271"/>
      <c r="J241" s="270"/>
      <c r="K241" s="244"/>
      <c r="L241" s="244"/>
      <c r="M241" s="244"/>
      <c r="N241" s="286"/>
      <c r="O241" s="295"/>
      <c r="P241" s="350"/>
    </row>
    <row r="242" spans="1:16" ht="12">
      <c r="A242" s="243"/>
      <c r="B242" s="243"/>
      <c r="C242" s="138"/>
      <c r="D242" s="270"/>
      <c r="E242" s="270"/>
      <c r="F242" s="244"/>
      <c r="G242" s="244"/>
      <c r="H242" s="136"/>
      <c r="I242" s="271"/>
      <c r="J242" s="270"/>
      <c r="K242" s="244"/>
      <c r="L242" s="244"/>
      <c r="M242" s="244"/>
      <c r="N242" s="286"/>
      <c r="O242" s="295"/>
      <c r="P242" s="350"/>
    </row>
    <row r="243" spans="4:16" ht="11.25">
      <c r="D243" s="112"/>
      <c r="E243" s="112"/>
      <c r="F243" s="68"/>
      <c r="G243" s="68"/>
      <c r="H243" s="63"/>
      <c r="I243" s="206"/>
      <c r="J243" s="112"/>
      <c r="K243" s="68"/>
      <c r="L243" s="68"/>
      <c r="M243" s="68"/>
      <c r="N243" s="63"/>
      <c r="O243" s="351"/>
      <c r="P243" s="350"/>
    </row>
    <row r="244" spans="1:16" ht="11.25">
      <c r="A244" s="236"/>
      <c r="B244" s="236"/>
      <c r="C244" s="236"/>
      <c r="D244" s="237"/>
      <c r="E244" s="237"/>
      <c r="F244" s="238"/>
      <c r="G244" s="238"/>
      <c r="H244" s="238"/>
      <c r="I244" s="238"/>
      <c r="J244" s="238"/>
      <c r="K244" s="238"/>
      <c r="L244" s="238"/>
      <c r="M244" s="238"/>
      <c r="N244" s="239"/>
      <c r="O244" s="236"/>
      <c r="P244" s="350"/>
    </row>
    <row r="245" spans="1:16" ht="12" thickBot="1">
      <c r="A245" s="62"/>
      <c r="B245" s="62"/>
      <c r="D245" s="112"/>
      <c r="E245" s="112"/>
      <c r="F245" s="68"/>
      <c r="G245" s="68"/>
      <c r="H245" s="68"/>
      <c r="I245" s="68"/>
      <c r="J245" s="68"/>
      <c r="K245" s="68"/>
      <c r="L245" s="68"/>
      <c r="M245" s="68"/>
      <c r="N245" s="116"/>
      <c r="O245" s="62"/>
      <c r="P245" s="350"/>
    </row>
    <row r="246" spans="2:16" ht="11.25">
      <c r="B246" s="17" t="s">
        <v>225</v>
      </c>
      <c r="C246" s="308" t="s">
        <v>210</v>
      </c>
      <c r="D246" s="112"/>
      <c r="E246" s="112"/>
      <c r="F246" s="68"/>
      <c r="G246" s="68"/>
      <c r="H246" s="68"/>
      <c r="I246" s="68"/>
      <c r="J246" s="68"/>
      <c r="K246" s="68"/>
      <c r="L246" s="68"/>
      <c r="M246" s="68"/>
      <c r="N246" s="116"/>
      <c r="O246" s="62"/>
      <c r="P246" s="350"/>
    </row>
    <row r="247" spans="4:16" ht="12" thickBot="1">
      <c r="D247" s="112"/>
      <c r="E247" s="112"/>
      <c r="F247" s="68"/>
      <c r="G247" s="68"/>
      <c r="H247" s="68"/>
      <c r="I247" s="68"/>
      <c r="J247" s="68"/>
      <c r="K247" s="68"/>
      <c r="L247" s="68"/>
      <c r="M247" s="68"/>
      <c r="N247" s="116"/>
      <c r="O247" s="62"/>
      <c r="P247" s="350"/>
    </row>
    <row r="248" spans="1:15" ht="12" thickBot="1">
      <c r="A248" s="202"/>
      <c r="B248" s="203"/>
      <c r="C248" s="458"/>
      <c r="D248" s="224"/>
      <c r="E248" s="215" t="s">
        <v>378</v>
      </c>
      <c r="F248" s="215"/>
      <c r="G248" s="447"/>
      <c r="H248" s="449"/>
      <c r="I248" s="205"/>
      <c r="J248" s="232"/>
      <c r="K248" s="74" t="s">
        <v>386</v>
      </c>
      <c r="L248" s="74"/>
      <c r="M248" s="75"/>
      <c r="N248" s="77"/>
      <c r="O248" s="102"/>
    </row>
    <row r="249" spans="1:15" ht="43.5" customHeight="1" thickBot="1">
      <c r="A249" s="35" t="s">
        <v>91</v>
      </c>
      <c r="B249" s="163" t="s">
        <v>59</v>
      </c>
      <c r="C249" s="311" t="s">
        <v>372</v>
      </c>
      <c r="D249" s="457" t="s">
        <v>212</v>
      </c>
      <c r="E249" s="457" t="s">
        <v>311</v>
      </c>
      <c r="F249" s="373" t="s">
        <v>306</v>
      </c>
      <c r="G249" s="373" t="s">
        <v>344</v>
      </c>
      <c r="H249" s="217" t="s">
        <v>381</v>
      </c>
      <c r="I249" s="78" t="s">
        <v>382</v>
      </c>
      <c r="J249" s="245" t="s">
        <v>212</v>
      </c>
      <c r="K249" s="76" t="s">
        <v>305</v>
      </c>
      <c r="L249" s="76" t="s">
        <v>306</v>
      </c>
      <c r="M249" s="76" t="s">
        <v>307</v>
      </c>
      <c r="N249" s="218" t="s">
        <v>377</v>
      </c>
      <c r="O249" s="103" t="s">
        <v>375</v>
      </c>
    </row>
    <row r="250" spans="1:16" ht="11.25">
      <c r="A250" s="25"/>
      <c r="B250" s="1"/>
      <c r="C250" s="406"/>
      <c r="D250" s="407"/>
      <c r="E250" s="407"/>
      <c r="F250" s="314"/>
      <c r="G250" s="314"/>
      <c r="H250" s="408"/>
      <c r="I250" s="409"/>
      <c r="J250" s="94"/>
      <c r="K250" s="94"/>
      <c r="L250" s="94"/>
      <c r="M250" s="94"/>
      <c r="N250" s="394"/>
      <c r="O250" s="395"/>
      <c r="P250" s="350"/>
    </row>
    <row r="251" spans="1:16" ht="12" thickBot="1">
      <c r="A251" s="25"/>
      <c r="B251" s="7"/>
      <c r="C251" s="482"/>
      <c r="D251" s="483"/>
      <c r="E251" s="483"/>
      <c r="F251" s="329"/>
      <c r="G251" s="329"/>
      <c r="H251" s="484"/>
      <c r="I251" s="409"/>
      <c r="J251" s="94"/>
      <c r="K251" s="94"/>
      <c r="L251" s="94"/>
      <c r="M251" s="94"/>
      <c r="N251" s="394"/>
      <c r="O251" s="395"/>
      <c r="P251" s="350"/>
    </row>
    <row r="252" spans="1:16" ht="12.75" thickBot="1">
      <c r="A252" s="246"/>
      <c r="B252" s="29" t="s">
        <v>111</v>
      </c>
      <c r="C252" s="179"/>
      <c r="D252" s="89"/>
      <c r="E252" s="89"/>
      <c r="F252" s="89"/>
      <c r="G252" s="89"/>
      <c r="H252" s="474">
        <f>D252+E252+F252+G252</f>
        <v>0</v>
      </c>
      <c r="I252" s="211">
        <f aca="true" t="shared" si="4" ref="I252:I315">H252/1.2/1.18</f>
        <v>0</v>
      </c>
      <c r="J252" s="403"/>
      <c r="K252" s="403"/>
      <c r="L252" s="403"/>
      <c r="M252" s="403"/>
      <c r="N252" s="404">
        <f>J252+K252+L252+M252</f>
        <v>0</v>
      </c>
      <c r="O252" s="405">
        <f>C252+I252-N252</f>
        <v>0</v>
      </c>
      <c r="P252" s="350"/>
    </row>
    <row r="253" spans="1:16" ht="12.75" thickBot="1">
      <c r="A253" s="32"/>
      <c r="B253" s="25"/>
      <c r="C253" s="178"/>
      <c r="D253" s="81"/>
      <c r="E253" s="81"/>
      <c r="F253" s="82"/>
      <c r="G253" s="82"/>
      <c r="H253" s="82"/>
      <c r="I253" s="211">
        <f t="shared" si="4"/>
        <v>0</v>
      </c>
      <c r="J253" s="94"/>
      <c r="K253" s="94"/>
      <c r="L253" s="94"/>
      <c r="M253" s="94"/>
      <c r="N253" s="99"/>
      <c r="O253" s="106"/>
      <c r="P253" s="350"/>
    </row>
    <row r="254" spans="1:16" ht="12.75" thickBot="1">
      <c r="A254" s="246"/>
      <c r="B254" s="29" t="s">
        <v>55</v>
      </c>
      <c r="C254" s="179"/>
      <c r="D254" s="89"/>
      <c r="E254" s="89"/>
      <c r="F254" s="89"/>
      <c r="G254" s="89"/>
      <c r="H254" s="89">
        <f>D254+E254+F254+G254</f>
        <v>0</v>
      </c>
      <c r="I254" s="211">
        <f t="shared" si="4"/>
        <v>0</v>
      </c>
      <c r="J254" s="96"/>
      <c r="K254" s="96"/>
      <c r="L254" s="96"/>
      <c r="M254" s="96"/>
      <c r="N254" s="220">
        <f>J254+K254+L254+M254</f>
        <v>0</v>
      </c>
      <c r="O254" s="131">
        <f>C254+I254-N254</f>
        <v>0</v>
      </c>
      <c r="P254" s="350"/>
    </row>
    <row r="255" spans="1:16" ht="12.75" thickBot="1">
      <c r="A255" s="15"/>
      <c r="B255" s="25"/>
      <c r="C255" s="180"/>
      <c r="D255" s="81"/>
      <c r="E255" s="81"/>
      <c r="F255" s="82"/>
      <c r="G255" s="82"/>
      <c r="H255" s="82"/>
      <c r="I255" s="211">
        <f t="shared" si="4"/>
        <v>0</v>
      </c>
      <c r="J255" s="94"/>
      <c r="K255" s="94"/>
      <c r="L255" s="94"/>
      <c r="M255" s="94"/>
      <c r="N255" s="99"/>
      <c r="O255" s="106"/>
      <c r="P255" s="350"/>
    </row>
    <row r="256" spans="1:16" ht="12.75" thickBot="1">
      <c r="A256" s="246"/>
      <c r="B256" s="29" t="s">
        <v>112</v>
      </c>
      <c r="C256" s="179"/>
      <c r="D256" s="89"/>
      <c r="E256" s="89"/>
      <c r="F256" s="89"/>
      <c r="G256" s="89"/>
      <c r="H256" s="89">
        <f>D256+E256+F256+G256</f>
        <v>0</v>
      </c>
      <c r="I256" s="211">
        <f t="shared" si="4"/>
        <v>0</v>
      </c>
      <c r="J256" s="96"/>
      <c r="K256" s="96"/>
      <c r="L256" s="96"/>
      <c r="M256" s="96"/>
      <c r="N256" s="220">
        <f>J256+K256+L256+M256</f>
        <v>0</v>
      </c>
      <c r="O256" s="131">
        <f>C256+I256-N256</f>
        <v>0</v>
      </c>
      <c r="P256" s="350"/>
    </row>
    <row r="257" spans="1:16" ht="15.75" customHeight="1" thickBot="1">
      <c r="A257" s="22"/>
      <c r="B257" s="22"/>
      <c r="C257" s="410"/>
      <c r="D257" s="81"/>
      <c r="E257" s="81"/>
      <c r="F257" s="365"/>
      <c r="G257" s="365"/>
      <c r="H257" s="365"/>
      <c r="I257" s="211">
        <f t="shared" si="4"/>
        <v>0</v>
      </c>
      <c r="J257" s="333"/>
      <c r="K257" s="333"/>
      <c r="L257" s="333"/>
      <c r="M257" s="333"/>
      <c r="N257" s="411"/>
      <c r="O257" s="106"/>
      <c r="P257" s="350"/>
    </row>
    <row r="258" spans="1:16" ht="12.75" thickBot="1">
      <c r="A258" s="246"/>
      <c r="B258" s="29" t="s">
        <v>337</v>
      </c>
      <c r="C258" s="179"/>
      <c r="D258" s="89">
        <v>3869.64</v>
      </c>
      <c r="E258" s="89">
        <v>14809.19</v>
      </c>
      <c r="F258" s="89">
        <v>12460.99</v>
      </c>
      <c r="G258" s="89">
        <v>12654.33</v>
      </c>
      <c r="H258" s="89">
        <f>D258+E258+F258+G258</f>
        <v>43794.15</v>
      </c>
      <c r="I258" s="211">
        <f t="shared" si="4"/>
        <v>30928.07203389831</v>
      </c>
      <c r="J258" s="96"/>
      <c r="K258" s="96"/>
      <c r="L258" s="96"/>
      <c r="M258" s="96"/>
      <c r="N258" s="220">
        <f>J258+K258+L258+M258</f>
        <v>0</v>
      </c>
      <c r="O258" s="131">
        <f>C258+I258-N258</f>
        <v>30928.07203389831</v>
      </c>
      <c r="P258" s="350"/>
    </row>
    <row r="259" spans="1:16" ht="12.75" thickBot="1">
      <c r="A259" s="25"/>
      <c r="B259" s="25"/>
      <c r="C259" s="181"/>
      <c r="D259" s="81"/>
      <c r="E259" s="81"/>
      <c r="F259" s="82"/>
      <c r="G259" s="82"/>
      <c r="H259" s="82"/>
      <c r="I259" s="211">
        <f t="shared" si="4"/>
        <v>0</v>
      </c>
      <c r="J259" s="94"/>
      <c r="K259" s="94"/>
      <c r="L259" s="94"/>
      <c r="M259" s="94"/>
      <c r="N259" s="99"/>
      <c r="O259" s="106"/>
      <c r="P259" s="350"/>
    </row>
    <row r="260" spans="1:16" ht="12.75" thickBot="1">
      <c r="A260" s="360"/>
      <c r="B260" s="29" t="s">
        <v>330</v>
      </c>
      <c r="C260" s="179"/>
      <c r="D260" s="89"/>
      <c r="E260" s="89"/>
      <c r="F260" s="89"/>
      <c r="G260" s="89"/>
      <c r="H260" s="89">
        <f>D260+E260+F260+G260</f>
        <v>0</v>
      </c>
      <c r="I260" s="211">
        <f t="shared" si="4"/>
        <v>0</v>
      </c>
      <c r="J260" s="96"/>
      <c r="K260" s="96"/>
      <c r="L260" s="96"/>
      <c r="M260" s="96"/>
      <c r="N260" s="220">
        <f>J260+K260+L260+M260</f>
        <v>0</v>
      </c>
      <c r="O260" s="131">
        <f>C260+I260-N260</f>
        <v>0</v>
      </c>
      <c r="P260" s="350"/>
    </row>
    <row r="261" spans="1:16" ht="12.75" thickBot="1">
      <c r="A261" s="26"/>
      <c r="B261" s="27"/>
      <c r="C261" s="178"/>
      <c r="D261" s="81"/>
      <c r="E261" s="81"/>
      <c r="F261" s="82"/>
      <c r="G261" s="82"/>
      <c r="H261" s="82"/>
      <c r="I261" s="211">
        <f t="shared" si="4"/>
        <v>0</v>
      </c>
      <c r="J261" s="94"/>
      <c r="K261" s="94"/>
      <c r="L261" s="94"/>
      <c r="M261" s="94"/>
      <c r="N261" s="99"/>
      <c r="O261" s="106"/>
      <c r="P261" s="350"/>
    </row>
    <row r="262" spans="1:16" ht="12.75" thickBot="1">
      <c r="A262" s="246"/>
      <c r="B262" s="29" t="s">
        <v>331</v>
      </c>
      <c r="C262" s="179"/>
      <c r="D262" s="89">
        <v>32518.53</v>
      </c>
      <c r="E262" s="89">
        <v>47569.95</v>
      </c>
      <c r="F262" s="89">
        <v>43807.11</v>
      </c>
      <c r="G262" s="89">
        <v>43807.11</v>
      </c>
      <c r="H262" s="89">
        <f>D262+E262+F262+G262</f>
        <v>167702.7</v>
      </c>
      <c r="I262" s="211">
        <f t="shared" si="4"/>
        <v>118434.11016949156</v>
      </c>
      <c r="J262" s="96"/>
      <c r="K262" s="96"/>
      <c r="L262" s="96"/>
      <c r="M262" s="96"/>
      <c r="N262" s="220">
        <f>J262+K262+L262+M262</f>
        <v>0</v>
      </c>
      <c r="O262" s="131">
        <f>C262+I262-N262</f>
        <v>118434.11016949156</v>
      </c>
      <c r="P262" s="350"/>
    </row>
    <row r="263" spans="1:16" ht="12.75" thickBot="1">
      <c r="A263" s="26"/>
      <c r="B263" s="27"/>
      <c r="C263" s="178"/>
      <c r="D263" s="81"/>
      <c r="E263" s="81"/>
      <c r="F263" s="81"/>
      <c r="G263" s="82"/>
      <c r="H263" s="82"/>
      <c r="I263" s="211">
        <f t="shared" si="4"/>
        <v>0</v>
      </c>
      <c r="J263" s="94"/>
      <c r="K263" s="94"/>
      <c r="L263" s="94"/>
      <c r="M263" s="94"/>
      <c r="N263" s="99"/>
      <c r="O263" s="106"/>
      <c r="P263" s="350"/>
    </row>
    <row r="264" spans="1:16" ht="12.75" thickBot="1">
      <c r="A264" s="360"/>
      <c r="B264" s="29" t="s">
        <v>101</v>
      </c>
      <c r="C264" s="179"/>
      <c r="D264" s="89">
        <v>2884.59</v>
      </c>
      <c r="E264" s="89">
        <v>5635.07</v>
      </c>
      <c r="F264" s="89">
        <v>4947.455</v>
      </c>
      <c r="G264" s="89">
        <v>4947.45</v>
      </c>
      <c r="H264" s="89">
        <f>D264+E264+F264+G264</f>
        <v>18414.565</v>
      </c>
      <c r="I264" s="211">
        <f t="shared" si="4"/>
        <v>13004.63629943503</v>
      </c>
      <c r="J264" s="96"/>
      <c r="K264" s="96"/>
      <c r="L264" s="96"/>
      <c r="M264" s="96"/>
      <c r="N264" s="220">
        <f>J264+K264+L264+M264</f>
        <v>0</v>
      </c>
      <c r="O264" s="131">
        <f>C264+I264-N264</f>
        <v>13004.63629943503</v>
      </c>
      <c r="P264" s="350"/>
    </row>
    <row r="265" spans="1:16" ht="12.75" thickBot="1">
      <c r="A265" s="1"/>
      <c r="B265" s="15"/>
      <c r="C265" s="176"/>
      <c r="D265" s="81"/>
      <c r="E265" s="81"/>
      <c r="F265" s="81"/>
      <c r="G265" s="82"/>
      <c r="H265" s="82"/>
      <c r="I265" s="211">
        <f t="shared" si="4"/>
        <v>0</v>
      </c>
      <c r="J265" s="94"/>
      <c r="K265" s="94"/>
      <c r="L265" s="94"/>
      <c r="M265" s="94"/>
      <c r="N265" s="99"/>
      <c r="O265" s="106"/>
      <c r="P265" s="350"/>
    </row>
    <row r="266" spans="1:16" ht="12.75" thickBot="1">
      <c r="A266" s="28"/>
      <c r="B266" s="1" t="s">
        <v>199</v>
      </c>
      <c r="C266" s="177"/>
      <c r="D266" s="89">
        <v>7558.71</v>
      </c>
      <c r="E266" s="89">
        <v>7558.71</v>
      </c>
      <c r="F266" s="89">
        <v>7971.87</v>
      </c>
      <c r="G266" s="89">
        <v>10067.78</v>
      </c>
      <c r="H266" s="89">
        <f>D266+E266+F266+G266</f>
        <v>33157.07</v>
      </c>
      <c r="I266" s="211">
        <f t="shared" si="4"/>
        <v>23416.00988700565</v>
      </c>
      <c r="J266" s="96"/>
      <c r="K266" s="96"/>
      <c r="L266" s="96"/>
      <c r="M266" s="96"/>
      <c r="N266" s="220">
        <f>J266+K266+L266+M266</f>
        <v>0</v>
      </c>
      <c r="O266" s="131">
        <f>C266+I266-N266</f>
        <v>23416.00988700565</v>
      </c>
      <c r="P266" s="350"/>
    </row>
    <row r="267" spans="1:16" ht="12.75" thickBot="1">
      <c r="A267" s="15"/>
      <c r="B267" s="15"/>
      <c r="C267" s="182"/>
      <c r="D267" s="81"/>
      <c r="E267" s="81"/>
      <c r="F267" s="81"/>
      <c r="G267" s="82"/>
      <c r="H267" s="82"/>
      <c r="I267" s="211">
        <f t="shared" si="4"/>
        <v>0</v>
      </c>
      <c r="J267" s="94"/>
      <c r="K267" s="94"/>
      <c r="L267" s="94"/>
      <c r="M267" s="94"/>
      <c r="N267" s="99"/>
      <c r="O267" s="106"/>
      <c r="P267" s="350"/>
    </row>
    <row r="268" spans="1:16" ht="12.75" thickBot="1">
      <c r="A268" s="246"/>
      <c r="B268" s="29" t="s">
        <v>104</v>
      </c>
      <c r="C268" s="179"/>
      <c r="D268" s="89">
        <v>7565.73</v>
      </c>
      <c r="E268" s="89">
        <v>12280.12</v>
      </c>
      <c r="F268" s="89">
        <v>11101.53</v>
      </c>
      <c r="G268" s="89">
        <v>11101.53</v>
      </c>
      <c r="H268" s="89">
        <f>D268+E268+F268+G268</f>
        <v>42048.909999999996</v>
      </c>
      <c r="I268" s="211">
        <f t="shared" si="4"/>
        <v>29695.55790960452</v>
      </c>
      <c r="J268" s="96"/>
      <c r="K268" s="96"/>
      <c r="L268" s="96"/>
      <c r="M268" s="96"/>
      <c r="N268" s="220">
        <f>J268+K268+L268+M268</f>
        <v>0</v>
      </c>
      <c r="O268" s="131">
        <f>C268+I268-N268</f>
        <v>29695.55790960452</v>
      </c>
      <c r="P268" s="350"/>
    </row>
    <row r="269" spans="1:16" ht="12.75" thickBot="1">
      <c r="A269" s="32"/>
      <c r="B269" s="25"/>
      <c r="C269" s="183"/>
      <c r="D269" s="81"/>
      <c r="E269" s="81"/>
      <c r="F269" s="81"/>
      <c r="G269" s="82"/>
      <c r="H269" s="82"/>
      <c r="I269" s="211">
        <f t="shared" si="4"/>
        <v>0</v>
      </c>
      <c r="J269" s="94"/>
      <c r="K269" s="94"/>
      <c r="L269" s="94"/>
      <c r="M269" s="94"/>
      <c r="N269" s="107"/>
      <c r="O269" s="110"/>
      <c r="P269" s="350"/>
    </row>
    <row r="270" spans="1:16" ht="12.75" thickBot="1">
      <c r="A270" s="246"/>
      <c r="B270" s="29" t="s">
        <v>106</v>
      </c>
      <c r="C270" s="179"/>
      <c r="D270" s="89">
        <v>1226.37</v>
      </c>
      <c r="E270" s="89">
        <v>5983.37</v>
      </c>
      <c r="F270" s="89">
        <v>6411.32</v>
      </c>
      <c r="G270" s="89">
        <v>7219.92</v>
      </c>
      <c r="H270" s="89">
        <f>D270+E270+F270+G270</f>
        <v>20840.98</v>
      </c>
      <c r="I270" s="211">
        <f t="shared" si="4"/>
        <v>14718.206214689266</v>
      </c>
      <c r="J270" s="96"/>
      <c r="K270" s="96"/>
      <c r="L270" s="96"/>
      <c r="M270" s="96"/>
      <c r="N270" s="220">
        <f>J270+K270+L270+M270</f>
        <v>0</v>
      </c>
      <c r="O270" s="131">
        <f>C270+I270-N270</f>
        <v>14718.206214689266</v>
      </c>
      <c r="P270" s="350"/>
    </row>
    <row r="271" spans="1:16" ht="12.75" thickBot="1">
      <c r="A271" s="15"/>
      <c r="B271" s="15"/>
      <c r="C271" s="185"/>
      <c r="D271" s="81"/>
      <c r="E271" s="81"/>
      <c r="F271" s="81"/>
      <c r="G271" s="82"/>
      <c r="H271" s="82"/>
      <c r="I271" s="211">
        <f t="shared" si="4"/>
        <v>0</v>
      </c>
      <c r="J271" s="94"/>
      <c r="K271" s="94"/>
      <c r="L271" s="94"/>
      <c r="M271" s="94"/>
      <c r="N271" s="107"/>
      <c r="O271" s="110"/>
      <c r="P271" s="350"/>
    </row>
    <row r="272" spans="1:16" ht="12.75" thickBot="1">
      <c r="A272" s="246"/>
      <c r="B272" s="29" t="s">
        <v>105</v>
      </c>
      <c r="C272" s="179"/>
      <c r="D272" s="89">
        <v>905.28</v>
      </c>
      <c r="E272" s="89">
        <v>3271.42</v>
      </c>
      <c r="F272" s="89">
        <v>2679.9</v>
      </c>
      <c r="G272" s="89">
        <v>2679.9</v>
      </c>
      <c r="H272" s="89">
        <f>D272+E272+F272+G272</f>
        <v>9536.5</v>
      </c>
      <c r="I272" s="211">
        <f t="shared" si="4"/>
        <v>6734.816384180792</v>
      </c>
      <c r="J272" s="96"/>
      <c r="K272" s="96"/>
      <c r="L272" s="96"/>
      <c r="M272" s="96"/>
      <c r="N272" s="220">
        <f>J272+K272+L272+M272</f>
        <v>0</v>
      </c>
      <c r="O272" s="131">
        <f>C272+I272-N272</f>
        <v>6734.816384180792</v>
      </c>
      <c r="P272" s="350"/>
    </row>
    <row r="273" spans="1:16" ht="12.75" thickBot="1">
      <c r="A273" s="15"/>
      <c r="B273" s="29" t="s">
        <v>357</v>
      </c>
      <c r="C273" s="179"/>
      <c r="D273" s="89">
        <v>1096.44</v>
      </c>
      <c r="E273" s="89">
        <v>4433.29</v>
      </c>
      <c r="F273" s="89">
        <v>3599.07</v>
      </c>
      <c r="G273" s="89">
        <v>3599.07</v>
      </c>
      <c r="H273" s="89">
        <f>D273+E273+F273+G273</f>
        <v>12727.869999999999</v>
      </c>
      <c r="I273" s="211">
        <f t="shared" si="4"/>
        <v>8988.608757062146</v>
      </c>
      <c r="J273" s="96"/>
      <c r="K273" s="96"/>
      <c r="L273" s="96"/>
      <c r="M273" s="96"/>
      <c r="N273" s="220">
        <f>J273+K273+L273+M273</f>
        <v>0</v>
      </c>
      <c r="O273" s="131">
        <f>C273+I273-N273</f>
        <v>8988.608757062146</v>
      </c>
      <c r="P273" s="350"/>
    </row>
    <row r="274" spans="1:16" ht="12.75" thickBot="1">
      <c r="A274" s="246"/>
      <c r="B274" s="29" t="s">
        <v>103</v>
      </c>
      <c r="C274" s="179"/>
      <c r="D274" s="89">
        <v>2101.68</v>
      </c>
      <c r="E274" s="89">
        <v>3931.87</v>
      </c>
      <c r="F274" s="89">
        <v>3474.33</v>
      </c>
      <c r="G274" s="89">
        <v>3474.33</v>
      </c>
      <c r="H274" s="89">
        <f>D274+E274+F274+G274</f>
        <v>12982.21</v>
      </c>
      <c r="I274" s="211">
        <f t="shared" si="4"/>
        <v>9168.227401129943</v>
      </c>
      <c r="J274" s="96"/>
      <c r="K274" s="96"/>
      <c r="L274" s="96"/>
      <c r="M274" s="96"/>
      <c r="N274" s="220">
        <f>J274+K274+L274+M274</f>
        <v>0</v>
      </c>
      <c r="O274" s="131">
        <f>C274+I274-N274</f>
        <v>9168.227401129943</v>
      </c>
      <c r="P274" s="350"/>
    </row>
    <row r="275" spans="1:16" ht="12.75" thickBot="1">
      <c r="A275" s="15"/>
      <c r="B275" s="15"/>
      <c r="C275" s="185"/>
      <c r="D275" s="81"/>
      <c r="E275" s="81"/>
      <c r="F275" s="81"/>
      <c r="G275" s="82"/>
      <c r="H275" s="82"/>
      <c r="I275" s="211">
        <f t="shared" si="4"/>
        <v>0</v>
      </c>
      <c r="J275" s="94"/>
      <c r="K275" s="94"/>
      <c r="L275" s="94"/>
      <c r="M275" s="94"/>
      <c r="N275" s="107"/>
      <c r="O275" s="110"/>
      <c r="P275" s="350"/>
    </row>
    <row r="276" spans="1:16" ht="12.75" thickBot="1">
      <c r="A276" s="246"/>
      <c r="B276" s="29" t="s">
        <v>312</v>
      </c>
      <c r="C276" s="179"/>
      <c r="D276" s="89">
        <v>1362.99</v>
      </c>
      <c r="E276" s="89">
        <v>2554.74</v>
      </c>
      <c r="F276" s="89">
        <v>2256.81</v>
      </c>
      <c r="G276" s="89">
        <v>2256.81</v>
      </c>
      <c r="H276" s="89">
        <f>D276+E276+F276+G276</f>
        <v>8431.349999999999</v>
      </c>
      <c r="I276" s="211">
        <f t="shared" si="4"/>
        <v>5954.343220338983</v>
      </c>
      <c r="J276" s="96"/>
      <c r="K276" s="96"/>
      <c r="L276" s="96"/>
      <c r="M276" s="96"/>
      <c r="N276" s="220">
        <f>J276+K276+L276+M276</f>
        <v>0</v>
      </c>
      <c r="O276" s="131">
        <f>C276+I276-N276</f>
        <v>5954.343220338983</v>
      </c>
      <c r="P276" s="350"/>
    </row>
    <row r="277" spans="1:16" ht="12.75" thickBot="1">
      <c r="A277" s="1"/>
      <c r="B277" s="25"/>
      <c r="C277" s="176"/>
      <c r="D277" s="81"/>
      <c r="E277" s="81"/>
      <c r="F277" s="81"/>
      <c r="G277" s="82"/>
      <c r="H277" s="82"/>
      <c r="I277" s="211">
        <f t="shared" si="4"/>
        <v>0</v>
      </c>
      <c r="J277" s="94"/>
      <c r="K277" s="94"/>
      <c r="L277" s="94"/>
      <c r="M277" s="94"/>
      <c r="N277" s="107"/>
      <c r="O277" s="110"/>
      <c r="P277" s="350"/>
    </row>
    <row r="278" spans="1:16" ht="12.75" thickBot="1">
      <c r="A278" s="246"/>
      <c r="B278" s="29" t="s">
        <v>107</v>
      </c>
      <c r="C278" s="179"/>
      <c r="D278" s="89">
        <v>2550.99</v>
      </c>
      <c r="E278" s="89">
        <v>4678.11</v>
      </c>
      <c r="F278" s="89">
        <v>4146.33</v>
      </c>
      <c r="G278" s="89">
        <v>4146.33</v>
      </c>
      <c r="H278" s="89">
        <f>D278+E278+F278+G278</f>
        <v>15521.76</v>
      </c>
      <c r="I278" s="211">
        <f t="shared" si="4"/>
        <v>10961.694915254238</v>
      </c>
      <c r="J278" s="96"/>
      <c r="K278" s="96"/>
      <c r="L278" s="96"/>
      <c r="M278" s="96"/>
      <c r="N278" s="220">
        <f>J278+K278+L278+M278</f>
        <v>0</v>
      </c>
      <c r="O278" s="131">
        <f>C278+I278-N278</f>
        <v>10961.694915254238</v>
      </c>
      <c r="P278" s="350"/>
    </row>
    <row r="279" spans="1:16" ht="12.75" thickBot="1">
      <c r="A279" s="15"/>
      <c r="B279" s="15"/>
      <c r="C279" s="185"/>
      <c r="D279" s="81"/>
      <c r="E279" s="81"/>
      <c r="F279" s="81"/>
      <c r="G279" s="82"/>
      <c r="H279" s="82"/>
      <c r="I279" s="211">
        <f t="shared" si="4"/>
        <v>0</v>
      </c>
      <c r="J279" s="94"/>
      <c r="K279" s="94"/>
      <c r="L279" s="94"/>
      <c r="M279" s="94"/>
      <c r="N279" s="107"/>
      <c r="O279" s="110"/>
      <c r="P279" s="350"/>
    </row>
    <row r="280" spans="1:16" ht="12.75" thickBot="1">
      <c r="A280" s="246"/>
      <c r="B280" s="29" t="s">
        <v>102</v>
      </c>
      <c r="C280" s="179"/>
      <c r="D280" s="89">
        <v>2480.37</v>
      </c>
      <c r="E280" s="89">
        <v>7189.99</v>
      </c>
      <c r="F280" s="89">
        <v>6012.6</v>
      </c>
      <c r="G280" s="89">
        <v>6012.6</v>
      </c>
      <c r="H280" s="89">
        <f>D280+E280+F280+G280</f>
        <v>21695.56</v>
      </c>
      <c r="I280" s="211">
        <f t="shared" si="4"/>
        <v>15321.72316384181</v>
      </c>
      <c r="J280" s="96"/>
      <c r="K280" s="96"/>
      <c r="L280" s="96"/>
      <c r="M280" s="96"/>
      <c r="N280" s="220">
        <f>J280+K280+L280+M280</f>
        <v>0</v>
      </c>
      <c r="O280" s="131">
        <f>C280+I280-N280</f>
        <v>15321.72316384181</v>
      </c>
      <c r="P280" s="350"/>
    </row>
    <row r="281" spans="1:16" ht="12.75" thickBot="1">
      <c r="A281" s="1"/>
      <c r="B281" s="15"/>
      <c r="C281" s="176"/>
      <c r="D281" s="81"/>
      <c r="E281" s="81"/>
      <c r="F281" s="81"/>
      <c r="G281" s="82"/>
      <c r="H281" s="82"/>
      <c r="I281" s="211">
        <f t="shared" si="4"/>
        <v>0</v>
      </c>
      <c r="J281" s="94"/>
      <c r="K281" s="94"/>
      <c r="L281" s="94"/>
      <c r="M281" s="94"/>
      <c r="N281" s="107"/>
      <c r="O281" s="110"/>
      <c r="P281" s="350"/>
    </row>
    <row r="282" spans="1:16" ht="12.75" thickBot="1">
      <c r="A282" s="246"/>
      <c r="B282" s="29" t="s">
        <v>108</v>
      </c>
      <c r="C282" s="179"/>
      <c r="D282" s="89">
        <v>1096.44</v>
      </c>
      <c r="E282" s="89">
        <v>3865.39</v>
      </c>
      <c r="F282" s="89">
        <v>3173.16</v>
      </c>
      <c r="G282" s="89">
        <v>3173.16</v>
      </c>
      <c r="H282" s="89">
        <f>D282+E282+F282+G282</f>
        <v>11308.15</v>
      </c>
      <c r="I282" s="211">
        <f t="shared" si="4"/>
        <v>7985.98163841808</v>
      </c>
      <c r="J282" s="96"/>
      <c r="K282" s="96"/>
      <c r="L282" s="96"/>
      <c r="M282" s="96"/>
      <c r="N282" s="220">
        <f>J282+K282+L282+M282</f>
        <v>0</v>
      </c>
      <c r="O282" s="131">
        <f>C282+I282-N282</f>
        <v>7985.98163841808</v>
      </c>
      <c r="P282" s="350"/>
    </row>
    <row r="283" spans="1:16" ht="12.75" thickBot="1">
      <c r="A283" s="15"/>
      <c r="B283" s="15"/>
      <c r="C283" s="185"/>
      <c r="D283" s="81"/>
      <c r="E283" s="81"/>
      <c r="F283" s="81"/>
      <c r="G283" s="82"/>
      <c r="H283" s="82"/>
      <c r="I283" s="211">
        <f t="shared" si="4"/>
        <v>0</v>
      </c>
      <c r="J283" s="94"/>
      <c r="K283" s="94"/>
      <c r="L283" s="94"/>
      <c r="M283" s="94"/>
      <c r="N283" s="107"/>
      <c r="O283" s="110"/>
      <c r="P283" s="350"/>
    </row>
    <row r="284" spans="1:16" ht="12.75" thickBot="1">
      <c r="A284" s="246"/>
      <c r="B284" s="29" t="s">
        <v>332</v>
      </c>
      <c r="C284" s="382"/>
      <c r="D284" s="89">
        <v>0</v>
      </c>
      <c r="E284" s="89">
        <v>0</v>
      </c>
      <c r="F284" s="89">
        <v>0</v>
      </c>
      <c r="G284" s="89">
        <v>0</v>
      </c>
      <c r="H284" s="89">
        <f>D284+E284+F284+G284</f>
        <v>0</v>
      </c>
      <c r="I284" s="211">
        <f t="shared" si="4"/>
        <v>0</v>
      </c>
      <c r="J284" s="96"/>
      <c r="K284" s="96"/>
      <c r="L284" s="96"/>
      <c r="M284" s="96"/>
      <c r="N284" s="220">
        <f>J284+K284+L284+M284</f>
        <v>0</v>
      </c>
      <c r="O284" s="131">
        <f>C284+I284-N284</f>
        <v>0</v>
      </c>
      <c r="P284" s="350"/>
    </row>
    <row r="285" spans="1:16" ht="12.75" thickBot="1">
      <c r="A285" s="15"/>
      <c r="B285" s="15"/>
      <c r="C285" s="182"/>
      <c r="D285" s="260"/>
      <c r="E285" s="260"/>
      <c r="F285" s="256"/>
      <c r="G285" s="256"/>
      <c r="H285" s="256"/>
      <c r="I285" s="211">
        <f t="shared" si="4"/>
        <v>0</v>
      </c>
      <c r="J285" s="258"/>
      <c r="K285" s="258"/>
      <c r="L285" s="258"/>
      <c r="M285" s="258"/>
      <c r="N285" s="280"/>
      <c r="O285" s="143"/>
      <c r="P285" s="350"/>
    </row>
    <row r="286" spans="1:16" ht="12.75" thickBot="1">
      <c r="A286" s="28"/>
      <c r="B286" s="6" t="s">
        <v>226</v>
      </c>
      <c r="C286" s="281"/>
      <c r="D286" s="89">
        <v>8903.73</v>
      </c>
      <c r="E286" s="89">
        <v>8903.73</v>
      </c>
      <c r="F286" s="89">
        <v>9327.49</v>
      </c>
      <c r="G286" s="89">
        <v>9539.37</v>
      </c>
      <c r="H286" s="89">
        <f>D286+E286+F286+G286</f>
        <v>36674.32</v>
      </c>
      <c r="I286" s="211">
        <f t="shared" si="4"/>
        <v>25899.943502824863</v>
      </c>
      <c r="J286" s="96"/>
      <c r="K286" s="96"/>
      <c r="L286" s="96"/>
      <c r="M286" s="96"/>
      <c r="N286" s="220">
        <f>J286+K286+L286+M286</f>
        <v>0</v>
      </c>
      <c r="O286" s="131">
        <f>C286+I286-N286</f>
        <v>25899.943502824863</v>
      </c>
      <c r="P286" s="350"/>
    </row>
    <row r="287" spans="1:16" ht="12.75" thickBot="1">
      <c r="A287" s="15"/>
      <c r="B287" s="15"/>
      <c r="C287" s="182"/>
      <c r="D287" s="260"/>
      <c r="E287" s="260"/>
      <c r="F287" s="256"/>
      <c r="G287" s="256"/>
      <c r="H287" s="256"/>
      <c r="I287" s="211">
        <f t="shared" si="4"/>
        <v>0</v>
      </c>
      <c r="J287" s="258"/>
      <c r="K287" s="258"/>
      <c r="L287" s="258"/>
      <c r="M287" s="258"/>
      <c r="N287" s="280"/>
      <c r="O287" s="143"/>
      <c r="P287" s="350"/>
    </row>
    <row r="288" spans="1:16" ht="12.75" thickBot="1">
      <c r="A288" s="28"/>
      <c r="B288" s="6" t="s">
        <v>227</v>
      </c>
      <c r="C288" s="281"/>
      <c r="D288" s="89">
        <v>9980.07</v>
      </c>
      <c r="E288" s="89">
        <v>9980.07</v>
      </c>
      <c r="F288" s="89">
        <v>10414.41</v>
      </c>
      <c r="G288" s="89">
        <v>10631.58</v>
      </c>
      <c r="H288" s="89">
        <f>D288+E288+F288+G288</f>
        <v>41006.13</v>
      </c>
      <c r="I288" s="211">
        <f t="shared" si="4"/>
        <v>28959.131355932208</v>
      </c>
      <c r="J288" s="96"/>
      <c r="K288" s="96"/>
      <c r="L288" s="96"/>
      <c r="M288" s="96"/>
      <c r="N288" s="220">
        <f>J288+K288+L288+M288</f>
        <v>0</v>
      </c>
      <c r="O288" s="131">
        <f>C288+I288-N288</f>
        <v>28959.131355932208</v>
      </c>
      <c r="P288" s="350"/>
    </row>
    <row r="289" spans="1:16" ht="12.75" thickBot="1">
      <c r="A289" s="15"/>
      <c r="B289" s="15"/>
      <c r="C289" s="182"/>
      <c r="D289" s="252"/>
      <c r="E289" s="252"/>
      <c r="F289" s="256"/>
      <c r="G289" s="256"/>
      <c r="H289" s="256"/>
      <c r="I289" s="211">
        <f t="shared" si="4"/>
        <v>0</v>
      </c>
      <c r="J289" s="258"/>
      <c r="K289" s="258"/>
      <c r="L289" s="258"/>
      <c r="M289" s="258"/>
      <c r="N289" s="280"/>
      <c r="O289" s="143"/>
      <c r="P289" s="350"/>
    </row>
    <row r="290" spans="1:16" ht="12.75" thickBot="1">
      <c r="A290" s="28"/>
      <c r="B290" s="6" t="s">
        <v>228</v>
      </c>
      <c r="C290" s="281"/>
      <c r="D290" s="89">
        <v>33776.46</v>
      </c>
      <c r="E290" s="89">
        <v>44963.75</v>
      </c>
      <c r="F290" s="89">
        <v>44386.28</v>
      </c>
      <c r="G290" s="89">
        <v>45495.96</v>
      </c>
      <c r="H290" s="89">
        <f>D290+E290+F290+G290</f>
        <v>168622.44999999998</v>
      </c>
      <c r="I290" s="211">
        <f t="shared" si="4"/>
        <v>119083.6511299435</v>
      </c>
      <c r="J290" s="96"/>
      <c r="K290" s="96"/>
      <c r="L290" s="96"/>
      <c r="M290" s="96"/>
      <c r="N290" s="220">
        <f>J290+K290+L290+M290</f>
        <v>0</v>
      </c>
      <c r="O290" s="131">
        <f>C290+I290-N290</f>
        <v>119083.6511299435</v>
      </c>
      <c r="P290" s="350"/>
    </row>
    <row r="291" spans="1:16" ht="12.75" thickBot="1">
      <c r="A291" s="1"/>
      <c r="B291" s="1"/>
      <c r="C291" s="184"/>
      <c r="D291" s="252"/>
      <c r="E291" s="252"/>
      <c r="F291" s="252"/>
      <c r="G291" s="252"/>
      <c r="H291" s="252"/>
      <c r="I291" s="211">
        <f t="shared" si="4"/>
        <v>0</v>
      </c>
      <c r="J291" s="254"/>
      <c r="K291" s="254"/>
      <c r="L291" s="254"/>
      <c r="M291" s="254"/>
      <c r="N291" s="277"/>
      <c r="O291" s="132"/>
      <c r="P291" s="350"/>
    </row>
    <row r="292" spans="1:16" ht="12.75" thickBot="1">
      <c r="A292" s="28"/>
      <c r="B292" s="6" t="s">
        <v>229</v>
      </c>
      <c r="C292" s="281"/>
      <c r="D292" s="89">
        <v>14137.71</v>
      </c>
      <c r="E292" s="89">
        <v>17460.83</v>
      </c>
      <c r="F292" s="89">
        <v>17567.57</v>
      </c>
      <c r="G292" s="89">
        <v>18250.85</v>
      </c>
      <c r="H292" s="89">
        <f>D292+E292+F292+G292</f>
        <v>67416.95999999999</v>
      </c>
      <c r="I292" s="211">
        <f t="shared" si="4"/>
        <v>47610.84745762712</v>
      </c>
      <c r="J292" s="96"/>
      <c r="K292" s="96"/>
      <c r="L292" s="96"/>
      <c r="M292" s="96"/>
      <c r="N292" s="220">
        <f>J292+K292+L292+M292</f>
        <v>0</v>
      </c>
      <c r="O292" s="131">
        <f>C292+I292-N292</f>
        <v>47610.84745762712</v>
      </c>
      <c r="P292" s="350"/>
    </row>
    <row r="293" spans="1:16" ht="12.75" thickBot="1">
      <c r="A293" s="1"/>
      <c r="B293" s="1"/>
      <c r="C293" s="184"/>
      <c r="D293" s="260"/>
      <c r="E293" s="260"/>
      <c r="F293" s="252"/>
      <c r="G293" s="252"/>
      <c r="H293" s="252"/>
      <c r="I293" s="211">
        <f t="shared" si="4"/>
        <v>0</v>
      </c>
      <c r="J293" s="254"/>
      <c r="K293" s="254"/>
      <c r="L293" s="254"/>
      <c r="M293" s="254"/>
      <c r="N293" s="277"/>
      <c r="O293" s="132"/>
      <c r="P293" s="350"/>
    </row>
    <row r="294" spans="1:16" ht="12.75" thickBot="1">
      <c r="A294" s="28"/>
      <c r="B294" s="20" t="s">
        <v>230</v>
      </c>
      <c r="C294" s="281"/>
      <c r="D294" s="89">
        <v>1096.44</v>
      </c>
      <c r="E294" s="89">
        <v>3865.39</v>
      </c>
      <c r="F294" s="89">
        <v>3173.16</v>
      </c>
      <c r="G294" s="89">
        <v>3173.16</v>
      </c>
      <c r="H294" s="89">
        <f>D294+E294+F294+G294</f>
        <v>11308.15</v>
      </c>
      <c r="I294" s="211">
        <f t="shared" si="4"/>
        <v>7985.98163841808</v>
      </c>
      <c r="J294" s="96"/>
      <c r="K294" s="96"/>
      <c r="L294" s="96"/>
      <c r="M294" s="96"/>
      <c r="N294" s="220">
        <f>J294+K294+L294+M294</f>
        <v>0</v>
      </c>
      <c r="O294" s="131">
        <f>C294+I294-N294</f>
        <v>7985.98163841808</v>
      </c>
      <c r="P294" s="350"/>
    </row>
    <row r="295" spans="1:16" ht="12.75" thickBot="1">
      <c r="A295" s="15"/>
      <c r="B295" s="15"/>
      <c r="C295" s="182"/>
      <c r="D295" s="260"/>
      <c r="E295" s="260"/>
      <c r="F295" s="256"/>
      <c r="G295" s="256"/>
      <c r="H295" s="256"/>
      <c r="I295" s="211">
        <f t="shared" si="4"/>
        <v>0</v>
      </c>
      <c r="J295" s="258"/>
      <c r="K295" s="258"/>
      <c r="L295" s="258"/>
      <c r="M295" s="258"/>
      <c r="N295" s="280"/>
      <c r="O295" s="143"/>
      <c r="P295" s="350"/>
    </row>
    <row r="296" spans="1:16" ht="12.75" thickBot="1">
      <c r="A296" s="28"/>
      <c r="B296" s="20" t="s">
        <v>231</v>
      </c>
      <c r="C296" s="281"/>
      <c r="D296" s="89">
        <v>24534.6</v>
      </c>
      <c r="E296" s="89">
        <v>38218.02</v>
      </c>
      <c r="F296" s="89">
        <v>34797.15</v>
      </c>
      <c r="G296" s="89">
        <v>34797.15</v>
      </c>
      <c r="H296" s="89">
        <f>D296+E296+F296+G296</f>
        <v>132346.91999999998</v>
      </c>
      <c r="I296" s="211">
        <f t="shared" si="4"/>
        <v>93465.33898305084</v>
      </c>
      <c r="J296" s="96"/>
      <c r="K296" s="96"/>
      <c r="L296" s="96"/>
      <c r="M296" s="96"/>
      <c r="N296" s="220">
        <f>J296+K296+L296+M296</f>
        <v>0</v>
      </c>
      <c r="O296" s="131">
        <f>C296+I296-N296</f>
        <v>93465.33898305084</v>
      </c>
      <c r="P296" s="350"/>
    </row>
    <row r="297" spans="1:16" ht="12.75" thickBot="1">
      <c r="A297" s="15"/>
      <c r="B297" s="15"/>
      <c r="C297" s="182"/>
      <c r="D297" s="252"/>
      <c r="E297" s="252"/>
      <c r="F297" s="256"/>
      <c r="G297" s="256"/>
      <c r="H297" s="256"/>
      <c r="I297" s="211">
        <f t="shared" si="4"/>
        <v>0</v>
      </c>
      <c r="J297" s="258"/>
      <c r="K297" s="258"/>
      <c r="L297" s="258"/>
      <c r="M297" s="258"/>
      <c r="N297" s="280"/>
      <c r="O297" s="143"/>
      <c r="P297" s="350"/>
    </row>
    <row r="298" spans="1:16" ht="12.75" thickBot="1">
      <c r="A298" s="28"/>
      <c r="B298" s="20" t="s">
        <v>232</v>
      </c>
      <c r="C298" s="281"/>
      <c r="D298" s="89">
        <v>30923.28</v>
      </c>
      <c r="E298" s="89">
        <v>40035.57</v>
      </c>
      <c r="F298" s="89">
        <v>37757.49</v>
      </c>
      <c r="G298" s="89">
        <v>37757.49</v>
      </c>
      <c r="H298" s="89">
        <f>D298+E298+F298+G298</f>
        <v>146473.83</v>
      </c>
      <c r="I298" s="211">
        <f t="shared" si="4"/>
        <v>103441.97033898305</v>
      </c>
      <c r="J298" s="96"/>
      <c r="K298" s="96"/>
      <c r="L298" s="96"/>
      <c r="M298" s="96"/>
      <c r="N298" s="220">
        <f>J298+K298+L298+M298</f>
        <v>0</v>
      </c>
      <c r="O298" s="131">
        <f>C298+I298-N298</f>
        <v>103441.97033898305</v>
      </c>
      <c r="P298" s="350"/>
    </row>
    <row r="299" spans="1:16" ht="12.75" thickBot="1">
      <c r="A299" s="1"/>
      <c r="B299" s="1"/>
      <c r="C299" s="184"/>
      <c r="D299" s="260"/>
      <c r="E299" s="260"/>
      <c r="F299" s="252"/>
      <c r="G299" s="252"/>
      <c r="H299" s="252"/>
      <c r="I299" s="211">
        <f t="shared" si="4"/>
        <v>0</v>
      </c>
      <c r="J299" s="254"/>
      <c r="K299" s="254"/>
      <c r="L299" s="254"/>
      <c r="M299" s="254"/>
      <c r="N299" s="277"/>
      <c r="O299" s="132"/>
      <c r="P299" s="350"/>
    </row>
    <row r="300" spans="1:16" ht="12.75" thickBot="1">
      <c r="A300" s="28"/>
      <c r="B300" s="20" t="s">
        <v>233</v>
      </c>
      <c r="C300" s="281"/>
      <c r="D300" s="89">
        <v>18929.04</v>
      </c>
      <c r="E300" s="89">
        <v>29631.97</v>
      </c>
      <c r="F300" s="89">
        <v>26956.23</v>
      </c>
      <c r="G300" s="89">
        <v>26956.23</v>
      </c>
      <c r="H300" s="89">
        <f>D300+E300+F300+G300</f>
        <v>102473.47</v>
      </c>
      <c r="I300" s="211">
        <f t="shared" si="4"/>
        <v>72368.2697740113</v>
      </c>
      <c r="J300" s="96"/>
      <c r="K300" s="96"/>
      <c r="L300" s="96"/>
      <c r="M300" s="96"/>
      <c r="N300" s="220">
        <f>J300+K300+L300+M300</f>
        <v>0</v>
      </c>
      <c r="O300" s="131">
        <f>C300+I300-N300</f>
        <v>72368.2697740113</v>
      </c>
      <c r="P300" s="350"/>
    </row>
    <row r="301" spans="1:16" ht="12.75" thickBot="1">
      <c r="A301" s="15"/>
      <c r="B301" s="15"/>
      <c r="C301" s="182"/>
      <c r="D301" s="260"/>
      <c r="E301" s="260"/>
      <c r="F301" s="256"/>
      <c r="G301" s="256"/>
      <c r="H301" s="256"/>
      <c r="I301" s="211">
        <f t="shared" si="4"/>
        <v>0</v>
      </c>
      <c r="J301" s="258"/>
      <c r="K301" s="258"/>
      <c r="L301" s="258"/>
      <c r="M301" s="258"/>
      <c r="N301" s="280"/>
      <c r="O301" s="143"/>
      <c r="P301" s="350"/>
    </row>
    <row r="302" spans="1:16" ht="12.75" thickBot="1">
      <c r="A302" s="28"/>
      <c r="B302" s="20" t="s">
        <v>234</v>
      </c>
      <c r="C302" s="281"/>
      <c r="D302" s="89"/>
      <c r="E302" s="89"/>
      <c r="F302" s="89"/>
      <c r="G302" s="89"/>
      <c r="H302" s="89">
        <f>D302+E302+F302+G302</f>
        <v>0</v>
      </c>
      <c r="I302" s="211">
        <f t="shared" si="4"/>
        <v>0</v>
      </c>
      <c r="J302" s="96"/>
      <c r="K302" s="96"/>
      <c r="L302" s="96"/>
      <c r="M302" s="96"/>
      <c r="N302" s="220">
        <f>J302+K302+L302+M302</f>
        <v>0</v>
      </c>
      <c r="O302" s="131">
        <f>C302+I302-N302</f>
        <v>0</v>
      </c>
      <c r="P302" s="350"/>
    </row>
    <row r="303" spans="1:16" ht="12.75" thickBot="1">
      <c r="A303" s="15"/>
      <c r="B303" s="15"/>
      <c r="C303" s="182"/>
      <c r="D303" s="256"/>
      <c r="E303" s="256"/>
      <c r="F303" s="256"/>
      <c r="G303" s="256"/>
      <c r="H303" s="256"/>
      <c r="I303" s="211">
        <f t="shared" si="4"/>
        <v>0</v>
      </c>
      <c r="J303" s="258"/>
      <c r="K303" s="258"/>
      <c r="L303" s="258"/>
      <c r="M303" s="258"/>
      <c r="N303" s="280"/>
      <c r="O303" s="143"/>
      <c r="P303" s="350"/>
    </row>
    <row r="304" spans="1:16" ht="12.75" thickBot="1">
      <c r="A304" s="28"/>
      <c r="B304" s="20" t="s">
        <v>235</v>
      </c>
      <c r="C304" s="281"/>
      <c r="D304" s="89">
        <v>4495.83</v>
      </c>
      <c r="E304" s="89">
        <v>6894.72</v>
      </c>
      <c r="F304" s="89">
        <v>6894.72</v>
      </c>
      <c r="G304" s="89">
        <v>6894.72</v>
      </c>
      <c r="H304" s="89">
        <f>D304+E304+F304+G304</f>
        <v>25179.99</v>
      </c>
      <c r="I304" s="211">
        <f t="shared" si="4"/>
        <v>17782.478813559323</v>
      </c>
      <c r="J304" s="96"/>
      <c r="K304" s="96"/>
      <c r="L304" s="96"/>
      <c r="M304" s="96"/>
      <c r="N304" s="220">
        <f>J304+K304+L304+M304</f>
        <v>0</v>
      </c>
      <c r="O304" s="131">
        <f>C304+I304-N304</f>
        <v>17782.478813559323</v>
      </c>
      <c r="P304" s="350"/>
    </row>
    <row r="305" spans="1:16" ht="12.75" thickBot="1">
      <c r="A305" s="15"/>
      <c r="B305" s="15"/>
      <c r="C305" s="182"/>
      <c r="D305" s="256"/>
      <c r="E305" s="256"/>
      <c r="F305" s="256"/>
      <c r="G305" s="256"/>
      <c r="H305" s="256"/>
      <c r="I305" s="211">
        <f t="shared" si="4"/>
        <v>0</v>
      </c>
      <c r="J305" s="258"/>
      <c r="K305" s="258"/>
      <c r="L305" s="258"/>
      <c r="M305" s="258"/>
      <c r="N305" s="280"/>
      <c r="O305" s="143"/>
      <c r="P305" s="350"/>
    </row>
    <row r="306" spans="1:16" ht="12.75" thickBot="1">
      <c r="A306" s="28"/>
      <c r="B306" s="20" t="s">
        <v>236</v>
      </c>
      <c r="C306" s="281"/>
      <c r="D306" s="89">
        <v>10226.1</v>
      </c>
      <c r="E306" s="89">
        <v>17972.64</v>
      </c>
      <c r="F306" s="89">
        <v>17972.64</v>
      </c>
      <c r="G306" s="89">
        <v>17972.64</v>
      </c>
      <c r="H306" s="89">
        <f>D306+E306+F306+G306</f>
        <v>64144.02</v>
      </c>
      <c r="I306" s="211">
        <f t="shared" si="4"/>
        <v>45299.44915254237</v>
      </c>
      <c r="J306" s="96"/>
      <c r="K306" s="96"/>
      <c r="L306" s="96"/>
      <c r="M306" s="96"/>
      <c r="N306" s="220">
        <f>J306+K306+L306+M306</f>
        <v>0</v>
      </c>
      <c r="O306" s="131">
        <f>C306+I306-N306</f>
        <v>45299.44915254237</v>
      </c>
      <c r="P306" s="350"/>
    </row>
    <row r="307" spans="1:16" ht="12.75" thickBot="1">
      <c r="A307" s="1"/>
      <c r="B307" s="1"/>
      <c r="C307" s="184"/>
      <c r="D307" s="252"/>
      <c r="E307" s="252"/>
      <c r="F307" s="252"/>
      <c r="G307" s="252"/>
      <c r="H307" s="252"/>
      <c r="I307" s="211">
        <f t="shared" si="4"/>
        <v>0</v>
      </c>
      <c r="J307" s="254"/>
      <c r="K307" s="254"/>
      <c r="L307" s="254"/>
      <c r="M307" s="254"/>
      <c r="N307" s="277"/>
      <c r="O307" s="132"/>
      <c r="P307" s="350"/>
    </row>
    <row r="308" spans="1:16" ht="12.75" thickBot="1">
      <c r="A308" s="28"/>
      <c r="B308" s="20" t="s">
        <v>237</v>
      </c>
      <c r="C308" s="281"/>
      <c r="D308" s="89"/>
      <c r="E308" s="89"/>
      <c r="F308" s="89"/>
      <c r="G308" s="89"/>
      <c r="H308" s="89">
        <f>D308+E308+F308+G308</f>
        <v>0</v>
      </c>
      <c r="I308" s="211">
        <f t="shared" si="4"/>
        <v>0</v>
      </c>
      <c r="J308" s="96"/>
      <c r="K308" s="96"/>
      <c r="L308" s="96"/>
      <c r="M308" s="96"/>
      <c r="N308" s="220">
        <f>J308+K308+L308+M308</f>
        <v>0</v>
      </c>
      <c r="O308" s="131">
        <f>C308+I308-N308</f>
        <v>0</v>
      </c>
      <c r="P308" s="350"/>
    </row>
    <row r="309" spans="1:16" ht="12.75" thickBot="1">
      <c r="A309" s="15"/>
      <c r="B309" s="15"/>
      <c r="C309" s="182"/>
      <c r="D309" s="256"/>
      <c r="E309" s="256"/>
      <c r="F309" s="256"/>
      <c r="G309" s="256"/>
      <c r="H309" s="256"/>
      <c r="I309" s="211">
        <f t="shared" si="4"/>
        <v>0</v>
      </c>
      <c r="J309" s="258"/>
      <c r="K309" s="258"/>
      <c r="L309" s="258"/>
      <c r="M309" s="258"/>
      <c r="N309" s="280"/>
      <c r="O309" s="143"/>
      <c r="P309" s="350"/>
    </row>
    <row r="310" spans="1:16" ht="12.75" thickBot="1">
      <c r="A310" s="28"/>
      <c r="B310" s="20" t="s">
        <v>238</v>
      </c>
      <c r="C310" s="281"/>
      <c r="D310" s="89">
        <v>0</v>
      </c>
      <c r="E310" s="89">
        <v>5694.35</v>
      </c>
      <c r="F310" s="89">
        <v>3416.61</v>
      </c>
      <c r="G310" s="89">
        <v>3416.61</v>
      </c>
      <c r="H310" s="89">
        <f>D310+E310+F310+G310</f>
        <v>12527.570000000002</v>
      </c>
      <c r="I310" s="211">
        <f t="shared" si="4"/>
        <v>8847.153954802261</v>
      </c>
      <c r="J310" s="96"/>
      <c r="K310" s="96"/>
      <c r="L310" s="96"/>
      <c r="M310" s="96"/>
      <c r="N310" s="220">
        <f>J310+K310+L310+M310</f>
        <v>0</v>
      </c>
      <c r="O310" s="131">
        <f>C310+I310-N310</f>
        <v>8847.153954802261</v>
      </c>
      <c r="P310" s="350"/>
    </row>
    <row r="311" spans="1:16" ht="12.75" thickBot="1">
      <c r="A311" s="25"/>
      <c r="B311" s="25"/>
      <c r="C311" s="282"/>
      <c r="D311" s="266"/>
      <c r="E311" s="266"/>
      <c r="F311" s="266"/>
      <c r="G311" s="266"/>
      <c r="H311" s="266"/>
      <c r="I311" s="211">
        <f t="shared" si="4"/>
        <v>0</v>
      </c>
      <c r="J311" s="268"/>
      <c r="K311" s="268"/>
      <c r="L311" s="268"/>
      <c r="M311" s="268"/>
      <c r="N311" s="283"/>
      <c r="O311" s="146"/>
      <c r="P311" s="350"/>
    </row>
    <row r="312" spans="1:16" ht="12.75" thickBot="1">
      <c r="A312" s="28"/>
      <c r="B312" s="20" t="s">
        <v>239</v>
      </c>
      <c r="C312" s="281"/>
      <c r="D312" s="89"/>
      <c r="E312" s="89"/>
      <c r="F312" s="89"/>
      <c r="G312" s="89"/>
      <c r="H312" s="89">
        <f>D312+E312+F312+G312</f>
        <v>0</v>
      </c>
      <c r="I312" s="211">
        <f t="shared" si="4"/>
        <v>0</v>
      </c>
      <c r="J312" s="96"/>
      <c r="K312" s="96"/>
      <c r="L312" s="96"/>
      <c r="M312" s="96"/>
      <c r="N312" s="220">
        <f>J312+K312+L312+M312</f>
        <v>0</v>
      </c>
      <c r="O312" s="131">
        <f>C312+I312-N312</f>
        <v>0</v>
      </c>
      <c r="P312" s="350"/>
    </row>
    <row r="313" spans="1:16" ht="12.75" thickBot="1">
      <c r="A313" s="25"/>
      <c r="B313" s="25"/>
      <c r="C313" s="282"/>
      <c r="D313" s="266"/>
      <c r="E313" s="266"/>
      <c r="F313" s="266"/>
      <c r="G313" s="266"/>
      <c r="H313" s="266"/>
      <c r="I313" s="211">
        <f t="shared" si="4"/>
        <v>0</v>
      </c>
      <c r="J313" s="268"/>
      <c r="K313" s="268"/>
      <c r="L313" s="268"/>
      <c r="M313" s="268"/>
      <c r="N313" s="283"/>
      <c r="O313" s="146"/>
      <c r="P313" s="350"/>
    </row>
    <row r="314" spans="1:16" ht="12.75" thickBot="1">
      <c r="A314" s="28"/>
      <c r="B314" s="20" t="s">
        <v>240</v>
      </c>
      <c r="C314" s="281"/>
      <c r="D314" s="89"/>
      <c r="E314" s="89"/>
      <c r="F314" s="89"/>
      <c r="G314" s="89"/>
      <c r="H314" s="89">
        <f>D314+E314+F314+G314</f>
        <v>0</v>
      </c>
      <c r="I314" s="211">
        <f t="shared" si="4"/>
        <v>0</v>
      </c>
      <c r="J314" s="96"/>
      <c r="K314" s="96"/>
      <c r="L314" s="96"/>
      <c r="M314" s="96"/>
      <c r="N314" s="220">
        <f>J314+K314+L314+M314</f>
        <v>0</v>
      </c>
      <c r="O314" s="131">
        <f>C314+I314-N314</f>
        <v>0</v>
      </c>
      <c r="P314" s="350"/>
    </row>
    <row r="315" spans="1:16" ht="12.75" thickBot="1">
      <c r="A315" s="25"/>
      <c r="B315" s="25"/>
      <c r="C315" s="282"/>
      <c r="D315" s="266"/>
      <c r="E315" s="266"/>
      <c r="F315" s="266"/>
      <c r="G315" s="266"/>
      <c r="H315" s="266"/>
      <c r="I315" s="211">
        <f t="shared" si="4"/>
        <v>0</v>
      </c>
      <c r="J315" s="268"/>
      <c r="K315" s="268"/>
      <c r="L315" s="268"/>
      <c r="M315" s="268"/>
      <c r="N315" s="283"/>
      <c r="O315" s="146"/>
      <c r="P315" s="350"/>
    </row>
    <row r="316" spans="1:16" ht="12.75" thickBot="1">
      <c r="A316" s="28"/>
      <c r="B316" s="20" t="s">
        <v>241</v>
      </c>
      <c r="C316" s="281"/>
      <c r="D316" s="89"/>
      <c r="E316" s="89"/>
      <c r="F316" s="89"/>
      <c r="G316" s="89"/>
      <c r="H316" s="89">
        <f>D316+E316+F316+G316</f>
        <v>0</v>
      </c>
      <c r="I316" s="211">
        <f aca="true" t="shared" si="5" ref="I316:I323">H316/1.2/1.18</f>
        <v>0</v>
      </c>
      <c r="J316" s="96"/>
      <c r="K316" s="96"/>
      <c r="L316" s="96"/>
      <c r="M316" s="96"/>
      <c r="N316" s="220">
        <f>J316+K316+L316+M316</f>
        <v>0</v>
      </c>
      <c r="O316" s="131">
        <f>C316+I316-N316</f>
        <v>0</v>
      </c>
      <c r="P316" s="350"/>
    </row>
    <row r="317" spans="1:16" ht="12.75" thickBot="1">
      <c r="A317" s="15"/>
      <c r="B317" s="15"/>
      <c r="C317" s="182"/>
      <c r="D317" s="256"/>
      <c r="E317" s="256"/>
      <c r="F317" s="256"/>
      <c r="G317" s="256"/>
      <c r="H317" s="256"/>
      <c r="I317" s="211">
        <f t="shared" si="5"/>
        <v>0</v>
      </c>
      <c r="J317" s="258"/>
      <c r="K317" s="258"/>
      <c r="L317" s="258"/>
      <c r="M317" s="258"/>
      <c r="N317" s="280"/>
      <c r="O317" s="143"/>
      <c r="P317" s="350"/>
    </row>
    <row r="318" spans="1:16" ht="12.75" thickBot="1">
      <c r="A318" s="28"/>
      <c r="B318" s="20" t="s">
        <v>242</v>
      </c>
      <c r="C318" s="281"/>
      <c r="D318" s="89">
        <v>42827.07</v>
      </c>
      <c r="E318" s="89">
        <v>44001.74</v>
      </c>
      <c r="F318" s="89">
        <v>44100.06</v>
      </c>
      <c r="G318" s="89">
        <v>44296.05</v>
      </c>
      <c r="H318" s="89">
        <f>D318+E318+F318+G318</f>
        <v>175224.91999999998</v>
      </c>
      <c r="I318" s="211">
        <f t="shared" si="5"/>
        <v>123746.41242937853</v>
      </c>
      <c r="J318" s="96"/>
      <c r="K318" s="96"/>
      <c r="L318" s="96"/>
      <c r="M318" s="96"/>
      <c r="N318" s="220">
        <f>J318+K318+L318+M318</f>
        <v>0</v>
      </c>
      <c r="O318" s="131">
        <f>C318+I318-N318</f>
        <v>123746.41242937853</v>
      </c>
      <c r="P318" s="350"/>
    </row>
    <row r="319" spans="1:16" ht="12.75" thickBot="1">
      <c r="A319" s="15"/>
      <c r="B319" s="15"/>
      <c r="C319" s="182"/>
      <c r="D319" s="260"/>
      <c r="E319" s="260"/>
      <c r="F319" s="256"/>
      <c r="G319" s="256"/>
      <c r="H319" s="256"/>
      <c r="I319" s="211">
        <f t="shared" si="5"/>
        <v>0</v>
      </c>
      <c r="J319" s="258"/>
      <c r="K319" s="258"/>
      <c r="L319" s="258"/>
      <c r="M319" s="258"/>
      <c r="N319" s="280"/>
      <c r="O319" s="143"/>
      <c r="P319" s="350"/>
    </row>
    <row r="320" spans="1:16" ht="12.75" thickBot="1">
      <c r="A320" s="28"/>
      <c r="B320" s="20" t="s">
        <v>243</v>
      </c>
      <c r="C320" s="281"/>
      <c r="D320" s="89">
        <v>23200.38</v>
      </c>
      <c r="E320" s="89">
        <v>40042.29</v>
      </c>
      <c r="F320" s="89">
        <v>38741.8</v>
      </c>
      <c r="G320" s="89">
        <v>40196.79</v>
      </c>
      <c r="H320" s="89">
        <f>D320+E320+F320+G320</f>
        <v>142181.26</v>
      </c>
      <c r="I320" s="211">
        <f t="shared" si="5"/>
        <v>100410.4943502825</v>
      </c>
      <c r="J320" s="96"/>
      <c r="K320" s="96"/>
      <c r="L320" s="96"/>
      <c r="M320" s="96"/>
      <c r="N320" s="220">
        <f>J320+K320+L320+M320</f>
        <v>0</v>
      </c>
      <c r="O320" s="131">
        <f>C320+I320-N320</f>
        <v>100410.4943502825</v>
      </c>
      <c r="P320" s="350"/>
    </row>
    <row r="321" spans="1:16" ht="12.75" thickBot="1">
      <c r="A321" s="25"/>
      <c r="B321" s="25"/>
      <c r="C321" s="282"/>
      <c r="D321" s="256"/>
      <c r="E321" s="256"/>
      <c r="F321" s="256"/>
      <c r="G321" s="256"/>
      <c r="H321" s="256"/>
      <c r="I321" s="211">
        <f t="shared" si="5"/>
        <v>0</v>
      </c>
      <c r="J321" s="258"/>
      <c r="K321" s="258"/>
      <c r="L321" s="258"/>
      <c r="M321" s="258"/>
      <c r="N321" s="280"/>
      <c r="O321" s="143"/>
      <c r="P321" s="350"/>
    </row>
    <row r="322" spans="1:16" ht="12.75" thickBot="1">
      <c r="A322" s="28"/>
      <c r="B322" s="20" t="s">
        <v>348</v>
      </c>
      <c r="C322" s="284"/>
      <c r="D322" s="89">
        <v>14671.62</v>
      </c>
      <c r="E322" s="89">
        <v>17901.61</v>
      </c>
      <c r="F322" s="89">
        <v>17094.12</v>
      </c>
      <c r="G322" s="89">
        <v>17094.12</v>
      </c>
      <c r="H322" s="89">
        <f>D322+E322+F322+G322</f>
        <v>66761.47</v>
      </c>
      <c r="I322" s="211">
        <f t="shared" si="5"/>
        <v>47147.930790960454</v>
      </c>
      <c r="J322" s="96"/>
      <c r="K322" s="96"/>
      <c r="L322" s="96"/>
      <c r="M322" s="96"/>
      <c r="N322" s="220">
        <f>J322+K322+L322+M322</f>
        <v>0</v>
      </c>
      <c r="O322" s="131">
        <f>C322+I322-N322</f>
        <v>47147.930790960454</v>
      </c>
      <c r="P322" s="350"/>
    </row>
    <row r="323" spans="1:16" ht="12.75" thickBot="1">
      <c r="A323" s="15"/>
      <c r="B323" s="15"/>
      <c r="C323" s="182"/>
      <c r="D323" s="252"/>
      <c r="E323" s="252"/>
      <c r="F323" s="252"/>
      <c r="G323" s="252"/>
      <c r="H323" s="252"/>
      <c r="I323" s="211">
        <f t="shared" si="5"/>
        <v>0</v>
      </c>
      <c r="J323" s="254"/>
      <c r="K323" s="254"/>
      <c r="L323" s="254"/>
      <c r="M323" s="254"/>
      <c r="N323" s="277"/>
      <c r="O323" s="132"/>
      <c r="P323" s="350"/>
    </row>
    <row r="324" spans="1:16" ht="12" thickBot="1">
      <c r="A324" s="273"/>
      <c r="B324" s="230"/>
      <c r="C324" s="183"/>
      <c r="D324" s="136"/>
      <c r="E324" s="136"/>
      <c r="F324" s="136"/>
      <c r="G324" s="136"/>
      <c r="H324" s="274"/>
      <c r="I324" s="136"/>
      <c r="J324" s="136"/>
      <c r="K324" s="136"/>
      <c r="L324" s="136"/>
      <c r="M324" s="136"/>
      <c r="N324" s="275"/>
      <c r="O324" s="276"/>
      <c r="P324" s="350"/>
    </row>
    <row r="325" spans="1:17" ht="12" thickBot="1">
      <c r="A325" s="13"/>
      <c r="B325" s="14" t="s">
        <v>98</v>
      </c>
      <c r="C325" s="36">
        <f>C250+C252+C254+C258+C260+C262+C264+C266+C268+C270+C272+C274+C276+C278+C280+C282+C284+C286+C288+C290+C292+C294+C296+C298+C300+C302+C304+C306+C308+C310+C312+C314+C316+C318+C320+C322+C273</f>
        <v>0</v>
      </c>
      <c r="D325" s="36">
        <f>D252+D254+D256+D258+D260+D262+D264+D266+D268+D270+D272+D273+D274+D276+D278+D280+D282+D284+D286+D288+D290+D292+D294+D296+D298+D300+D302+D304+D306+D308+D310+D312+D314+D316+D318+D320+D322</f>
        <v>304920.08999999997</v>
      </c>
      <c r="E325" s="36">
        <f>E252+E254+E256+E258+E260+E262+E264+E266+E268+E270+E272+E273+E274+E276+E278+E280+E282+E284+E286+E288+E290+E292+E294+E296+E298+E300+E302+E304+E306+E308+E310+E312+E314+E316+E318+E320+E322</f>
        <v>449327.89999999985</v>
      </c>
      <c r="F325" s="36">
        <f>F252+F254+F256+F258+F260+F262+F264+F266+F268+F270+F272+F273+F274+F276+F278+F280+F282+F284+F286+F288+F290+F292+F294+F296+F298+F300+F302+F304+F306+F308+F310+F312+F314+F316+F318+F320+F322</f>
        <v>424642.20499999996</v>
      </c>
      <c r="G325" s="36">
        <f>G252+G254+G256+G258+G260+G262+G264+G266+G268+G270+G272+G273+G274+G276+G278+G280+G282+G284+G286+G288+G290+G292+G294+G296+G298+G300+G302+G304+G306+G308+G310+G312+G314+G316+G318+G320+G322</f>
        <v>431613.0399999999</v>
      </c>
      <c r="H325" s="122">
        <f>D325+E325+F325+G325</f>
        <v>1610503.2349999999</v>
      </c>
      <c r="I325" s="36">
        <f>I252+I254+I256+I258+I260+I262+I264+I266+I268+I270+I272+I274+I276+I278+I280+I282+I284+I286+I288+I290+I292+I294+I296+I298+I300+I302+I304+I306+I308+I310+I312+I314+I316+I318+I320+I322+I273</f>
        <v>1137361.0416666667</v>
      </c>
      <c r="J325" s="36">
        <f>J250+J252+J254+J258+J260+J262+J264+J266+J268+J270+J272+J274+J276+J278+J280+J282+J284+J286+J288+J290+J292+J294+J296+J298+J300+J302+J304+J306+J308+J310+J312+J314+J316+J318+J320+J322+J273</f>
        <v>0</v>
      </c>
      <c r="K325" s="36">
        <f>K250+K252+K254+K258+K260+K262+K264+K266+K268+K270+K272+K274+K276+K278+K280+K282+K284+K286+K288+K290+K292+K294+K296+K298+K300+K302+K304+K306+K308+K310+K312+K314+K316+K318+K320+K322+K273</f>
        <v>0</v>
      </c>
      <c r="L325" s="36">
        <f>L250+L252+L254+L258+L260+L262+L264+L266+L268+L270+L272+L274+L276+L278+L280+L282+L284+L286+L288+L290+L292+L294+L296+L298+L300+L302+L304+L306+L308+L310+L312+L314+L316+L318+L320+L322+L273</f>
        <v>0</v>
      </c>
      <c r="M325" s="36">
        <f>M250+M252+M254+M258+M260+M262+M264+M266+M268+M270+M272+M274+M276+M278+M280+M282+M284+M286+M288+M290+M292+M294+M296+M298+M300+M302+M304+M306+M308+M310+M312+M314+M316+M318+M320+M322+M273</f>
        <v>0</v>
      </c>
      <c r="N325" s="130">
        <f>J325+K325+L325+M325</f>
        <v>0</v>
      </c>
      <c r="O325" s="36">
        <f>O250+O252+O254+O258+O260+O262+O264+O266+O268+O270+O272+O274+O276+O278+O280+O282+O284+O286+O288+O290+O292+O294+O296+O298+O300+O302+O304+O306+O308+O310+O312+O314+O316+O318+O320+O322+O273</f>
        <v>1137361.0416666667</v>
      </c>
      <c r="P325" s="350"/>
      <c r="Q325" s="12" t="s">
        <v>224</v>
      </c>
    </row>
    <row r="326" spans="1:15" ht="12.75" thickBot="1">
      <c r="A326" s="37"/>
      <c r="B326" s="119" t="s">
        <v>371</v>
      </c>
      <c r="C326" s="71"/>
      <c r="D326" s="36"/>
      <c r="E326" s="36"/>
      <c r="F326" s="36"/>
      <c r="G326" s="36"/>
      <c r="H326" s="122"/>
      <c r="I326" s="211">
        <f>H325-I325</f>
        <v>473142.1933333331</v>
      </c>
      <c r="J326" s="36"/>
      <c r="K326" s="36"/>
      <c r="L326" s="36"/>
      <c r="M326" s="36"/>
      <c r="N326" s="130">
        <f>J326+K326+L326+M326</f>
        <v>0</v>
      </c>
      <c r="O326" s="131"/>
    </row>
    <row r="327" spans="1:15" ht="12.75" thickBot="1">
      <c r="A327" s="37"/>
      <c r="B327" s="120"/>
      <c r="C327" s="67"/>
      <c r="D327" s="36"/>
      <c r="E327" s="36"/>
      <c r="F327" s="36"/>
      <c r="G327" s="36"/>
      <c r="H327" s="122"/>
      <c r="I327" s="211"/>
      <c r="J327" s="36"/>
      <c r="K327" s="36"/>
      <c r="L327" s="36"/>
      <c r="M327" s="36"/>
      <c r="N327" s="130">
        <f>J327+K327+L327+M327</f>
        <v>0</v>
      </c>
      <c r="O327" s="131"/>
    </row>
    <row r="328" spans="1:15" ht="12.75" thickBot="1">
      <c r="A328" s="151"/>
      <c r="B328" s="140" t="s">
        <v>4</v>
      </c>
      <c r="C328" s="186"/>
      <c r="D328" s="152"/>
      <c r="E328" s="152"/>
      <c r="F328" s="152"/>
      <c r="G328" s="152"/>
      <c r="H328" s="148"/>
      <c r="I328" s="226">
        <f>I327+I326+I325</f>
        <v>1610503.2349999999</v>
      </c>
      <c r="J328" s="152"/>
      <c r="K328" s="152"/>
      <c r="L328" s="152"/>
      <c r="M328" s="152"/>
      <c r="N328" s="149">
        <f>J328+K328+L328+M328</f>
        <v>0</v>
      </c>
      <c r="O328" s="226"/>
    </row>
    <row r="329" spans="4:15" ht="11.25">
      <c r="D329" s="112"/>
      <c r="E329" s="112"/>
      <c r="F329" s="68"/>
      <c r="G329" s="68"/>
      <c r="H329" s="68"/>
      <c r="I329" s="68"/>
      <c r="J329" s="68"/>
      <c r="K329" s="68"/>
      <c r="L329" s="68"/>
      <c r="M329" s="68"/>
      <c r="N329" s="113"/>
      <c r="O329" s="114"/>
    </row>
    <row r="330" spans="4:15" ht="11.25">
      <c r="D330" s="112"/>
      <c r="E330" s="112"/>
      <c r="F330" s="68"/>
      <c r="G330" s="68"/>
      <c r="H330" s="68"/>
      <c r="I330" s="68"/>
      <c r="J330" s="68"/>
      <c r="K330" s="68"/>
      <c r="L330" s="68"/>
      <c r="M330" s="68"/>
      <c r="N330" s="113"/>
      <c r="O330" s="352"/>
    </row>
    <row r="331" spans="1:15" ht="11.25">
      <c r="A331" s="236"/>
      <c r="B331" s="236"/>
      <c r="C331" s="236"/>
      <c r="D331" s="237"/>
      <c r="E331" s="237"/>
      <c r="F331" s="238"/>
      <c r="G331" s="238"/>
      <c r="H331" s="238"/>
      <c r="I331" s="238"/>
      <c r="J331" s="238"/>
      <c r="K331" s="238"/>
      <c r="L331" s="238"/>
      <c r="M331" s="238"/>
      <c r="N331" s="240"/>
      <c r="O331" s="241"/>
    </row>
    <row r="332" spans="1:15" ht="11.25">
      <c r="A332" s="62"/>
      <c r="B332" s="62"/>
      <c r="D332" s="112"/>
      <c r="E332" s="112"/>
      <c r="F332" s="68"/>
      <c r="G332" s="68"/>
      <c r="H332" s="68"/>
      <c r="I332" s="68"/>
      <c r="J332" s="68"/>
      <c r="K332" s="68"/>
      <c r="L332" s="68"/>
      <c r="M332" s="68"/>
      <c r="N332" s="113"/>
      <c r="O332" s="114"/>
    </row>
    <row r="333" spans="1:15" ht="11.25">
      <c r="A333" s="62"/>
      <c r="B333" s="62"/>
      <c r="D333" s="112"/>
      <c r="E333" s="112"/>
      <c r="F333" s="68"/>
      <c r="G333" s="68"/>
      <c r="H333" s="68"/>
      <c r="I333" s="68"/>
      <c r="J333" s="68"/>
      <c r="K333" s="68"/>
      <c r="L333" s="68"/>
      <c r="M333" s="68"/>
      <c r="N333" s="113"/>
      <c r="O333" s="114"/>
    </row>
    <row r="334" spans="4:15" ht="12" thickBot="1">
      <c r="D334" s="112"/>
      <c r="E334" s="112"/>
      <c r="F334" s="68"/>
      <c r="G334" s="68"/>
      <c r="H334" s="68"/>
      <c r="I334" s="68"/>
      <c r="J334" s="68"/>
      <c r="K334" s="68"/>
      <c r="L334" s="68"/>
      <c r="M334" s="68"/>
      <c r="N334" s="113"/>
      <c r="O334" s="114"/>
    </row>
    <row r="335" spans="1:15" ht="11.25">
      <c r="A335" s="53"/>
      <c r="B335" s="17" t="s">
        <v>56</v>
      </c>
      <c r="C335" s="308" t="s">
        <v>210</v>
      </c>
      <c r="D335" s="112"/>
      <c r="E335" s="112"/>
      <c r="F335" s="68"/>
      <c r="G335" s="68"/>
      <c r="H335" s="68"/>
      <c r="I335" s="68"/>
      <c r="J335" s="68"/>
      <c r="K335" s="68"/>
      <c r="L335" s="68"/>
      <c r="M335" s="68"/>
      <c r="N335" s="113"/>
      <c r="O335" s="114"/>
    </row>
    <row r="336" spans="1:15" ht="12" thickBot="1">
      <c r="A336" s="53"/>
      <c r="D336" s="112"/>
      <c r="E336" s="112"/>
      <c r="F336" s="68"/>
      <c r="G336" s="68"/>
      <c r="H336" s="68"/>
      <c r="I336" s="68"/>
      <c r="J336" s="68"/>
      <c r="K336" s="68"/>
      <c r="L336" s="68"/>
      <c r="M336" s="68"/>
      <c r="N336" s="113"/>
      <c r="O336" s="114"/>
    </row>
    <row r="337" spans="1:15" ht="12" thickBot="1">
      <c r="A337" s="202"/>
      <c r="B337" s="203"/>
      <c r="C337" s="458"/>
      <c r="D337" s="224"/>
      <c r="E337" s="215" t="s">
        <v>378</v>
      </c>
      <c r="F337" s="215"/>
      <c r="G337" s="447"/>
      <c r="H337" s="449"/>
      <c r="I337" s="205"/>
      <c r="J337" s="232"/>
      <c r="K337" s="74" t="s">
        <v>386</v>
      </c>
      <c r="L337" s="74"/>
      <c r="M337" s="75"/>
      <c r="N337" s="77"/>
      <c r="O337" s="102"/>
    </row>
    <row r="338" spans="1:15" ht="43.5" customHeight="1" thickBot="1">
      <c r="A338" s="35" t="s">
        <v>91</v>
      </c>
      <c r="B338" s="163" t="s">
        <v>59</v>
      </c>
      <c r="C338" s="311" t="s">
        <v>372</v>
      </c>
      <c r="D338" s="457" t="s">
        <v>212</v>
      </c>
      <c r="E338" s="457" t="s">
        <v>311</v>
      </c>
      <c r="F338" s="373" t="s">
        <v>306</v>
      </c>
      <c r="G338" s="373" t="s">
        <v>344</v>
      </c>
      <c r="H338" s="217" t="s">
        <v>381</v>
      </c>
      <c r="I338" s="78" t="s">
        <v>382</v>
      </c>
      <c r="J338" s="245" t="s">
        <v>212</v>
      </c>
      <c r="K338" s="76" t="s">
        <v>305</v>
      </c>
      <c r="L338" s="76" t="s">
        <v>306</v>
      </c>
      <c r="M338" s="76" t="s">
        <v>307</v>
      </c>
      <c r="N338" s="218" t="s">
        <v>377</v>
      </c>
      <c r="O338" s="103" t="s">
        <v>375</v>
      </c>
    </row>
    <row r="339" spans="1:15" ht="12" thickBot="1">
      <c r="A339" s="54"/>
      <c r="B339" s="3"/>
      <c r="C339" s="181"/>
      <c r="D339" s="400"/>
      <c r="E339" s="400"/>
      <c r="F339" s="315"/>
      <c r="G339" s="315"/>
      <c r="H339" s="374"/>
      <c r="I339" s="375"/>
      <c r="J339" s="331"/>
      <c r="K339" s="331"/>
      <c r="L339" s="331"/>
      <c r="M339" s="331"/>
      <c r="N339" s="376"/>
      <c r="O339" s="103"/>
    </row>
    <row r="340" spans="1:16" ht="12.75" thickBot="1">
      <c r="A340" s="359"/>
      <c r="B340" s="72" t="s">
        <v>139</v>
      </c>
      <c r="C340" s="379"/>
      <c r="D340" s="89">
        <v>2316.78</v>
      </c>
      <c r="E340" s="89">
        <v>2316.78</v>
      </c>
      <c r="F340" s="89">
        <v>2316.78</v>
      </c>
      <c r="G340" s="89">
        <v>2316.78</v>
      </c>
      <c r="H340" s="89">
        <f>D340+E340+F340+G340</f>
        <v>9267.12</v>
      </c>
      <c r="I340" s="211">
        <f aca="true" t="shared" si="6" ref="I340:I403">H340/1.2/1.18</f>
        <v>6544.576271186442</v>
      </c>
      <c r="J340" s="96"/>
      <c r="K340" s="96"/>
      <c r="L340" s="96"/>
      <c r="M340" s="96"/>
      <c r="N340" s="220">
        <f>J340+K340+L340+M340</f>
        <v>0</v>
      </c>
      <c r="O340" s="131">
        <f>C340+I340-N340</f>
        <v>6544.576271186442</v>
      </c>
      <c r="P340" s="350"/>
    </row>
    <row r="341" spans="1:17" ht="12.75" thickBot="1">
      <c r="A341" s="58"/>
      <c r="B341" s="42"/>
      <c r="C341" s="65"/>
      <c r="D341" s="81"/>
      <c r="E341" s="81"/>
      <c r="F341" s="81"/>
      <c r="G341" s="82"/>
      <c r="H341" s="82"/>
      <c r="I341" s="211">
        <f t="shared" si="6"/>
        <v>0</v>
      </c>
      <c r="J341" s="94"/>
      <c r="K341" s="94"/>
      <c r="L341" s="94"/>
      <c r="M341" s="94"/>
      <c r="N341" s="107"/>
      <c r="O341" s="110"/>
      <c r="P341" s="350"/>
      <c r="Q341" s="350"/>
    </row>
    <row r="342" spans="1:17" ht="12.75" thickBot="1">
      <c r="A342" s="359"/>
      <c r="B342" s="72" t="s">
        <v>140</v>
      </c>
      <c r="C342" s="379"/>
      <c r="D342" s="89">
        <v>4376.91</v>
      </c>
      <c r="E342" s="89">
        <v>4376.91</v>
      </c>
      <c r="F342" s="89">
        <v>4376.91</v>
      </c>
      <c r="G342" s="89">
        <v>4376.91</v>
      </c>
      <c r="H342" s="89">
        <f>D342+E342+F342+G342</f>
        <v>17507.64</v>
      </c>
      <c r="I342" s="211">
        <f t="shared" si="6"/>
        <v>12364.152542372882</v>
      </c>
      <c r="J342" s="96"/>
      <c r="K342" s="96"/>
      <c r="L342" s="96"/>
      <c r="M342" s="96"/>
      <c r="N342" s="220">
        <f>J342+K342+L342+M342</f>
        <v>0</v>
      </c>
      <c r="O342" s="131">
        <f>C342+I342-N342</f>
        <v>12364.152542372882</v>
      </c>
      <c r="P342" s="350"/>
      <c r="Q342" s="350"/>
    </row>
    <row r="343" spans="1:17" ht="12.75" thickBot="1">
      <c r="A343" s="60"/>
      <c r="B343" s="44"/>
      <c r="C343" s="70"/>
      <c r="D343" s="81"/>
      <c r="E343" s="81"/>
      <c r="F343" s="81"/>
      <c r="G343" s="82"/>
      <c r="H343" s="82"/>
      <c r="I343" s="211">
        <f t="shared" si="6"/>
        <v>0</v>
      </c>
      <c r="J343" s="94"/>
      <c r="K343" s="94"/>
      <c r="L343" s="94"/>
      <c r="M343" s="94"/>
      <c r="N343" s="107"/>
      <c r="O343" s="110"/>
      <c r="P343" s="350"/>
      <c r="Q343" s="350"/>
    </row>
    <row r="344" spans="1:17" ht="12.75" thickBot="1">
      <c r="A344" s="359"/>
      <c r="B344" s="72" t="s">
        <v>52</v>
      </c>
      <c r="C344" s="379"/>
      <c r="D344" s="89">
        <v>4224.84</v>
      </c>
      <c r="E344" s="89">
        <v>4224.84</v>
      </c>
      <c r="F344" s="89">
        <v>4224.84</v>
      </c>
      <c r="G344" s="89">
        <v>4224.84</v>
      </c>
      <c r="H344" s="89">
        <f>D344+E344+F344+G344</f>
        <v>16899.36</v>
      </c>
      <c r="I344" s="211">
        <f t="shared" si="6"/>
        <v>11934.576271186443</v>
      </c>
      <c r="J344" s="96"/>
      <c r="K344" s="96"/>
      <c r="L344" s="96"/>
      <c r="M344" s="96"/>
      <c r="N344" s="220">
        <f>J344+K344+L344+M344</f>
        <v>0</v>
      </c>
      <c r="O344" s="131">
        <f>C344+I344-N344</f>
        <v>11934.576271186443</v>
      </c>
      <c r="P344" s="350"/>
      <c r="Q344" s="350"/>
    </row>
    <row r="345" spans="1:17" ht="12.75" thickBot="1">
      <c r="A345" s="61"/>
      <c r="B345" s="42"/>
      <c r="C345" s="65"/>
      <c r="D345" s="81"/>
      <c r="E345" s="81"/>
      <c r="F345" s="81"/>
      <c r="G345" s="82"/>
      <c r="H345" s="82"/>
      <c r="I345" s="211">
        <f t="shared" si="6"/>
        <v>0</v>
      </c>
      <c r="J345" s="94"/>
      <c r="K345" s="94"/>
      <c r="L345" s="94"/>
      <c r="M345" s="94"/>
      <c r="N345" s="107"/>
      <c r="O345" s="110"/>
      <c r="P345" s="350"/>
      <c r="Q345" s="350"/>
    </row>
    <row r="346" spans="1:17" ht="12.75" thickBot="1">
      <c r="A346" s="359"/>
      <c r="B346" s="72" t="s">
        <v>141</v>
      </c>
      <c r="C346" s="379"/>
      <c r="D346" s="89">
        <v>4025.19</v>
      </c>
      <c r="E346" s="89">
        <v>4025.19</v>
      </c>
      <c r="F346" s="89">
        <v>4025.19</v>
      </c>
      <c r="G346" s="89">
        <v>4025.19</v>
      </c>
      <c r="H346" s="89">
        <f>D346+E346+F346+G346</f>
        <v>16100.76</v>
      </c>
      <c r="I346" s="211">
        <f t="shared" si="6"/>
        <v>11370.593220338984</v>
      </c>
      <c r="J346" s="96"/>
      <c r="K346" s="96"/>
      <c r="L346" s="96"/>
      <c r="M346" s="96"/>
      <c r="N346" s="220">
        <f>J346+K346+L346+M346</f>
        <v>0</v>
      </c>
      <c r="O346" s="131">
        <f>C346+I346-N346</f>
        <v>11370.593220338984</v>
      </c>
      <c r="P346" s="350"/>
      <c r="Q346" s="350"/>
    </row>
    <row r="347" spans="1:17" ht="12.75" thickBot="1">
      <c r="A347" s="55"/>
      <c r="B347" s="42"/>
      <c r="C347" s="68"/>
      <c r="D347" s="81"/>
      <c r="E347" s="81"/>
      <c r="F347" s="81"/>
      <c r="G347" s="82"/>
      <c r="H347" s="82"/>
      <c r="I347" s="211">
        <f t="shared" si="6"/>
        <v>0</v>
      </c>
      <c r="J347" s="94"/>
      <c r="K347" s="94"/>
      <c r="L347" s="94"/>
      <c r="M347" s="94"/>
      <c r="N347" s="107"/>
      <c r="O347" s="110"/>
      <c r="P347" s="350"/>
      <c r="Q347" s="350"/>
    </row>
    <row r="348" spans="1:17" ht="12.75" thickBot="1">
      <c r="A348" s="359"/>
      <c r="B348" s="72" t="s">
        <v>142</v>
      </c>
      <c r="C348" s="379"/>
      <c r="D348" s="89">
        <v>8235.24</v>
      </c>
      <c r="E348" s="89">
        <v>8235.24</v>
      </c>
      <c r="F348" s="89">
        <v>8235.24</v>
      </c>
      <c r="G348" s="89">
        <v>8235.24</v>
      </c>
      <c r="H348" s="89">
        <f>D348+E348+F348+G348</f>
        <v>32940.96</v>
      </c>
      <c r="I348" s="211">
        <f t="shared" si="6"/>
        <v>23263.389830508477</v>
      </c>
      <c r="J348" s="96"/>
      <c r="K348" s="96"/>
      <c r="L348" s="96"/>
      <c r="M348" s="96"/>
      <c r="N348" s="220">
        <f>J348+K348+L348+M348</f>
        <v>0</v>
      </c>
      <c r="O348" s="131">
        <f>C348+I348-N348</f>
        <v>23263.389830508477</v>
      </c>
      <c r="P348" s="350"/>
      <c r="Q348" s="350"/>
    </row>
    <row r="349" spans="1:17" ht="12.75" thickBot="1">
      <c r="A349" s="55"/>
      <c r="B349" s="42"/>
      <c r="C349" s="68"/>
      <c r="D349" s="81"/>
      <c r="E349" s="81"/>
      <c r="F349" s="81"/>
      <c r="G349" s="82"/>
      <c r="H349" s="82"/>
      <c r="I349" s="211">
        <f t="shared" si="6"/>
        <v>0</v>
      </c>
      <c r="J349" s="94"/>
      <c r="K349" s="94"/>
      <c r="L349" s="94"/>
      <c r="M349" s="94"/>
      <c r="N349" s="107"/>
      <c r="O349" s="110"/>
      <c r="P349" s="350"/>
      <c r="Q349" s="350"/>
    </row>
    <row r="350" spans="1:17" ht="12.75" thickBot="1">
      <c r="A350" s="359"/>
      <c r="B350" s="72" t="s">
        <v>143</v>
      </c>
      <c r="C350" s="379"/>
      <c r="D350" s="89">
        <v>11695.95</v>
      </c>
      <c r="E350" s="89">
        <v>11695.95</v>
      </c>
      <c r="F350" s="89">
        <v>11695.95</v>
      </c>
      <c r="G350" s="89">
        <v>11695.95</v>
      </c>
      <c r="H350" s="89">
        <f>D350+E350+F350+G350</f>
        <v>46783.8</v>
      </c>
      <c r="I350" s="211">
        <f t="shared" si="6"/>
        <v>33039.406779661025</v>
      </c>
      <c r="J350" s="96"/>
      <c r="K350" s="96"/>
      <c r="L350" s="96"/>
      <c r="M350" s="96"/>
      <c r="N350" s="220">
        <f>J350+K350+L350+M350</f>
        <v>0</v>
      </c>
      <c r="O350" s="131">
        <f>C350+I350-N350</f>
        <v>33039.406779661025</v>
      </c>
      <c r="P350" s="350"/>
      <c r="Q350" s="350"/>
    </row>
    <row r="351" spans="1:17" ht="12.75" thickBot="1">
      <c r="A351" s="55"/>
      <c r="B351" s="42"/>
      <c r="C351" s="68"/>
      <c r="D351" s="81"/>
      <c r="E351" s="81"/>
      <c r="F351" s="81"/>
      <c r="G351" s="82"/>
      <c r="H351" s="82"/>
      <c r="I351" s="211">
        <f t="shared" si="6"/>
        <v>0</v>
      </c>
      <c r="J351" s="94"/>
      <c r="K351" s="94"/>
      <c r="L351" s="94"/>
      <c r="M351" s="94"/>
      <c r="N351" s="107"/>
      <c r="O351" s="110"/>
      <c r="P351" s="350"/>
      <c r="Q351" s="350"/>
    </row>
    <row r="352" spans="1:17" ht="12.75" thickBot="1">
      <c r="A352" s="359"/>
      <c r="B352" s="72" t="s">
        <v>144</v>
      </c>
      <c r="C352" s="379"/>
      <c r="D352" s="89">
        <v>1474.38</v>
      </c>
      <c r="E352" s="89">
        <v>1474.38</v>
      </c>
      <c r="F352" s="89">
        <v>1474.38</v>
      </c>
      <c r="G352" s="89">
        <v>1474.38</v>
      </c>
      <c r="H352" s="89">
        <f>D352+E352+F352+G352</f>
        <v>5897.52</v>
      </c>
      <c r="I352" s="211">
        <f t="shared" si="6"/>
        <v>4164.9152542372885</v>
      </c>
      <c r="J352" s="96"/>
      <c r="K352" s="96"/>
      <c r="L352" s="96"/>
      <c r="M352" s="96"/>
      <c r="N352" s="220">
        <f>J352+K352+L352+M352</f>
        <v>0</v>
      </c>
      <c r="O352" s="131">
        <f>C352+I352-N352</f>
        <v>4164.9152542372885</v>
      </c>
      <c r="P352" s="350"/>
      <c r="Q352" s="350"/>
    </row>
    <row r="353" spans="1:17" ht="12.75" thickBot="1">
      <c r="A353" s="55"/>
      <c r="B353" s="42"/>
      <c r="C353" s="68"/>
      <c r="D353" s="81"/>
      <c r="E353" s="81"/>
      <c r="F353" s="81"/>
      <c r="G353" s="82"/>
      <c r="H353" s="82"/>
      <c r="I353" s="211">
        <f t="shared" si="6"/>
        <v>0</v>
      </c>
      <c r="J353" s="94"/>
      <c r="K353" s="94"/>
      <c r="L353" s="94"/>
      <c r="M353" s="94"/>
      <c r="N353" s="107"/>
      <c r="O353" s="110"/>
      <c r="P353" s="350"/>
      <c r="Q353" s="350"/>
    </row>
    <row r="354" spans="1:17" ht="12.75" thickBot="1">
      <c r="A354" s="359"/>
      <c r="B354" s="72" t="s">
        <v>145</v>
      </c>
      <c r="C354" s="379"/>
      <c r="D354" s="89">
        <v>1210.08</v>
      </c>
      <c r="E354" s="89">
        <v>1210.08</v>
      </c>
      <c r="F354" s="89">
        <v>1210.08</v>
      </c>
      <c r="G354" s="89">
        <v>1210.08</v>
      </c>
      <c r="H354" s="89">
        <f>D354+E354+F354+G354</f>
        <v>4840.32</v>
      </c>
      <c r="I354" s="211">
        <f t="shared" si="6"/>
        <v>3418.305084745763</v>
      </c>
      <c r="J354" s="96"/>
      <c r="K354" s="96"/>
      <c r="L354" s="96"/>
      <c r="M354" s="96"/>
      <c r="N354" s="220">
        <f>J354+K354+L354+M354</f>
        <v>0</v>
      </c>
      <c r="O354" s="131">
        <f>C354+I354-N354</f>
        <v>3418.305084745763</v>
      </c>
      <c r="P354" s="350"/>
      <c r="Q354" s="350"/>
    </row>
    <row r="355" spans="1:17" ht="12.75" thickBot="1">
      <c r="A355" s="60"/>
      <c r="B355" s="44"/>
      <c r="C355" s="70"/>
      <c r="D355" s="81"/>
      <c r="E355" s="81"/>
      <c r="F355" s="81"/>
      <c r="G355" s="82"/>
      <c r="H355" s="82"/>
      <c r="I355" s="211">
        <f t="shared" si="6"/>
        <v>0</v>
      </c>
      <c r="J355" s="94"/>
      <c r="K355" s="94"/>
      <c r="L355" s="94"/>
      <c r="M355" s="94"/>
      <c r="N355" s="107"/>
      <c r="O355" s="110"/>
      <c r="P355" s="350"/>
      <c r="Q355" s="350"/>
    </row>
    <row r="356" spans="1:17" ht="12.75" thickBot="1">
      <c r="A356" s="359"/>
      <c r="B356" s="72" t="s">
        <v>48</v>
      </c>
      <c r="C356" s="379"/>
      <c r="D356" s="89">
        <v>1772.67</v>
      </c>
      <c r="E356" s="89">
        <v>1772.67</v>
      </c>
      <c r="F356" s="89">
        <v>1772.67</v>
      </c>
      <c r="G356" s="89">
        <v>1772.67</v>
      </c>
      <c r="H356" s="89">
        <f>D356+E356+F356+G356</f>
        <v>7090.68</v>
      </c>
      <c r="I356" s="211">
        <f t="shared" si="6"/>
        <v>5007.542372881357</v>
      </c>
      <c r="J356" s="96"/>
      <c r="K356" s="96"/>
      <c r="L356" s="96"/>
      <c r="M356" s="96"/>
      <c r="N356" s="220">
        <f>J356+K356+L356+M356</f>
        <v>0</v>
      </c>
      <c r="O356" s="131">
        <f>C356+I356-N356</f>
        <v>5007.542372881357</v>
      </c>
      <c r="P356" s="350"/>
      <c r="Q356" s="350"/>
    </row>
    <row r="357" spans="1:17" ht="12.75" thickBot="1">
      <c r="A357" s="60"/>
      <c r="B357" s="44"/>
      <c r="C357" s="70"/>
      <c r="D357" s="81"/>
      <c r="E357" s="81"/>
      <c r="F357" s="81"/>
      <c r="G357" s="82"/>
      <c r="H357" s="82"/>
      <c r="I357" s="211">
        <f t="shared" si="6"/>
        <v>0</v>
      </c>
      <c r="J357" s="94"/>
      <c r="K357" s="94"/>
      <c r="L357" s="94"/>
      <c r="M357" s="94"/>
      <c r="N357" s="107"/>
      <c r="O357" s="110"/>
      <c r="P357" s="350"/>
      <c r="Q357" s="350"/>
    </row>
    <row r="358" spans="1:17" ht="12.75" thickBot="1">
      <c r="A358" s="359"/>
      <c r="B358" s="72" t="s">
        <v>38</v>
      </c>
      <c r="C358" s="383"/>
      <c r="D358" s="89"/>
      <c r="E358" s="89"/>
      <c r="F358" s="89"/>
      <c r="G358" s="89"/>
      <c r="H358" s="89">
        <f>D358+E358+F358+G358</f>
        <v>0</v>
      </c>
      <c r="I358" s="211">
        <f t="shared" si="6"/>
        <v>0</v>
      </c>
      <c r="J358" s="96"/>
      <c r="K358" s="96"/>
      <c r="L358" s="96"/>
      <c r="M358" s="96"/>
      <c r="N358" s="220">
        <f>J358+K358+L358+M358</f>
        <v>0</v>
      </c>
      <c r="O358" s="131">
        <f>C358+I358-N358</f>
        <v>0</v>
      </c>
      <c r="P358" s="350"/>
      <c r="Q358" s="350"/>
    </row>
    <row r="359" spans="1:17" ht="12.75" thickBot="1">
      <c r="A359" s="58"/>
      <c r="B359" s="42"/>
      <c r="C359" s="69"/>
      <c r="D359" s="81"/>
      <c r="E359" s="81"/>
      <c r="F359" s="81"/>
      <c r="G359" s="82"/>
      <c r="H359" s="82"/>
      <c r="I359" s="211">
        <f t="shared" si="6"/>
        <v>0</v>
      </c>
      <c r="J359" s="94"/>
      <c r="K359" s="94"/>
      <c r="L359" s="94"/>
      <c r="M359" s="94"/>
      <c r="N359" s="107"/>
      <c r="O359" s="110"/>
      <c r="P359" s="350"/>
      <c r="Q359" s="350"/>
    </row>
    <row r="360" spans="1:17" ht="12.75" thickBot="1">
      <c r="A360" s="359"/>
      <c r="B360" s="72" t="s">
        <v>147</v>
      </c>
      <c r="C360" s="379"/>
      <c r="D360" s="89"/>
      <c r="E360" s="89"/>
      <c r="F360" s="89"/>
      <c r="G360" s="89"/>
      <c r="H360" s="89">
        <f>D360+E360+F360+G360</f>
        <v>0</v>
      </c>
      <c r="I360" s="211">
        <f t="shared" si="6"/>
        <v>0</v>
      </c>
      <c r="J360" s="96"/>
      <c r="K360" s="96"/>
      <c r="L360" s="96"/>
      <c r="M360" s="96"/>
      <c r="N360" s="220">
        <f>J360+K360+L360+M360</f>
        <v>0</v>
      </c>
      <c r="O360" s="131">
        <f>C360+I360-N360</f>
        <v>0</v>
      </c>
      <c r="P360" s="350"/>
      <c r="Q360" s="350"/>
    </row>
    <row r="361" spans="1:17" ht="12.75" thickBot="1">
      <c r="A361" s="55"/>
      <c r="B361" s="42"/>
      <c r="C361" s="68"/>
      <c r="D361" s="81"/>
      <c r="E361" s="81"/>
      <c r="F361" s="81"/>
      <c r="G361" s="82"/>
      <c r="H361" s="82"/>
      <c r="I361" s="211">
        <f t="shared" si="6"/>
        <v>0</v>
      </c>
      <c r="J361" s="94"/>
      <c r="K361" s="94"/>
      <c r="L361" s="94"/>
      <c r="M361" s="94"/>
      <c r="N361" s="107"/>
      <c r="O361" s="110"/>
      <c r="P361" s="350"/>
      <c r="Q361" s="350"/>
    </row>
    <row r="362" spans="1:17" ht="12.75" thickBot="1">
      <c r="A362" s="359"/>
      <c r="B362" s="72" t="s">
        <v>148</v>
      </c>
      <c r="C362" s="379"/>
      <c r="D362" s="89"/>
      <c r="E362" s="89"/>
      <c r="F362" s="89"/>
      <c r="G362" s="89"/>
      <c r="H362" s="89">
        <f>D362+E362+F362+G362</f>
        <v>0</v>
      </c>
      <c r="I362" s="211">
        <f t="shared" si="6"/>
        <v>0</v>
      </c>
      <c r="J362" s="96"/>
      <c r="K362" s="96"/>
      <c r="L362" s="96"/>
      <c r="M362" s="96"/>
      <c r="N362" s="220">
        <f>J362+K362+L362+M362</f>
        <v>0</v>
      </c>
      <c r="O362" s="131">
        <f>C362+I362-N362</f>
        <v>0</v>
      </c>
      <c r="P362" s="350"/>
      <c r="Q362" s="350"/>
    </row>
    <row r="363" spans="1:17" ht="12.75" thickBot="1">
      <c r="A363" s="10"/>
      <c r="B363" s="42"/>
      <c r="C363" s="68"/>
      <c r="D363" s="81"/>
      <c r="E363" s="81"/>
      <c r="F363" s="81"/>
      <c r="G363" s="82"/>
      <c r="H363" s="82"/>
      <c r="I363" s="211">
        <f t="shared" si="6"/>
        <v>0</v>
      </c>
      <c r="J363" s="94"/>
      <c r="K363" s="94"/>
      <c r="L363" s="94"/>
      <c r="M363" s="94"/>
      <c r="N363" s="107"/>
      <c r="O363" s="110"/>
      <c r="P363" s="350"/>
      <c r="Q363" s="350"/>
    </row>
    <row r="364" spans="1:17" ht="12.75" thickBot="1">
      <c r="A364" s="57"/>
      <c r="B364" s="8" t="s">
        <v>149</v>
      </c>
      <c r="C364" s="173"/>
      <c r="D364" s="89">
        <v>6357</v>
      </c>
      <c r="E364" s="89">
        <v>6357</v>
      </c>
      <c r="F364" s="89">
        <v>6357</v>
      </c>
      <c r="G364" s="89">
        <v>6357</v>
      </c>
      <c r="H364" s="89">
        <f>D364+E364+F364+G364</f>
        <v>25428</v>
      </c>
      <c r="I364" s="211">
        <f t="shared" si="6"/>
        <v>17957.627118644068</v>
      </c>
      <c r="J364" s="96"/>
      <c r="K364" s="96"/>
      <c r="L364" s="96"/>
      <c r="M364" s="96"/>
      <c r="N364" s="220">
        <f>J364+K364+L364+M364</f>
        <v>0</v>
      </c>
      <c r="O364" s="131">
        <f>C364+I364-N364</f>
        <v>17957.627118644068</v>
      </c>
      <c r="P364" s="350"/>
      <c r="Q364" s="350"/>
    </row>
    <row r="365" spans="1:17" ht="12.75" thickBot="1">
      <c r="A365" s="55"/>
      <c r="B365" s="8"/>
      <c r="C365" s="68"/>
      <c r="D365" s="81"/>
      <c r="E365" s="81"/>
      <c r="F365" s="81"/>
      <c r="G365" s="82"/>
      <c r="H365" s="82"/>
      <c r="I365" s="211">
        <f t="shared" si="6"/>
        <v>0</v>
      </c>
      <c r="J365" s="94"/>
      <c r="K365" s="94"/>
      <c r="L365" s="94"/>
      <c r="M365" s="94"/>
      <c r="N365" s="107"/>
      <c r="O365" s="110"/>
      <c r="P365" s="350"/>
      <c r="Q365" s="350"/>
    </row>
    <row r="366" spans="1:17" ht="12.75" thickBot="1">
      <c r="A366" s="359"/>
      <c r="B366" s="72" t="s">
        <v>150</v>
      </c>
      <c r="C366" s="379"/>
      <c r="D366" s="89"/>
      <c r="E366" s="89"/>
      <c r="F366" s="89"/>
      <c r="G366" s="89"/>
      <c r="H366" s="89">
        <f>D366+E366+F366+G366</f>
        <v>0</v>
      </c>
      <c r="I366" s="211">
        <f t="shared" si="6"/>
        <v>0</v>
      </c>
      <c r="J366" s="96"/>
      <c r="K366" s="96"/>
      <c r="L366" s="96"/>
      <c r="M366" s="96"/>
      <c r="N366" s="220">
        <f>J366+K366+L366+M366</f>
        <v>0</v>
      </c>
      <c r="O366" s="131">
        <f>C366+I366-N366</f>
        <v>0</v>
      </c>
      <c r="P366" s="350"/>
      <c r="Q366" s="350"/>
    </row>
    <row r="367" spans="1:17" ht="12.75" thickBot="1">
      <c r="A367" s="55"/>
      <c r="B367" s="44"/>
      <c r="C367" s="68"/>
      <c r="D367" s="81"/>
      <c r="E367" s="81"/>
      <c r="F367" s="81"/>
      <c r="G367" s="82"/>
      <c r="H367" s="82"/>
      <c r="I367" s="211">
        <f t="shared" si="6"/>
        <v>0</v>
      </c>
      <c r="J367" s="94"/>
      <c r="K367" s="94"/>
      <c r="L367" s="94"/>
      <c r="M367" s="94"/>
      <c r="N367" s="107"/>
      <c r="O367" s="110"/>
      <c r="P367" s="350"/>
      <c r="Q367" s="350"/>
    </row>
    <row r="368" spans="1:17" ht="12.75" thickBot="1">
      <c r="A368" s="359"/>
      <c r="B368" s="72" t="s">
        <v>151</v>
      </c>
      <c r="C368" s="379"/>
      <c r="D368" s="89">
        <v>8986.47</v>
      </c>
      <c r="E368" s="89">
        <v>8986.47</v>
      </c>
      <c r="F368" s="89">
        <v>8986.47</v>
      </c>
      <c r="G368" s="89">
        <v>8986.47</v>
      </c>
      <c r="H368" s="89">
        <f>D368+E368+F368+G368</f>
        <v>35945.88</v>
      </c>
      <c r="I368" s="211">
        <f t="shared" si="6"/>
        <v>25385.508474576272</v>
      </c>
      <c r="J368" s="96"/>
      <c r="K368" s="96"/>
      <c r="L368" s="96"/>
      <c r="M368" s="96"/>
      <c r="N368" s="220">
        <f>J368+K368+L368+M368</f>
        <v>0</v>
      </c>
      <c r="O368" s="131">
        <f>C368+I368-N368</f>
        <v>25385.508474576272</v>
      </c>
      <c r="P368" s="350"/>
      <c r="Q368" s="350"/>
    </row>
    <row r="369" spans="1:17" ht="12.75" thickBot="1">
      <c r="A369" s="55"/>
      <c r="B369" s="42"/>
      <c r="C369" s="68"/>
      <c r="D369" s="89"/>
      <c r="E369" s="89"/>
      <c r="F369" s="81"/>
      <c r="G369" s="82"/>
      <c r="H369" s="82"/>
      <c r="I369" s="211">
        <f t="shared" si="6"/>
        <v>0</v>
      </c>
      <c r="J369" s="94"/>
      <c r="K369" s="94"/>
      <c r="L369" s="94"/>
      <c r="M369" s="94"/>
      <c r="N369" s="107"/>
      <c r="O369" s="110"/>
      <c r="P369" s="350"/>
      <c r="Q369" s="350"/>
    </row>
    <row r="370" spans="1:17" ht="12.75" thickBot="1">
      <c r="A370" s="57"/>
      <c r="B370" s="8" t="s">
        <v>152</v>
      </c>
      <c r="C370" s="173"/>
      <c r="D370" s="81">
        <v>4955.52</v>
      </c>
      <c r="E370" s="81">
        <v>4955.52</v>
      </c>
      <c r="F370" s="89">
        <v>4955.52</v>
      </c>
      <c r="G370" s="89">
        <v>4955.52</v>
      </c>
      <c r="H370" s="89">
        <f>D370+E370+F370+G370</f>
        <v>19822.08</v>
      </c>
      <c r="I370" s="211">
        <f t="shared" si="6"/>
        <v>13998.644067796613</v>
      </c>
      <c r="J370" s="96"/>
      <c r="K370" s="96"/>
      <c r="L370" s="96"/>
      <c r="M370" s="96"/>
      <c r="N370" s="220">
        <f>J370+K370+L370+M370</f>
        <v>0</v>
      </c>
      <c r="O370" s="131">
        <f>C370+I370-N370</f>
        <v>13998.644067796613</v>
      </c>
      <c r="P370" s="350"/>
      <c r="Q370" s="350"/>
    </row>
    <row r="371" spans="1:17" ht="12.75" thickBot="1">
      <c r="A371" s="55"/>
      <c r="B371" s="8"/>
      <c r="C371" s="68"/>
      <c r="D371" s="89"/>
      <c r="E371" s="89"/>
      <c r="F371" s="81"/>
      <c r="G371" s="82"/>
      <c r="H371" s="82"/>
      <c r="I371" s="211">
        <f t="shared" si="6"/>
        <v>0</v>
      </c>
      <c r="J371" s="94"/>
      <c r="K371" s="94"/>
      <c r="L371" s="94"/>
      <c r="M371" s="94"/>
      <c r="N371" s="107"/>
      <c r="O371" s="110"/>
      <c r="P371" s="350"/>
      <c r="Q371" s="350"/>
    </row>
    <row r="372" spans="1:17" ht="12.75" thickBot="1">
      <c r="A372" s="55">
        <v>25</v>
      </c>
      <c r="B372" s="9" t="s">
        <v>153</v>
      </c>
      <c r="C372" s="63"/>
      <c r="D372" s="89">
        <v>4846.65</v>
      </c>
      <c r="E372" s="89">
        <v>4846.65</v>
      </c>
      <c r="F372" s="89">
        <v>4846.65</v>
      </c>
      <c r="G372" s="89">
        <v>4846.65</v>
      </c>
      <c r="H372" s="89">
        <f>D372+E372+F372+G372</f>
        <v>19386.6</v>
      </c>
      <c r="I372" s="211">
        <f t="shared" si="6"/>
        <v>13691.101694915254</v>
      </c>
      <c r="J372" s="96"/>
      <c r="K372" s="96"/>
      <c r="L372" s="96"/>
      <c r="M372" s="96"/>
      <c r="N372" s="220">
        <f>J372+K372+L372+M372</f>
        <v>0</v>
      </c>
      <c r="O372" s="131">
        <f>C372+I372-N372</f>
        <v>13691.101694915254</v>
      </c>
      <c r="P372" s="350"/>
      <c r="Q372" s="350"/>
    </row>
    <row r="373" spans="1:17" ht="12.75" thickBot="1">
      <c r="A373" s="57"/>
      <c r="B373" s="72"/>
      <c r="C373" s="173"/>
      <c r="D373" s="81"/>
      <c r="E373" s="81"/>
      <c r="F373" s="89"/>
      <c r="G373" s="89"/>
      <c r="H373" s="89"/>
      <c r="I373" s="211">
        <f t="shared" si="6"/>
        <v>0</v>
      </c>
      <c r="J373" s="96"/>
      <c r="K373" s="96"/>
      <c r="L373" s="96"/>
      <c r="M373" s="96"/>
      <c r="N373" s="456"/>
      <c r="O373" s="131"/>
      <c r="P373" s="350"/>
      <c r="Q373" s="350"/>
    </row>
    <row r="374" spans="1:17" ht="12.75" thickBot="1">
      <c r="A374" s="359"/>
      <c r="B374" s="72" t="s">
        <v>154</v>
      </c>
      <c r="C374" s="379"/>
      <c r="D374" s="89">
        <v>2355.34</v>
      </c>
      <c r="E374" s="89">
        <v>0</v>
      </c>
      <c r="F374" s="89">
        <v>0</v>
      </c>
      <c r="G374" s="89">
        <v>0</v>
      </c>
      <c r="H374" s="89">
        <f>D374+E374+F374+G374</f>
        <v>2355.34</v>
      </c>
      <c r="I374" s="211">
        <f t="shared" si="6"/>
        <v>1663.3757062146894</v>
      </c>
      <c r="J374" s="96"/>
      <c r="K374" s="96"/>
      <c r="L374" s="96"/>
      <c r="M374" s="96"/>
      <c r="N374" s="220">
        <f>J374+K374+L374+M374</f>
        <v>0</v>
      </c>
      <c r="O374" s="131">
        <f>C374+I374-N374</f>
        <v>1663.3757062146894</v>
      </c>
      <c r="P374" s="350"/>
      <c r="Q374" s="350"/>
    </row>
    <row r="375" spans="1:17" ht="12.75" thickBot="1">
      <c r="A375" s="55"/>
      <c r="B375" s="42"/>
      <c r="C375" s="68"/>
      <c r="D375" s="81"/>
      <c r="E375" s="81"/>
      <c r="F375" s="81"/>
      <c r="G375" s="82"/>
      <c r="H375" s="82"/>
      <c r="I375" s="211">
        <f t="shared" si="6"/>
        <v>0</v>
      </c>
      <c r="J375" s="94"/>
      <c r="K375" s="94"/>
      <c r="L375" s="94"/>
      <c r="M375" s="94"/>
      <c r="N375" s="107"/>
      <c r="O375" s="110"/>
      <c r="P375" s="350"/>
      <c r="Q375" s="350"/>
    </row>
    <row r="376" spans="1:17" ht="12.75" thickBot="1">
      <c r="A376" s="359"/>
      <c r="B376" s="72" t="s">
        <v>155</v>
      </c>
      <c r="C376" s="379"/>
      <c r="D376" s="89">
        <v>5777.94</v>
      </c>
      <c r="E376" s="89">
        <v>5777.94</v>
      </c>
      <c r="F376" s="89">
        <v>5777.94</v>
      </c>
      <c r="G376" s="89">
        <v>5777.94</v>
      </c>
      <c r="H376" s="89">
        <f>D376+E376+F376+G376</f>
        <v>23111.76</v>
      </c>
      <c r="I376" s="211">
        <f t="shared" si="6"/>
        <v>16321.864406779661</v>
      </c>
      <c r="J376" s="96"/>
      <c r="K376" s="96"/>
      <c r="L376" s="96"/>
      <c r="M376" s="96"/>
      <c r="N376" s="220">
        <f>J376+K376+L376+M376</f>
        <v>0</v>
      </c>
      <c r="O376" s="131">
        <f>C376+I376-N376</f>
        <v>16321.864406779661</v>
      </c>
      <c r="P376" s="350"/>
      <c r="Q376" s="350"/>
    </row>
    <row r="377" spans="1:17" ht="12.75" thickBot="1">
      <c r="A377" s="55"/>
      <c r="B377" s="42"/>
      <c r="C377" s="68"/>
      <c r="D377" s="81"/>
      <c r="E377" s="81"/>
      <c r="F377" s="81"/>
      <c r="G377" s="82"/>
      <c r="H377" s="82"/>
      <c r="I377" s="211">
        <f t="shared" si="6"/>
        <v>0</v>
      </c>
      <c r="J377" s="94"/>
      <c r="K377" s="94"/>
      <c r="L377" s="94"/>
      <c r="M377" s="94"/>
      <c r="N377" s="107"/>
      <c r="O377" s="110"/>
      <c r="P377" s="350"/>
      <c r="Q377" s="350"/>
    </row>
    <row r="378" spans="1:17" ht="12.75" thickBot="1">
      <c r="A378" s="359"/>
      <c r="B378" s="72" t="s">
        <v>156</v>
      </c>
      <c r="C378" s="379"/>
      <c r="D378" s="89">
        <v>4665.51</v>
      </c>
      <c r="E378" s="89">
        <v>4665.51</v>
      </c>
      <c r="F378" s="89">
        <v>4665.51</v>
      </c>
      <c r="G378" s="89">
        <v>4665.51</v>
      </c>
      <c r="H378" s="89">
        <f>D378+E378+F378+G378</f>
        <v>18662.04</v>
      </c>
      <c r="I378" s="211">
        <f t="shared" si="6"/>
        <v>13179.406779661018</v>
      </c>
      <c r="J378" s="96"/>
      <c r="K378" s="96"/>
      <c r="L378" s="96"/>
      <c r="M378" s="96"/>
      <c r="N378" s="220">
        <f>J378+K378+L378+M378</f>
        <v>0</v>
      </c>
      <c r="O378" s="131">
        <f>C378+I378-N378</f>
        <v>13179.406779661018</v>
      </c>
      <c r="P378" s="350"/>
      <c r="Q378" s="350"/>
    </row>
    <row r="379" spans="1:17" ht="12.75" thickBot="1">
      <c r="A379" s="55"/>
      <c r="B379" s="44"/>
      <c r="C379" s="68"/>
      <c r="D379" s="81"/>
      <c r="E379" s="81"/>
      <c r="F379" s="81"/>
      <c r="G379" s="82"/>
      <c r="H379" s="82"/>
      <c r="I379" s="211">
        <f t="shared" si="6"/>
        <v>0</v>
      </c>
      <c r="J379" s="94"/>
      <c r="K379" s="94"/>
      <c r="L379" s="94"/>
      <c r="M379" s="94"/>
      <c r="N379" s="107"/>
      <c r="O379" s="110"/>
      <c r="P379" s="350"/>
      <c r="Q379" s="350"/>
    </row>
    <row r="380" spans="1:17" ht="12.75" thickBot="1">
      <c r="A380" s="359"/>
      <c r="B380" s="72" t="s">
        <v>157</v>
      </c>
      <c r="C380" s="379"/>
      <c r="D380" s="89">
        <v>1595.79</v>
      </c>
      <c r="E380" s="89">
        <v>1595.79</v>
      </c>
      <c r="F380" s="89">
        <v>1595.79</v>
      </c>
      <c r="G380" s="89">
        <v>1595.79</v>
      </c>
      <c r="H380" s="89">
        <f>D380+E380+F380+G380</f>
        <v>6383.16</v>
      </c>
      <c r="I380" s="211">
        <f t="shared" si="6"/>
        <v>4507.881355932203</v>
      </c>
      <c r="J380" s="96"/>
      <c r="K380" s="96"/>
      <c r="L380" s="96"/>
      <c r="M380" s="96"/>
      <c r="N380" s="220">
        <f>J380+K380+L380+M380</f>
        <v>0</v>
      </c>
      <c r="O380" s="131">
        <f>C380+I380-N380</f>
        <v>4507.881355932203</v>
      </c>
      <c r="P380" s="350"/>
      <c r="Q380" s="350"/>
    </row>
    <row r="381" spans="1:17" ht="12.75" thickBot="1">
      <c r="A381" s="55"/>
      <c r="B381" s="44"/>
      <c r="C381" s="68"/>
      <c r="D381" s="81"/>
      <c r="E381" s="81"/>
      <c r="F381" s="81"/>
      <c r="G381" s="82"/>
      <c r="H381" s="82"/>
      <c r="I381" s="211">
        <f t="shared" si="6"/>
        <v>0</v>
      </c>
      <c r="J381" s="94"/>
      <c r="K381" s="94"/>
      <c r="L381" s="94"/>
      <c r="M381" s="94"/>
      <c r="N381" s="107"/>
      <c r="O381" s="110"/>
      <c r="P381" s="350"/>
      <c r="Q381" s="350"/>
    </row>
    <row r="382" spans="1:17" ht="12.75" thickBot="1">
      <c r="A382" s="359"/>
      <c r="B382" s="72" t="s">
        <v>158</v>
      </c>
      <c r="C382" s="379"/>
      <c r="D382" s="89">
        <v>7915.86</v>
      </c>
      <c r="E382" s="89">
        <v>7915.86</v>
      </c>
      <c r="F382" s="89">
        <v>7915.86</v>
      </c>
      <c r="G382" s="89">
        <v>7915.86</v>
      </c>
      <c r="H382" s="89">
        <f>D382+E382+F382+G382</f>
        <v>31663.44</v>
      </c>
      <c r="I382" s="211">
        <f t="shared" si="6"/>
        <v>22361.186440677968</v>
      </c>
      <c r="J382" s="96"/>
      <c r="K382" s="96"/>
      <c r="L382" s="96"/>
      <c r="M382" s="96"/>
      <c r="N382" s="220">
        <f>J382+K382+L382+M382</f>
        <v>0</v>
      </c>
      <c r="O382" s="131">
        <f>C382+I382-N382</f>
        <v>22361.186440677968</v>
      </c>
      <c r="P382" s="350"/>
      <c r="Q382" s="350"/>
    </row>
    <row r="383" spans="1:17" ht="12.75" thickBot="1">
      <c r="A383" s="55"/>
      <c r="B383" s="42"/>
      <c r="C383" s="68"/>
      <c r="D383" s="89"/>
      <c r="E383" s="89"/>
      <c r="F383" s="81"/>
      <c r="G383" s="82"/>
      <c r="H383" s="82"/>
      <c r="I383" s="211">
        <f t="shared" si="6"/>
        <v>0</v>
      </c>
      <c r="J383" s="94"/>
      <c r="K383" s="94"/>
      <c r="L383" s="94"/>
      <c r="M383" s="94"/>
      <c r="N383" s="107"/>
      <c r="O383" s="110"/>
      <c r="P383" s="350"/>
      <c r="Q383" s="350"/>
    </row>
    <row r="384" spans="1:17" ht="12.75" thickBot="1">
      <c r="A384" s="359"/>
      <c r="B384" s="72" t="s">
        <v>159</v>
      </c>
      <c r="C384" s="379"/>
      <c r="D384" s="89">
        <v>4913.61</v>
      </c>
      <c r="E384" s="89">
        <v>4913.61</v>
      </c>
      <c r="F384" s="89">
        <v>4913.61</v>
      </c>
      <c r="G384" s="89">
        <v>4913.61</v>
      </c>
      <c r="H384" s="89">
        <f>D384+E384+F384+G384</f>
        <v>19654.44</v>
      </c>
      <c r="I384" s="211">
        <f t="shared" si="6"/>
        <v>13880.254237288136</v>
      </c>
      <c r="J384" s="96"/>
      <c r="K384" s="96"/>
      <c r="L384" s="96"/>
      <c r="M384" s="96"/>
      <c r="N384" s="220">
        <f>J384+K384+L384+M384</f>
        <v>0</v>
      </c>
      <c r="O384" s="131">
        <f>C384+I384-N384</f>
        <v>13880.254237288136</v>
      </c>
      <c r="P384" s="350"/>
      <c r="Q384" s="350"/>
    </row>
    <row r="385" spans="1:17" ht="12.75" thickBot="1">
      <c r="A385" s="55"/>
      <c r="B385" s="42"/>
      <c r="C385" s="68"/>
      <c r="D385" s="81"/>
      <c r="E385" s="81"/>
      <c r="F385" s="81"/>
      <c r="G385" s="82"/>
      <c r="H385" s="82"/>
      <c r="I385" s="211">
        <f t="shared" si="6"/>
        <v>0</v>
      </c>
      <c r="J385" s="94"/>
      <c r="K385" s="94"/>
      <c r="L385" s="94"/>
      <c r="M385" s="94"/>
      <c r="N385" s="107"/>
      <c r="O385" s="110"/>
      <c r="P385" s="350"/>
      <c r="Q385" s="350"/>
    </row>
    <row r="386" spans="1:17" ht="12.75" thickBot="1">
      <c r="A386" s="359"/>
      <c r="B386" s="72" t="s">
        <v>161</v>
      </c>
      <c r="C386" s="379"/>
      <c r="D386" s="89">
        <v>4626.6</v>
      </c>
      <c r="E386" s="89">
        <v>4626.6</v>
      </c>
      <c r="F386" s="89">
        <v>4626.6</v>
      </c>
      <c r="G386" s="89">
        <v>4626.6</v>
      </c>
      <c r="H386" s="89">
        <f>D386+E386+F386+G386</f>
        <v>18506.4</v>
      </c>
      <c r="I386" s="211">
        <f t="shared" si="6"/>
        <v>13069.491525423731</v>
      </c>
      <c r="J386" s="96"/>
      <c r="K386" s="96"/>
      <c r="L386" s="96"/>
      <c r="M386" s="96"/>
      <c r="N386" s="220">
        <f>J386+K386+L386+M386</f>
        <v>0</v>
      </c>
      <c r="O386" s="131">
        <f>C386+I386-N386</f>
        <v>13069.491525423731</v>
      </c>
      <c r="P386" s="350"/>
      <c r="Q386" s="350"/>
    </row>
    <row r="387" spans="1:17" ht="12.75" thickBot="1">
      <c r="A387" s="55"/>
      <c r="B387" s="42"/>
      <c r="C387" s="68"/>
      <c r="D387" s="81"/>
      <c r="E387" s="81"/>
      <c r="F387" s="81"/>
      <c r="G387" s="82"/>
      <c r="H387" s="82"/>
      <c r="I387" s="211">
        <f t="shared" si="6"/>
        <v>0</v>
      </c>
      <c r="J387" s="94"/>
      <c r="K387" s="94"/>
      <c r="L387" s="94"/>
      <c r="M387" s="94"/>
      <c r="N387" s="107"/>
      <c r="O387" s="110"/>
      <c r="P387" s="350"/>
      <c r="Q387" s="350"/>
    </row>
    <row r="388" spans="1:17" ht="12.75" thickBot="1">
      <c r="A388" s="359"/>
      <c r="B388" s="72" t="s">
        <v>162</v>
      </c>
      <c r="C388" s="379"/>
      <c r="D388" s="89"/>
      <c r="E388" s="89"/>
      <c r="F388" s="89"/>
      <c r="G388" s="89"/>
      <c r="H388" s="89">
        <f>D388+E388+F388+G388</f>
        <v>0</v>
      </c>
      <c r="I388" s="211">
        <f t="shared" si="6"/>
        <v>0</v>
      </c>
      <c r="J388" s="96"/>
      <c r="K388" s="96"/>
      <c r="L388" s="96"/>
      <c r="M388" s="96"/>
      <c r="N388" s="220">
        <f>J388+K388+L388+M388</f>
        <v>0</v>
      </c>
      <c r="O388" s="131">
        <f>C388+I388-N388</f>
        <v>0</v>
      </c>
      <c r="P388" s="350"/>
      <c r="Q388" s="350"/>
    </row>
    <row r="389" spans="1:17" ht="12.75" thickBot="1">
      <c r="A389" s="55"/>
      <c r="B389" s="44"/>
      <c r="C389" s="63"/>
      <c r="D389" s="81"/>
      <c r="E389" s="81"/>
      <c r="F389" s="81"/>
      <c r="G389" s="82"/>
      <c r="H389" s="82"/>
      <c r="I389" s="211">
        <f t="shared" si="6"/>
        <v>0</v>
      </c>
      <c r="J389" s="94"/>
      <c r="K389" s="94"/>
      <c r="L389" s="94"/>
      <c r="M389" s="94"/>
      <c r="N389" s="107"/>
      <c r="O389" s="110"/>
      <c r="P389" s="350"/>
      <c r="Q389" s="350"/>
    </row>
    <row r="390" spans="1:17" ht="12.75" thickBot="1">
      <c r="A390" s="359"/>
      <c r="B390" s="72" t="s">
        <v>163</v>
      </c>
      <c r="C390" s="379"/>
      <c r="D390" s="89">
        <v>7054.05</v>
      </c>
      <c r="E390" s="89">
        <v>7054.05</v>
      </c>
      <c r="F390" s="89">
        <v>7054.05</v>
      </c>
      <c r="G390" s="89">
        <v>7054.05</v>
      </c>
      <c r="H390" s="89">
        <f>D390+E390+F390+G390</f>
        <v>28216.2</v>
      </c>
      <c r="I390" s="211">
        <f t="shared" si="6"/>
        <v>19926.694915254237</v>
      </c>
      <c r="J390" s="96"/>
      <c r="K390" s="96"/>
      <c r="L390" s="96"/>
      <c r="M390" s="96"/>
      <c r="N390" s="220">
        <f>J390+K390+L390+M390</f>
        <v>0</v>
      </c>
      <c r="O390" s="131">
        <f>C390+I390-N390</f>
        <v>19926.694915254237</v>
      </c>
      <c r="P390" s="350"/>
      <c r="Q390" s="350"/>
    </row>
    <row r="391" spans="1:17" ht="12.75" thickBot="1">
      <c r="A391" s="55"/>
      <c r="B391" s="42"/>
      <c r="C391" s="68"/>
      <c r="D391" s="81"/>
      <c r="E391" s="81"/>
      <c r="F391" s="81"/>
      <c r="G391" s="82"/>
      <c r="H391" s="82"/>
      <c r="I391" s="211">
        <f t="shared" si="6"/>
        <v>0</v>
      </c>
      <c r="J391" s="94"/>
      <c r="K391" s="94"/>
      <c r="L391" s="94"/>
      <c r="M391" s="94"/>
      <c r="N391" s="99"/>
      <c r="O391" s="106"/>
      <c r="P391" s="350"/>
      <c r="Q391" s="350"/>
    </row>
    <row r="392" spans="1:17" ht="12.75" thickBot="1">
      <c r="A392" s="359"/>
      <c r="B392" s="72" t="s">
        <v>336</v>
      </c>
      <c r="C392" s="379"/>
      <c r="D392" s="89">
        <v>4656.72</v>
      </c>
      <c r="E392" s="89">
        <v>4656.72</v>
      </c>
      <c r="F392" s="89">
        <v>4656.72</v>
      </c>
      <c r="G392" s="89">
        <v>4656.72</v>
      </c>
      <c r="H392" s="89">
        <f>D392+E392+F392+G392</f>
        <v>18626.88</v>
      </c>
      <c r="I392" s="211">
        <f t="shared" si="6"/>
        <v>13154.576271186443</v>
      </c>
      <c r="J392" s="96"/>
      <c r="K392" s="96"/>
      <c r="L392" s="96"/>
      <c r="M392" s="96"/>
      <c r="N392" s="220">
        <f>J392+K392+L392+M392</f>
        <v>0</v>
      </c>
      <c r="O392" s="131">
        <f>C392+I392-N392</f>
        <v>13154.576271186443</v>
      </c>
      <c r="P392" s="350"/>
      <c r="Q392" s="350"/>
    </row>
    <row r="393" spans="1:17" ht="12.75" thickBot="1">
      <c r="A393" s="290"/>
      <c r="B393" s="44"/>
      <c r="C393" s="70"/>
      <c r="D393" s="266"/>
      <c r="E393" s="266"/>
      <c r="F393" s="266"/>
      <c r="G393" s="266"/>
      <c r="H393" s="266"/>
      <c r="I393" s="211">
        <f t="shared" si="6"/>
        <v>0</v>
      </c>
      <c r="J393" s="268"/>
      <c r="K393" s="268"/>
      <c r="L393" s="268"/>
      <c r="M393" s="268"/>
      <c r="N393" s="267"/>
      <c r="O393" s="144"/>
      <c r="P393" s="350"/>
      <c r="Q393" s="350"/>
    </row>
    <row r="394" spans="1:17" ht="12.75" thickBot="1">
      <c r="A394" s="414"/>
      <c r="B394" s="415" t="s">
        <v>244</v>
      </c>
      <c r="C394" s="416"/>
      <c r="D394" s="263">
        <v>1207.68</v>
      </c>
      <c r="E394" s="263">
        <v>1207.68</v>
      </c>
      <c r="F394" s="417">
        <v>1207.68</v>
      </c>
      <c r="G394" s="417">
        <v>1207.68</v>
      </c>
      <c r="H394" s="417">
        <f>D394+E394+F394+G394</f>
        <v>4830.72</v>
      </c>
      <c r="I394" s="211">
        <f t="shared" si="6"/>
        <v>3411.525423728814</v>
      </c>
      <c r="J394" s="421"/>
      <c r="K394" s="421"/>
      <c r="L394" s="421"/>
      <c r="M394" s="421"/>
      <c r="N394" s="422">
        <f>J394+K394+L394+M394</f>
        <v>0</v>
      </c>
      <c r="O394" s="118">
        <f>C394+I394-N394</f>
        <v>3411.525423728814</v>
      </c>
      <c r="P394" s="350"/>
      <c r="Q394" s="350"/>
    </row>
    <row r="395" spans="1:17" ht="12.75" thickBot="1">
      <c r="A395" s="55"/>
      <c r="B395" s="8"/>
      <c r="C395" s="63"/>
      <c r="D395" s="266"/>
      <c r="E395" s="266"/>
      <c r="F395" s="252"/>
      <c r="G395" s="252"/>
      <c r="H395" s="252"/>
      <c r="I395" s="211">
        <f t="shared" si="6"/>
        <v>0</v>
      </c>
      <c r="J395" s="254"/>
      <c r="K395" s="254"/>
      <c r="L395" s="254"/>
      <c r="M395" s="254"/>
      <c r="N395" s="253"/>
      <c r="O395" s="145"/>
      <c r="P395" s="350"/>
      <c r="Q395" s="350"/>
    </row>
    <row r="396" spans="1:17" s="22" customFormat="1" ht="12.75" thickBot="1">
      <c r="A396" s="412"/>
      <c r="B396" s="423" t="s">
        <v>245</v>
      </c>
      <c r="C396" s="413"/>
      <c r="D396" s="263"/>
      <c r="E396" s="263"/>
      <c r="F396" s="401"/>
      <c r="G396" s="401"/>
      <c r="H396" s="401">
        <f>D396+E396+F396+G396</f>
        <v>0</v>
      </c>
      <c r="I396" s="211">
        <f t="shared" si="6"/>
        <v>0</v>
      </c>
      <c r="J396" s="403"/>
      <c r="K396" s="403"/>
      <c r="L396" s="403"/>
      <c r="M396" s="403"/>
      <c r="N396" s="404">
        <f>J396+K396+L396+M396</f>
        <v>0</v>
      </c>
      <c r="O396" s="405">
        <f>C396+I396-N396</f>
        <v>0</v>
      </c>
      <c r="P396" s="350"/>
      <c r="Q396" s="350"/>
    </row>
    <row r="397" spans="1:17" ht="12.75" thickBot="1">
      <c r="A397" s="290"/>
      <c r="B397" s="44"/>
      <c r="C397" s="70"/>
      <c r="D397" s="266"/>
      <c r="E397" s="266"/>
      <c r="F397" s="266"/>
      <c r="G397" s="266"/>
      <c r="H397" s="266"/>
      <c r="I397" s="211">
        <f t="shared" si="6"/>
        <v>0</v>
      </c>
      <c r="J397" s="268"/>
      <c r="K397" s="268"/>
      <c r="L397" s="268"/>
      <c r="M397" s="268"/>
      <c r="N397" s="267"/>
      <c r="O397" s="144"/>
      <c r="P397" s="350"/>
      <c r="Q397" s="350"/>
    </row>
    <row r="398" spans="1:17" ht="12.75" thickBot="1">
      <c r="A398" s="57"/>
      <c r="B398" s="11" t="s">
        <v>246</v>
      </c>
      <c r="C398" s="173"/>
      <c r="D398" s="263"/>
      <c r="E398" s="263"/>
      <c r="F398" s="89"/>
      <c r="G398" s="89"/>
      <c r="H398" s="89">
        <f>D398+E398+F398+G398</f>
        <v>0</v>
      </c>
      <c r="I398" s="211">
        <f t="shared" si="6"/>
        <v>0</v>
      </c>
      <c r="J398" s="96"/>
      <c r="K398" s="96"/>
      <c r="L398" s="96"/>
      <c r="M398" s="96"/>
      <c r="N398" s="220">
        <f>J398+K398+L398+M398</f>
        <v>0</v>
      </c>
      <c r="O398" s="131">
        <f>C398+I398-N398</f>
        <v>0</v>
      </c>
      <c r="P398" s="350"/>
      <c r="Q398" s="350"/>
    </row>
    <row r="399" spans="1:17" ht="12.75" thickBot="1">
      <c r="A399" s="290"/>
      <c r="B399" s="44"/>
      <c r="C399" s="70"/>
      <c r="D399" s="266"/>
      <c r="E399" s="266"/>
      <c r="F399" s="266"/>
      <c r="G399" s="266"/>
      <c r="H399" s="266"/>
      <c r="I399" s="211">
        <f t="shared" si="6"/>
        <v>0</v>
      </c>
      <c r="J399" s="268"/>
      <c r="K399" s="268"/>
      <c r="L399" s="268"/>
      <c r="M399" s="268"/>
      <c r="N399" s="267"/>
      <c r="O399" s="144"/>
      <c r="P399" s="350"/>
      <c r="Q399" s="350"/>
    </row>
    <row r="400" spans="1:17" ht="12.75" thickBot="1">
      <c r="A400" s="57"/>
      <c r="B400" s="11" t="s">
        <v>247</v>
      </c>
      <c r="C400" s="173"/>
      <c r="D400" s="263">
        <v>5558.43</v>
      </c>
      <c r="E400" s="263">
        <v>0</v>
      </c>
      <c r="F400" s="89">
        <v>0</v>
      </c>
      <c r="G400" s="89">
        <v>0</v>
      </c>
      <c r="H400" s="89">
        <f>D400+E400+F400+G400</f>
        <v>5558.43</v>
      </c>
      <c r="I400" s="211">
        <f t="shared" si="6"/>
        <v>3925.444915254238</v>
      </c>
      <c r="J400" s="96"/>
      <c r="K400" s="96"/>
      <c r="L400" s="96"/>
      <c r="M400" s="96"/>
      <c r="N400" s="220">
        <f>J400+K400+L400+M400</f>
        <v>0</v>
      </c>
      <c r="O400" s="131">
        <f>C400+I400-N400</f>
        <v>3925.444915254238</v>
      </c>
      <c r="P400" s="350"/>
      <c r="Q400" s="350"/>
    </row>
    <row r="401" spans="1:17" ht="12.75" thickBot="1">
      <c r="A401" s="290"/>
      <c r="B401" s="44"/>
      <c r="C401" s="70"/>
      <c r="D401" s="266"/>
      <c r="E401" s="266"/>
      <c r="F401" s="266"/>
      <c r="G401" s="266"/>
      <c r="H401" s="266"/>
      <c r="I401" s="211">
        <f t="shared" si="6"/>
        <v>0</v>
      </c>
      <c r="J401" s="268"/>
      <c r="K401" s="268"/>
      <c r="L401" s="268"/>
      <c r="M401" s="268"/>
      <c r="N401" s="267"/>
      <c r="O401" s="144"/>
      <c r="P401" s="350"/>
      <c r="Q401" s="350"/>
    </row>
    <row r="402" spans="1:17" ht="12.75" thickBot="1">
      <c r="A402" s="57"/>
      <c r="B402" s="11" t="s">
        <v>248</v>
      </c>
      <c r="C402" s="173"/>
      <c r="D402" s="263"/>
      <c r="E402" s="263"/>
      <c r="F402" s="89"/>
      <c r="G402" s="89"/>
      <c r="H402" s="89">
        <f>D402+E402+F402+G402</f>
        <v>0</v>
      </c>
      <c r="I402" s="211">
        <f t="shared" si="6"/>
        <v>0</v>
      </c>
      <c r="J402" s="96"/>
      <c r="K402" s="96"/>
      <c r="L402" s="96"/>
      <c r="M402" s="96"/>
      <c r="N402" s="220">
        <f>J402+K402+L402+M402</f>
        <v>0</v>
      </c>
      <c r="O402" s="131">
        <f>C402+I402-N402</f>
        <v>0</v>
      </c>
      <c r="P402" s="350"/>
      <c r="Q402" s="350"/>
    </row>
    <row r="403" spans="1:17" ht="12.75" thickBot="1">
      <c r="A403" s="290"/>
      <c r="B403" s="44"/>
      <c r="C403" s="70"/>
      <c r="D403" s="266"/>
      <c r="E403" s="266"/>
      <c r="F403" s="266"/>
      <c r="G403" s="266"/>
      <c r="H403" s="266"/>
      <c r="I403" s="211">
        <f t="shared" si="6"/>
        <v>0</v>
      </c>
      <c r="J403" s="268"/>
      <c r="K403" s="268"/>
      <c r="L403" s="268"/>
      <c r="M403" s="268"/>
      <c r="N403" s="267"/>
      <c r="O403" s="144"/>
      <c r="P403" s="350"/>
      <c r="Q403" s="350"/>
    </row>
    <row r="404" spans="1:17" ht="12.75" thickBot="1">
      <c r="A404" s="57"/>
      <c r="B404" s="11" t="s">
        <v>249</v>
      </c>
      <c r="C404" s="173"/>
      <c r="D404" s="263">
        <v>4618.26</v>
      </c>
      <c r="E404" s="263">
        <v>4618.26</v>
      </c>
      <c r="F404" s="89">
        <v>4618.26</v>
      </c>
      <c r="G404" s="89">
        <v>4618.26</v>
      </c>
      <c r="H404" s="89">
        <f>D404+E404+F404+G404</f>
        <v>18473.04</v>
      </c>
      <c r="I404" s="211">
        <f aca="true" t="shared" si="7" ref="I404:I429">H404/1.2/1.18</f>
        <v>13045.932203389832</v>
      </c>
      <c r="J404" s="96"/>
      <c r="K404" s="96"/>
      <c r="L404" s="96"/>
      <c r="M404" s="96"/>
      <c r="N404" s="220">
        <f>J404+K404+L404+M404</f>
        <v>0</v>
      </c>
      <c r="O404" s="131">
        <f>C404+I404-N404</f>
        <v>13045.932203389832</v>
      </c>
      <c r="P404" s="350"/>
      <c r="Q404" s="350"/>
    </row>
    <row r="405" spans="1:17" ht="12.75" thickBot="1">
      <c r="A405" s="58"/>
      <c r="B405" s="42"/>
      <c r="C405" s="69"/>
      <c r="D405" s="256"/>
      <c r="E405" s="256"/>
      <c r="F405" s="256"/>
      <c r="G405" s="256"/>
      <c r="H405" s="256"/>
      <c r="I405" s="211">
        <f t="shared" si="7"/>
        <v>0</v>
      </c>
      <c r="J405" s="258"/>
      <c r="K405" s="258"/>
      <c r="L405" s="258"/>
      <c r="M405" s="258"/>
      <c r="N405" s="257"/>
      <c r="O405" s="259"/>
      <c r="P405" s="350"/>
      <c r="Q405" s="350"/>
    </row>
    <row r="406" spans="1:17" ht="12.75" thickBot="1">
      <c r="A406" s="57"/>
      <c r="B406" s="11" t="s">
        <v>250</v>
      </c>
      <c r="C406" s="173"/>
      <c r="D406" s="263">
        <v>5328.27</v>
      </c>
      <c r="E406" s="263">
        <v>5328.27</v>
      </c>
      <c r="F406" s="89">
        <v>5328.27</v>
      </c>
      <c r="G406" s="89">
        <v>5328.27</v>
      </c>
      <c r="H406" s="89">
        <f>D406+E406+F406+G406</f>
        <v>21313.08</v>
      </c>
      <c r="I406" s="211">
        <f t="shared" si="7"/>
        <v>15051.610169491527</v>
      </c>
      <c r="J406" s="96"/>
      <c r="K406" s="96"/>
      <c r="L406" s="96"/>
      <c r="M406" s="96"/>
      <c r="N406" s="220">
        <f>J406+K406+L406+M406</f>
        <v>0</v>
      </c>
      <c r="O406" s="131">
        <f>C406+I406-N406</f>
        <v>15051.610169491527</v>
      </c>
      <c r="P406" s="350"/>
      <c r="Q406" s="350"/>
    </row>
    <row r="407" spans="1:17" ht="12.75" thickBot="1">
      <c r="A407" s="55"/>
      <c r="B407" s="8"/>
      <c r="C407" s="63"/>
      <c r="D407" s="252"/>
      <c r="E407" s="252"/>
      <c r="F407" s="252"/>
      <c r="G407" s="252"/>
      <c r="H407" s="252"/>
      <c r="I407" s="211">
        <f t="shared" si="7"/>
        <v>0</v>
      </c>
      <c r="J407" s="254"/>
      <c r="K407" s="254"/>
      <c r="L407" s="254"/>
      <c r="M407" s="254"/>
      <c r="N407" s="253"/>
      <c r="O407" s="145"/>
      <c r="P407" s="350"/>
      <c r="Q407" s="350"/>
    </row>
    <row r="408" spans="1:17" ht="12.75" thickBot="1">
      <c r="A408" s="57"/>
      <c r="B408" s="11" t="s">
        <v>256</v>
      </c>
      <c r="C408" s="173"/>
      <c r="D408" s="263">
        <v>5491.14</v>
      </c>
      <c r="E408" s="263">
        <v>5491.14</v>
      </c>
      <c r="F408" s="89">
        <v>5491.14</v>
      </c>
      <c r="G408" s="89">
        <v>5491.14</v>
      </c>
      <c r="H408" s="89">
        <f>D408+E408+F408+G408</f>
        <v>21964.56</v>
      </c>
      <c r="I408" s="211">
        <f t="shared" si="7"/>
        <v>15511.69491525424</v>
      </c>
      <c r="J408" s="96"/>
      <c r="K408" s="96"/>
      <c r="L408" s="96"/>
      <c r="M408" s="96"/>
      <c r="N408" s="220">
        <f>J408+K408+L408+M408</f>
        <v>0</v>
      </c>
      <c r="O408" s="131">
        <f>C408+I408-N408</f>
        <v>15511.69491525424</v>
      </c>
      <c r="P408" s="350"/>
      <c r="Q408" s="350"/>
    </row>
    <row r="409" spans="1:17" ht="12.75" thickBot="1">
      <c r="A409" s="55"/>
      <c r="B409" s="8"/>
      <c r="C409" s="63"/>
      <c r="D409" s="252"/>
      <c r="E409" s="252"/>
      <c r="F409" s="252"/>
      <c r="G409" s="252"/>
      <c r="H409" s="252"/>
      <c r="I409" s="211">
        <f t="shared" si="7"/>
        <v>0</v>
      </c>
      <c r="J409" s="254"/>
      <c r="K409" s="254"/>
      <c r="L409" s="254"/>
      <c r="M409" s="254"/>
      <c r="N409" s="253"/>
      <c r="O409" s="145"/>
      <c r="P409" s="350"/>
      <c r="Q409" s="350"/>
    </row>
    <row r="410" spans="1:17" ht="12.75" thickBot="1">
      <c r="A410" s="57"/>
      <c r="B410" s="11" t="s">
        <v>251</v>
      </c>
      <c r="C410" s="173"/>
      <c r="D410" s="263">
        <v>3986.19</v>
      </c>
      <c r="E410" s="263">
        <v>3986.19</v>
      </c>
      <c r="F410" s="89">
        <v>3986.19</v>
      </c>
      <c r="G410" s="89">
        <v>3986.19</v>
      </c>
      <c r="H410" s="89">
        <f>D410+E410+F410+G410</f>
        <v>15944.76</v>
      </c>
      <c r="I410" s="211">
        <f t="shared" si="7"/>
        <v>11260.423728813561</v>
      </c>
      <c r="J410" s="96"/>
      <c r="K410" s="96"/>
      <c r="L410" s="96"/>
      <c r="M410" s="96"/>
      <c r="N410" s="220">
        <f>J410+K410+L410+M410</f>
        <v>0</v>
      </c>
      <c r="O410" s="131">
        <f>C410+I410-N410</f>
        <v>11260.423728813561</v>
      </c>
      <c r="P410" s="350"/>
      <c r="Q410" s="350"/>
    </row>
    <row r="411" spans="1:17" ht="12.75" thickBot="1">
      <c r="A411" s="55"/>
      <c r="B411" s="8"/>
      <c r="C411" s="63"/>
      <c r="D411" s="252"/>
      <c r="E411" s="252"/>
      <c r="F411" s="252"/>
      <c r="G411" s="252"/>
      <c r="H411" s="252"/>
      <c r="I411" s="211">
        <f t="shared" si="7"/>
        <v>0</v>
      </c>
      <c r="J411" s="254"/>
      <c r="K411" s="254"/>
      <c r="L411" s="254"/>
      <c r="M411" s="254"/>
      <c r="N411" s="253"/>
      <c r="O411" s="145"/>
      <c r="P411" s="350"/>
      <c r="Q411" s="350"/>
    </row>
    <row r="412" spans="1:17" ht="12.75" thickBot="1">
      <c r="A412" s="57"/>
      <c r="B412" s="11" t="s">
        <v>252</v>
      </c>
      <c r="C412" s="173"/>
      <c r="D412" s="263">
        <v>3872.55</v>
      </c>
      <c r="E412" s="263">
        <v>3872.55</v>
      </c>
      <c r="F412" s="89">
        <v>3872.65</v>
      </c>
      <c r="G412" s="89">
        <v>3872.55</v>
      </c>
      <c r="H412" s="89">
        <f>D412+E412+F412+G412</f>
        <v>15490.3</v>
      </c>
      <c r="I412" s="211">
        <f t="shared" si="7"/>
        <v>10939.477401129945</v>
      </c>
      <c r="J412" s="96"/>
      <c r="K412" s="96"/>
      <c r="L412" s="96"/>
      <c r="M412" s="96"/>
      <c r="N412" s="220">
        <f>J412+K412+L412+M412</f>
        <v>0</v>
      </c>
      <c r="O412" s="131">
        <f>C412+I412-N412</f>
        <v>10939.477401129945</v>
      </c>
      <c r="P412" s="350"/>
      <c r="Q412" s="350"/>
    </row>
    <row r="413" spans="1:17" ht="12.75" thickBot="1">
      <c r="A413" s="55"/>
      <c r="B413" s="8"/>
      <c r="C413" s="63"/>
      <c r="D413" s="252"/>
      <c r="E413" s="252"/>
      <c r="F413" s="252"/>
      <c r="G413" s="252"/>
      <c r="H413" s="252"/>
      <c r="I413" s="211">
        <f t="shared" si="7"/>
        <v>0</v>
      </c>
      <c r="J413" s="254"/>
      <c r="K413" s="254"/>
      <c r="L413" s="254"/>
      <c r="M413" s="254"/>
      <c r="N413" s="253"/>
      <c r="O413" s="145"/>
      <c r="P413" s="350"/>
      <c r="Q413" s="350"/>
    </row>
    <row r="414" spans="1:17" ht="12.75" thickBot="1">
      <c r="A414" s="57"/>
      <c r="B414" s="11" t="s">
        <v>253</v>
      </c>
      <c r="C414" s="173"/>
      <c r="D414" s="263">
        <v>3872.55</v>
      </c>
      <c r="E414" s="263">
        <v>3872.55</v>
      </c>
      <c r="F414" s="89">
        <v>3872.55</v>
      </c>
      <c r="G414" s="89">
        <v>3872.55</v>
      </c>
      <c r="H414" s="89">
        <f>D414+E414+F414+G414</f>
        <v>15490.2</v>
      </c>
      <c r="I414" s="211">
        <f t="shared" si="7"/>
        <v>10939.40677966102</v>
      </c>
      <c r="J414" s="96"/>
      <c r="K414" s="96"/>
      <c r="L414" s="96"/>
      <c r="M414" s="96"/>
      <c r="N414" s="220">
        <f>J414+K414+L414+M414</f>
        <v>0</v>
      </c>
      <c r="O414" s="131">
        <f>C414+I414-N414</f>
        <v>10939.40677966102</v>
      </c>
      <c r="P414" s="350"/>
      <c r="Q414" s="350"/>
    </row>
    <row r="415" spans="1:17" ht="12.75" thickBot="1">
      <c r="A415" s="55"/>
      <c r="B415" s="8"/>
      <c r="C415" s="63"/>
      <c r="D415" s="252"/>
      <c r="E415" s="252"/>
      <c r="F415" s="252"/>
      <c r="G415" s="252"/>
      <c r="H415" s="252"/>
      <c r="I415" s="211">
        <f t="shared" si="7"/>
        <v>0</v>
      </c>
      <c r="J415" s="254"/>
      <c r="K415" s="254"/>
      <c r="L415" s="254"/>
      <c r="M415" s="254"/>
      <c r="N415" s="253"/>
      <c r="O415" s="145"/>
      <c r="P415" s="350"/>
      <c r="Q415" s="350"/>
    </row>
    <row r="416" spans="1:17" ht="12.75" thickBot="1">
      <c r="A416" s="57"/>
      <c r="B416" s="11" t="s">
        <v>254</v>
      </c>
      <c r="C416" s="173"/>
      <c r="D416" s="263">
        <v>4193.01</v>
      </c>
      <c r="E416" s="263">
        <v>4193.01</v>
      </c>
      <c r="F416" s="89">
        <v>4193.01</v>
      </c>
      <c r="G416" s="89">
        <v>4193.01</v>
      </c>
      <c r="H416" s="89">
        <f>D416+E416+F416+G416</f>
        <v>16772.04</v>
      </c>
      <c r="I416" s="211">
        <f t="shared" si="7"/>
        <v>11844.661016949154</v>
      </c>
      <c r="J416" s="96"/>
      <c r="K416" s="96"/>
      <c r="L416" s="96"/>
      <c r="M416" s="96"/>
      <c r="N416" s="220">
        <f>J416+K416+L416+M416</f>
        <v>0</v>
      </c>
      <c r="O416" s="131">
        <f>C416+I416-N416</f>
        <v>11844.661016949154</v>
      </c>
      <c r="P416" s="350"/>
      <c r="Q416" s="350"/>
    </row>
    <row r="417" spans="1:17" ht="12.75" thickBot="1">
      <c r="A417" s="55"/>
      <c r="B417" s="8"/>
      <c r="C417" s="63"/>
      <c r="D417" s="252"/>
      <c r="E417" s="252"/>
      <c r="F417" s="252"/>
      <c r="G417" s="252"/>
      <c r="H417" s="252"/>
      <c r="I417" s="211">
        <f t="shared" si="7"/>
        <v>0</v>
      </c>
      <c r="J417" s="254"/>
      <c r="K417" s="254"/>
      <c r="L417" s="254"/>
      <c r="M417" s="254"/>
      <c r="N417" s="253"/>
      <c r="O417" s="145"/>
      <c r="P417" s="350"/>
      <c r="Q417" s="350"/>
    </row>
    <row r="418" spans="1:17" ht="12.75" thickBot="1">
      <c r="A418" s="57"/>
      <c r="B418" s="11" t="s">
        <v>255</v>
      </c>
      <c r="C418" s="173"/>
      <c r="D418" s="263">
        <v>13276.02</v>
      </c>
      <c r="E418" s="263">
        <v>13276.02</v>
      </c>
      <c r="F418" s="89">
        <v>13276.02</v>
      </c>
      <c r="G418" s="89">
        <v>13276.02</v>
      </c>
      <c r="H418" s="89">
        <f>D418+E418+F418+G418</f>
        <v>53104.08</v>
      </c>
      <c r="I418" s="211">
        <f t="shared" si="7"/>
        <v>37502.88135593221</v>
      </c>
      <c r="J418" s="96"/>
      <c r="K418" s="96"/>
      <c r="L418" s="96"/>
      <c r="M418" s="96"/>
      <c r="N418" s="220">
        <f>J418+K418+L418+M418</f>
        <v>0</v>
      </c>
      <c r="O418" s="131">
        <f>C418+I418-N418</f>
        <v>37502.88135593221</v>
      </c>
      <c r="P418" s="350"/>
      <c r="Q418" s="350"/>
    </row>
    <row r="419" spans="1:17" ht="12.75" thickBot="1">
      <c r="A419" s="56"/>
      <c r="B419" s="9"/>
      <c r="C419" s="169"/>
      <c r="D419" s="260"/>
      <c r="E419" s="260"/>
      <c r="F419" s="260"/>
      <c r="G419" s="260"/>
      <c r="H419" s="260"/>
      <c r="I419" s="211">
        <f t="shared" si="7"/>
        <v>0</v>
      </c>
      <c r="J419" s="262"/>
      <c r="K419" s="262"/>
      <c r="L419" s="262"/>
      <c r="M419" s="262"/>
      <c r="N419" s="261"/>
      <c r="O419" s="147"/>
      <c r="P419" s="350"/>
      <c r="Q419" s="350"/>
    </row>
    <row r="420" spans="1:17" ht="12.75" thickBot="1">
      <c r="A420" s="57"/>
      <c r="B420" s="11" t="s">
        <v>257</v>
      </c>
      <c r="C420" s="173"/>
      <c r="D420" s="263">
        <v>4963.68</v>
      </c>
      <c r="E420" s="263">
        <v>4963.68</v>
      </c>
      <c r="F420" s="89">
        <v>35954.68</v>
      </c>
      <c r="G420" s="89">
        <v>23558.28</v>
      </c>
      <c r="H420" s="89">
        <f>D420+E420+F420+G420</f>
        <v>69440.32</v>
      </c>
      <c r="I420" s="211">
        <f t="shared" si="7"/>
        <v>49039.77401129944</v>
      </c>
      <c r="J420" s="96"/>
      <c r="K420" s="96"/>
      <c r="L420" s="96"/>
      <c r="M420" s="96"/>
      <c r="N420" s="220">
        <f>J420+K420+L420+M420</f>
        <v>0</v>
      </c>
      <c r="O420" s="131">
        <f>C420+I420-N420</f>
        <v>49039.77401129944</v>
      </c>
      <c r="P420" s="350"/>
      <c r="Q420" s="350"/>
    </row>
    <row r="421" spans="1:17" ht="12.75" thickBot="1">
      <c r="A421" s="290"/>
      <c r="B421" s="44"/>
      <c r="C421" s="70"/>
      <c r="D421" s="266"/>
      <c r="E421" s="266"/>
      <c r="F421" s="266"/>
      <c r="G421" s="266"/>
      <c r="H421" s="266"/>
      <c r="I421" s="211">
        <f t="shared" si="7"/>
        <v>0</v>
      </c>
      <c r="J421" s="268"/>
      <c r="K421" s="268"/>
      <c r="L421" s="268"/>
      <c r="M421" s="268"/>
      <c r="N421" s="267"/>
      <c r="O421" s="144"/>
      <c r="P421" s="350"/>
      <c r="Q421" s="350"/>
    </row>
    <row r="422" spans="1:17" ht="12.75" thickBot="1">
      <c r="A422" s="57"/>
      <c r="B422" s="11" t="s">
        <v>258</v>
      </c>
      <c r="C422" s="173"/>
      <c r="D422" s="263">
        <v>0</v>
      </c>
      <c r="E422" s="263">
        <v>2565.58</v>
      </c>
      <c r="F422" s="89">
        <v>14531.8</v>
      </c>
      <c r="G422" s="89">
        <v>9984.3</v>
      </c>
      <c r="H422" s="89">
        <f>D422+E422+F422+G422</f>
        <v>27081.679999999997</v>
      </c>
      <c r="I422" s="211">
        <f t="shared" si="7"/>
        <v>19125.4802259887</v>
      </c>
      <c r="J422" s="96"/>
      <c r="K422" s="96"/>
      <c r="L422" s="96"/>
      <c r="M422" s="96"/>
      <c r="N422" s="220">
        <f>J422+K422+L422+M422</f>
        <v>0</v>
      </c>
      <c r="O422" s="131">
        <f>C422+I422-N422</f>
        <v>19125.4802259887</v>
      </c>
      <c r="P422" s="350"/>
      <c r="Q422" s="350"/>
    </row>
    <row r="423" spans="1:17" ht="12.75" thickBot="1">
      <c r="A423" s="290"/>
      <c r="B423" s="44"/>
      <c r="C423" s="70"/>
      <c r="D423" s="266"/>
      <c r="E423" s="266"/>
      <c r="F423" s="266"/>
      <c r="G423" s="266"/>
      <c r="H423" s="266"/>
      <c r="I423" s="211">
        <f t="shared" si="7"/>
        <v>0</v>
      </c>
      <c r="J423" s="268"/>
      <c r="K423" s="268"/>
      <c r="L423" s="268"/>
      <c r="M423" s="268"/>
      <c r="N423" s="267"/>
      <c r="O423" s="144"/>
      <c r="P423" s="350"/>
      <c r="Q423" s="350"/>
    </row>
    <row r="424" spans="1:17" ht="12.75" thickBot="1">
      <c r="A424" s="57"/>
      <c r="B424" s="11" t="s">
        <v>259</v>
      </c>
      <c r="C424" s="173"/>
      <c r="D424" s="263"/>
      <c r="E424" s="263"/>
      <c r="F424" s="89"/>
      <c r="G424" s="89"/>
      <c r="H424" s="89">
        <f>D424+E424+F424+G424</f>
        <v>0</v>
      </c>
      <c r="I424" s="211">
        <f t="shared" si="7"/>
        <v>0</v>
      </c>
      <c r="J424" s="96"/>
      <c r="K424" s="96"/>
      <c r="L424" s="96"/>
      <c r="M424" s="96"/>
      <c r="N424" s="220">
        <f>J424+K424+L424+M424</f>
        <v>0</v>
      </c>
      <c r="O424" s="131">
        <f>C424+I424-N424</f>
        <v>0</v>
      </c>
      <c r="P424" s="350"/>
      <c r="Q424" s="350"/>
    </row>
    <row r="425" spans="1:17" ht="12.75" thickBot="1">
      <c r="A425" s="290"/>
      <c r="B425" s="44"/>
      <c r="C425" s="70"/>
      <c r="D425" s="266"/>
      <c r="E425" s="266"/>
      <c r="F425" s="266"/>
      <c r="G425" s="266"/>
      <c r="H425" s="266"/>
      <c r="I425" s="211">
        <f t="shared" si="7"/>
        <v>0</v>
      </c>
      <c r="J425" s="268"/>
      <c r="K425" s="268"/>
      <c r="L425" s="268"/>
      <c r="M425" s="268"/>
      <c r="N425" s="267"/>
      <c r="O425" s="144"/>
      <c r="P425" s="350"/>
      <c r="Q425" s="350"/>
    </row>
    <row r="426" spans="1:17" ht="12.75" thickBot="1">
      <c r="A426" s="57"/>
      <c r="B426" s="11" t="s">
        <v>274</v>
      </c>
      <c r="C426" s="173"/>
      <c r="D426" s="263">
        <v>11959.53</v>
      </c>
      <c r="E426" s="263">
        <v>11959.53</v>
      </c>
      <c r="F426" s="89">
        <v>11959.53</v>
      </c>
      <c r="G426" s="89">
        <v>11959.53</v>
      </c>
      <c r="H426" s="89">
        <f>D426+E426+F426+G426</f>
        <v>47838.12</v>
      </c>
      <c r="I426" s="211">
        <f t="shared" si="7"/>
        <v>33783.98305084746</v>
      </c>
      <c r="J426" s="96"/>
      <c r="K426" s="96"/>
      <c r="L426" s="96"/>
      <c r="M426" s="96"/>
      <c r="N426" s="220">
        <f>J426+K426+L426+M426</f>
        <v>0</v>
      </c>
      <c r="O426" s="131">
        <f>C426+I426-N426</f>
        <v>33783.98305084746</v>
      </c>
      <c r="P426" s="350"/>
      <c r="Q426" s="350"/>
    </row>
    <row r="427" spans="1:17" ht="12.75" thickBot="1">
      <c r="A427" s="290"/>
      <c r="B427" s="44"/>
      <c r="C427" s="70"/>
      <c r="D427" s="266"/>
      <c r="E427" s="266"/>
      <c r="F427" s="266"/>
      <c r="G427" s="266"/>
      <c r="H427" s="266"/>
      <c r="I427" s="211">
        <f t="shared" si="7"/>
        <v>0</v>
      </c>
      <c r="J427" s="268"/>
      <c r="K427" s="268"/>
      <c r="L427" s="268"/>
      <c r="M427" s="268"/>
      <c r="N427" s="267"/>
      <c r="O427" s="144"/>
      <c r="P427" s="350"/>
      <c r="Q427" s="350"/>
    </row>
    <row r="428" spans="1:17" ht="12.75" thickBot="1">
      <c r="A428" s="57"/>
      <c r="B428" s="11" t="s">
        <v>355</v>
      </c>
      <c r="C428" s="173"/>
      <c r="D428" s="263">
        <v>3709.05</v>
      </c>
      <c r="E428" s="263">
        <v>3709.05</v>
      </c>
      <c r="F428" s="89">
        <v>3709.05</v>
      </c>
      <c r="G428" s="89">
        <v>3709.05</v>
      </c>
      <c r="H428" s="89">
        <f>D428+E428+F428+G428</f>
        <v>14836.2</v>
      </c>
      <c r="I428" s="211">
        <f t="shared" si="7"/>
        <v>10477.542372881358</v>
      </c>
      <c r="J428" s="96"/>
      <c r="K428" s="96"/>
      <c r="L428" s="96"/>
      <c r="M428" s="96"/>
      <c r="N428" s="220">
        <f>J428+K428+L428+M428</f>
        <v>0</v>
      </c>
      <c r="O428" s="131">
        <f>C428+I428-N428</f>
        <v>10477.542372881358</v>
      </c>
      <c r="P428" s="350"/>
      <c r="Q428" s="350"/>
    </row>
    <row r="429" spans="1:17" ht="12.75" thickBot="1">
      <c r="A429" s="58"/>
      <c r="B429" s="42"/>
      <c r="C429" s="69"/>
      <c r="D429" s="256"/>
      <c r="E429" s="256"/>
      <c r="F429" s="256"/>
      <c r="G429" s="256"/>
      <c r="H429" s="256"/>
      <c r="I429" s="211">
        <f t="shared" si="7"/>
        <v>0</v>
      </c>
      <c r="J429" s="258"/>
      <c r="K429" s="258"/>
      <c r="L429" s="258"/>
      <c r="M429" s="258"/>
      <c r="N429" s="257"/>
      <c r="O429" s="259"/>
      <c r="P429" s="350"/>
      <c r="Q429" s="350"/>
    </row>
    <row r="430" spans="1:17" ht="12" thickBot="1">
      <c r="A430" s="248"/>
      <c r="B430" s="288" t="s">
        <v>98</v>
      </c>
      <c r="C430" s="289">
        <f>C340+C342+C344+C346+C348+C350+C352+C354+C356+C358+C360+C362+C364+C366+C368+C370+C372+C374+C376+C378+C380+C382+C384+C386+C388+C390+C392+C394+C396+C398+C400+C402+C404+C406+C408+C410+C412+C414+C416+C418+C420+C422+C424+C426+C428</f>
        <v>0</v>
      </c>
      <c r="D430" s="289">
        <f>D340+D342+D344+D346+D348+D350+D352+D354+D356+D360+D362+D364+D366+D368+D370+D372+D374+D376+D378+D380+D382+D384+D386+D388+D390+D392+D358+D394+D396+D398+D400+D402+D404+D406+D408+D410+D412+D414+D416+D418+D420+D422+D424+D426+D428</f>
        <v>180075.45999999993</v>
      </c>
      <c r="E430" s="289">
        <f>E340+E342+E344+E346+E348+E350+E352+E354+E356+E360+E362+E364+E366+E368+E370+E372+E374+E376+E378+E380+E382+E384+E386+E388+E390+E392+E358+E394+E396+E398+E400+E402+E404+E406+E408+E410+E412+E414+E416+E418+E420+E422+E424+E426+E428</f>
        <v>174727.26999999996</v>
      </c>
      <c r="F430" s="289">
        <f>F340+F342+F344+F346+F348+F350+F352+F354+F356+F360+F362+F364+F366+F368+F370+F372+F374+F376+F378+F380+F382+F384+F386+F388+F390+F392+F358+F394+F396+F398+F400+F402+F404+F406+F408+F410+F412+F414+F416+F418+F420+F422+F424+F426+F428</f>
        <v>217684.58999999994</v>
      </c>
      <c r="G430" s="289">
        <f>SUM(G340:G429)</f>
        <v>200740.58999999997</v>
      </c>
      <c r="H430" s="274">
        <f>D430+E430+F430+G430</f>
        <v>773227.9099999998</v>
      </c>
      <c r="I430" s="289">
        <f>I340+I342+I344+I346+I348+I350+I352+I354+I356+I360+I362+I364+I366+I368+I370+I372+I374+I376+I378+I380+I382+I384+I386+I388+I390+I392+I358+I394+I396+I398+I400+I402+I404+I406+I408+I410+I412+I414+I416+I418+I420+I422+I424+I426+I428</f>
        <v>546064.9081920906</v>
      </c>
      <c r="J430" s="289">
        <f>J340+J342+J344+J346+J348+J350+J352+J354+J356+J360+J362+J364+J366+J368+J370+J373+J374+J376+J378+J380+J382+J384+J386+J388+J390+J392+J358+J394+J396+J398+J400+J402+J404+J406+J408+J410+J412+J414+J416+J418+J420+J422+J424+J426+J428</f>
        <v>0</v>
      </c>
      <c r="K430" s="289">
        <f>K340+K342+K344+K346+K348+K350+K352+K354+K356+K360+K362+K364+K366+K368+K370+K373+K374+K376+K378+K380+K382+K384+K386+K388+K390+K392+K358+K394+K396+K398+K400+K402+K404+K406+K408+K410+K412+K414+K416+K418+K420+K422+K424+K426+K428</f>
        <v>0</v>
      </c>
      <c r="L430" s="289">
        <f>L340+L342+L344+L346+L348+L350+L352+L354+L356+L360+L362+L364+L366+L368+L370+L373+L374+L376+L378+L380+L382+L384+L386+L388+L390+L392+L358+L394+L396+L398+L400+L402+L404+L406+L408+L410+L412+L414+L416+L418+L420+L422+L424+L426+L428</f>
        <v>0</v>
      </c>
      <c r="M430" s="289">
        <f>M340+M342+M344+M346+M348+M350+M352+M354+M356+M360+M362+M364+M366+M368+M370+M373+M374+M376+M378+M380+M382+M384+M386+M388+M390+M392+M358+M394+M396+M398+M400+M402+M404+M406+M408+M410+M412+M414+M416+M418+M420+M422+M424+M426+M428</f>
        <v>0</v>
      </c>
      <c r="N430" s="275">
        <f>J430+K430+L430+M430</f>
        <v>0</v>
      </c>
      <c r="O430" s="289">
        <f>O340+O342+O344+O346+O348+O350+O352+O354+O356+O360+O362+O364+O366+O368+O370+O372+O374+O376+O378+O380+O382+O384+O386+O388+O390+O392+O358+O394+O396+O398+O400+O402+O404+O406+O408+O410+O412+O414+O416+O418+O420+O422+O424+O426+O428</f>
        <v>546064.9081920906</v>
      </c>
      <c r="P430" s="350"/>
      <c r="Q430" s="350"/>
    </row>
    <row r="431" spans="1:15" ht="12.75" thickBot="1">
      <c r="A431" s="1"/>
      <c r="B431" s="119" t="s">
        <v>371</v>
      </c>
      <c r="C431" s="63"/>
      <c r="D431" s="36"/>
      <c r="E431" s="36"/>
      <c r="F431" s="36"/>
      <c r="G431" s="36"/>
      <c r="H431" s="122"/>
      <c r="I431" s="211">
        <f>H430-I430</f>
        <v>227163.00180790923</v>
      </c>
      <c r="J431" s="36"/>
      <c r="K431" s="36"/>
      <c r="L431" s="36"/>
      <c r="M431" s="36"/>
      <c r="N431" s="130">
        <f>J431+K431+L431+M431</f>
        <v>0</v>
      </c>
      <c r="O431" s="131"/>
    </row>
    <row r="432" spans="1:15" ht="12.75" thickBot="1">
      <c r="A432" s="7"/>
      <c r="B432" s="120"/>
      <c r="C432" s="169"/>
      <c r="D432" s="36"/>
      <c r="E432" s="36"/>
      <c r="F432" s="36"/>
      <c r="G432" s="36"/>
      <c r="H432" s="122"/>
      <c r="I432" s="211"/>
      <c r="J432" s="36"/>
      <c r="K432" s="36"/>
      <c r="L432" s="36"/>
      <c r="M432" s="36"/>
      <c r="N432" s="130">
        <f>J432+K432+L432+M432</f>
        <v>0</v>
      </c>
      <c r="O432" s="131"/>
    </row>
    <row r="433" spans="1:15" ht="12.75" thickBot="1">
      <c r="A433" s="139"/>
      <c r="B433" s="140" t="s">
        <v>5</v>
      </c>
      <c r="C433" s="242"/>
      <c r="D433" s="152"/>
      <c r="E433" s="152"/>
      <c r="F433" s="152"/>
      <c r="G433" s="152"/>
      <c r="H433" s="148"/>
      <c r="I433" s="226">
        <f>I432+I431+I430</f>
        <v>773227.9099999998</v>
      </c>
      <c r="J433" s="152"/>
      <c r="K433" s="152"/>
      <c r="L433" s="152"/>
      <c r="M433" s="152"/>
      <c r="N433" s="149">
        <f>J433+K433+L433+M433</f>
        <v>0</v>
      </c>
      <c r="O433" s="226"/>
    </row>
    <row r="434" spans="1:15" ht="12">
      <c r="A434" s="291"/>
      <c r="B434" s="291"/>
      <c r="C434" s="286"/>
      <c r="D434" s="189"/>
      <c r="E434" s="189"/>
      <c r="F434" s="67"/>
      <c r="G434" s="67"/>
      <c r="H434" s="292"/>
      <c r="I434" s="293"/>
      <c r="J434" s="67"/>
      <c r="K434" s="67"/>
      <c r="L434" s="67"/>
      <c r="M434" s="67"/>
      <c r="N434" s="294"/>
      <c r="O434" s="295"/>
    </row>
    <row r="435" spans="1:15" ht="12">
      <c r="A435" s="291"/>
      <c r="B435" s="291"/>
      <c r="C435" s="286"/>
      <c r="D435" s="189"/>
      <c r="E435" s="189"/>
      <c r="F435" s="67"/>
      <c r="G435" s="67"/>
      <c r="H435" s="292"/>
      <c r="I435" s="293"/>
      <c r="J435" s="67"/>
      <c r="K435" s="67"/>
      <c r="L435" s="67"/>
      <c r="M435" s="67"/>
      <c r="N435" s="294"/>
      <c r="O435" s="295"/>
    </row>
    <row r="436" spans="1:15" ht="12">
      <c r="A436" s="291"/>
      <c r="B436" s="291"/>
      <c r="C436" s="286"/>
      <c r="D436" s="189"/>
      <c r="E436" s="189"/>
      <c r="F436" s="67"/>
      <c r="G436" s="67"/>
      <c r="H436" s="292"/>
      <c r="I436" s="293"/>
      <c r="J436" s="67"/>
      <c r="K436" s="67"/>
      <c r="L436" s="67"/>
      <c r="M436" s="67"/>
      <c r="N436" s="294"/>
      <c r="O436" s="295"/>
    </row>
    <row r="437" spans="4:15" ht="11.25">
      <c r="D437" s="115"/>
      <c r="E437" s="115"/>
      <c r="F437" s="68"/>
      <c r="G437" s="68"/>
      <c r="H437" s="68"/>
      <c r="I437" s="68"/>
      <c r="J437" s="68"/>
      <c r="K437" s="68"/>
      <c r="L437" s="68"/>
      <c r="M437" s="68"/>
      <c r="N437" s="116"/>
      <c r="O437" s="62"/>
    </row>
    <row r="438" spans="1:16" ht="11.25">
      <c r="A438" s="236"/>
      <c r="B438" s="236"/>
      <c r="C438" s="236"/>
      <c r="D438" s="237"/>
      <c r="E438" s="237"/>
      <c r="F438" s="238"/>
      <c r="G438" s="238"/>
      <c r="H438" s="238"/>
      <c r="I438" s="238"/>
      <c r="J438" s="238"/>
      <c r="K438" s="238"/>
      <c r="L438" s="238"/>
      <c r="M438" s="238"/>
      <c r="N438" s="239"/>
      <c r="O438" s="236"/>
      <c r="P438" s="236"/>
    </row>
    <row r="439" spans="1:16" ht="11.25">
      <c r="A439" s="62"/>
      <c r="B439" s="62"/>
      <c r="D439" s="112"/>
      <c r="E439" s="112"/>
      <c r="F439" s="68"/>
      <c r="G439" s="68"/>
      <c r="H439" s="68"/>
      <c r="I439" s="68"/>
      <c r="J439" s="68"/>
      <c r="K439" s="68"/>
      <c r="L439" s="68"/>
      <c r="M439" s="68"/>
      <c r="N439" s="116"/>
      <c r="O439" s="62"/>
      <c r="P439" s="62"/>
    </row>
    <row r="440" spans="1:16" ht="11.25">
      <c r="A440" s="62"/>
      <c r="B440" s="62"/>
      <c r="D440" s="112"/>
      <c r="E440" s="112"/>
      <c r="F440" s="68"/>
      <c r="G440" s="68"/>
      <c r="H440" s="68"/>
      <c r="I440" s="68"/>
      <c r="J440" s="68"/>
      <c r="K440" s="68"/>
      <c r="L440" s="68"/>
      <c r="M440" s="68"/>
      <c r="N440" s="116"/>
      <c r="O440" s="62"/>
      <c r="P440" s="62"/>
    </row>
    <row r="441" spans="1:16" ht="11.25">
      <c r="A441" s="62"/>
      <c r="B441" s="62"/>
      <c r="D441" s="112"/>
      <c r="E441" s="112"/>
      <c r="F441" s="68"/>
      <c r="G441" s="68"/>
      <c r="H441" s="68"/>
      <c r="I441" s="68"/>
      <c r="J441" s="68"/>
      <c r="K441" s="68"/>
      <c r="L441" s="68"/>
      <c r="M441" s="68"/>
      <c r="N441" s="116"/>
      <c r="O441" s="62"/>
      <c r="P441" s="62"/>
    </row>
    <row r="442" spans="4:15" ht="11.25">
      <c r="D442" s="112"/>
      <c r="E442" s="112"/>
      <c r="F442" s="68"/>
      <c r="G442" s="68"/>
      <c r="H442" s="68"/>
      <c r="I442" s="68"/>
      <c r="J442" s="68"/>
      <c r="K442" s="68"/>
      <c r="L442" s="68"/>
      <c r="M442" s="68"/>
      <c r="N442" s="116"/>
      <c r="O442" s="62"/>
    </row>
    <row r="443" spans="4:15" ht="12" thickBot="1">
      <c r="D443" s="112"/>
      <c r="E443" s="112"/>
      <c r="F443" s="68"/>
      <c r="G443" s="68"/>
      <c r="H443" s="68"/>
      <c r="I443" s="68"/>
      <c r="J443" s="68"/>
      <c r="K443" s="68"/>
      <c r="L443" s="68"/>
      <c r="M443" s="68"/>
      <c r="N443" s="116"/>
      <c r="O443" s="62"/>
    </row>
    <row r="444" spans="1:15" ht="12" thickBot="1">
      <c r="A444" s="12" t="s">
        <v>54</v>
      </c>
      <c r="C444" s="308" t="s">
        <v>210</v>
      </c>
      <c r="D444" s="112"/>
      <c r="E444" s="112"/>
      <c r="F444" s="68"/>
      <c r="G444" s="68"/>
      <c r="H444" s="68"/>
      <c r="I444" s="68"/>
      <c r="J444" s="68"/>
      <c r="K444" s="68"/>
      <c r="L444" s="68"/>
      <c r="M444" s="68"/>
      <c r="N444" s="116"/>
      <c r="O444" s="62"/>
    </row>
    <row r="445" spans="1:15" ht="12" thickBot="1">
      <c r="A445" s="202"/>
      <c r="B445" s="203"/>
      <c r="C445" s="458"/>
      <c r="D445" s="224"/>
      <c r="E445" s="215" t="s">
        <v>378</v>
      </c>
      <c r="F445" s="215"/>
      <c r="G445" s="447"/>
      <c r="H445" s="449"/>
      <c r="I445" s="205"/>
      <c r="J445" s="232"/>
      <c r="K445" s="74" t="s">
        <v>386</v>
      </c>
      <c r="L445" s="74"/>
      <c r="M445" s="75"/>
      <c r="N445" s="77"/>
      <c r="O445" s="102"/>
    </row>
    <row r="446" spans="1:15" ht="43.5" customHeight="1" thickBot="1">
      <c r="A446" s="35" t="s">
        <v>91</v>
      </c>
      <c r="B446" s="163" t="s">
        <v>59</v>
      </c>
      <c r="C446" s="311" t="s">
        <v>372</v>
      </c>
      <c r="D446" s="457" t="s">
        <v>212</v>
      </c>
      <c r="E446" s="457" t="s">
        <v>311</v>
      </c>
      <c r="F446" s="373" t="s">
        <v>306</v>
      </c>
      <c r="G446" s="373" t="s">
        <v>344</v>
      </c>
      <c r="H446" s="217" t="s">
        <v>381</v>
      </c>
      <c r="I446" s="78" t="s">
        <v>382</v>
      </c>
      <c r="J446" s="245" t="s">
        <v>212</v>
      </c>
      <c r="K446" s="76" t="s">
        <v>305</v>
      </c>
      <c r="L446" s="76" t="s">
        <v>306</v>
      </c>
      <c r="M446" s="76" t="s">
        <v>307</v>
      </c>
      <c r="N446" s="218" t="s">
        <v>377</v>
      </c>
      <c r="O446" s="103" t="s">
        <v>375</v>
      </c>
    </row>
    <row r="447" spans="1:15" ht="12" thickBot="1">
      <c r="A447" s="32"/>
      <c r="B447" s="25"/>
      <c r="C447" s="388"/>
      <c r="D447" s="424"/>
      <c r="E447" s="424"/>
      <c r="F447" s="77"/>
      <c r="G447" s="77"/>
      <c r="H447" s="425"/>
      <c r="I447" s="218"/>
      <c r="J447" s="367"/>
      <c r="K447" s="79"/>
      <c r="L447" s="79"/>
      <c r="M447" s="79"/>
      <c r="N447" s="80"/>
      <c r="O447" s="103"/>
    </row>
    <row r="448" spans="1:16" ht="12.75" thickBot="1">
      <c r="A448" s="45"/>
      <c r="B448" s="39" t="s">
        <v>113</v>
      </c>
      <c r="C448" s="173"/>
      <c r="D448" s="89">
        <v>2812.95</v>
      </c>
      <c r="E448" s="89">
        <v>3611.71</v>
      </c>
      <c r="F448" s="89">
        <v>3412.02</v>
      </c>
      <c r="G448" s="89">
        <v>3412.02</v>
      </c>
      <c r="H448" s="89">
        <f>D448+E448+F448+G448</f>
        <v>13248.7</v>
      </c>
      <c r="I448" s="211">
        <f aca="true" t="shared" si="8" ref="I448:I511">H448/1.2/1.18</f>
        <v>9356.426553672318</v>
      </c>
      <c r="J448" s="96"/>
      <c r="K448" s="96"/>
      <c r="L448" s="96"/>
      <c r="M448" s="96"/>
      <c r="N448" s="220">
        <f>J448+K448+L448+M448</f>
        <v>0</v>
      </c>
      <c r="O448" s="131">
        <f>C448+I448-N448</f>
        <v>9356.426553672318</v>
      </c>
      <c r="P448" s="350"/>
    </row>
    <row r="449" spans="1:16" ht="12.75" thickBot="1">
      <c r="A449" s="42"/>
      <c r="B449" s="44"/>
      <c r="C449" s="65"/>
      <c r="D449" s="90"/>
      <c r="E449" s="90"/>
      <c r="F449" s="91"/>
      <c r="G449" s="91"/>
      <c r="H449" s="91"/>
      <c r="I449" s="211">
        <f t="shared" si="8"/>
        <v>0</v>
      </c>
      <c r="J449" s="97"/>
      <c r="K449" s="97"/>
      <c r="L449" s="97"/>
      <c r="M449" s="97"/>
      <c r="N449" s="98"/>
      <c r="O449" s="106"/>
      <c r="P449" s="350"/>
    </row>
    <row r="450" spans="1:16" ht="12.75" thickBot="1">
      <c r="A450" s="297"/>
      <c r="B450" s="72" t="s">
        <v>114</v>
      </c>
      <c r="C450" s="379"/>
      <c r="D450" s="89">
        <v>6979.32</v>
      </c>
      <c r="E450" s="89">
        <v>10605.41</v>
      </c>
      <c r="F450" s="89">
        <v>9698.88</v>
      </c>
      <c r="G450" s="89">
        <v>9698.88</v>
      </c>
      <c r="H450" s="89">
        <f>D450+E450+F450+G450</f>
        <v>36982.49</v>
      </c>
      <c r="I450" s="211">
        <f t="shared" si="8"/>
        <v>26117.57768361582</v>
      </c>
      <c r="J450" s="96"/>
      <c r="K450" s="96"/>
      <c r="L450" s="96"/>
      <c r="M450" s="96"/>
      <c r="N450" s="220">
        <f>J450+K450+L450+M450</f>
        <v>0</v>
      </c>
      <c r="O450" s="131">
        <f>C450+I450-N450</f>
        <v>26117.57768361582</v>
      </c>
      <c r="P450" s="350"/>
    </row>
    <row r="451" spans="1:16" ht="12.75" thickBot="1">
      <c r="A451" s="8"/>
      <c r="B451" s="44"/>
      <c r="C451" s="68"/>
      <c r="D451" s="81"/>
      <c r="E451" s="81"/>
      <c r="F451" s="82"/>
      <c r="G451" s="82"/>
      <c r="H451" s="82"/>
      <c r="I451" s="211">
        <f t="shared" si="8"/>
        <v>0</v>
      </c>
      <c r="J451" s="94"/>
      <c r="K451" s="94"/>
      <c r="L451" s="94"/>
      <c r="M451" s="94"/>
      <c r="N451" s="99"/>
      <c r="O451" s="106"/>
      <c r="P451" s="350"/>
    </row>
    <row r="452" spans="1:16" ht="12.75" thickBot="1">
      <c r="A452" s="297"/>
      <c r="B452" s="72" t="s">
        <v>115</v>
      </c>
      <c r="C452" s="379"/>
      <c r="D452" s="89">
        <v>4801.98</v>
      </c>
      <c r="E452" s="89">
        <v>4801.98</v>
      </c>
      <c r="F452" s="89">
        <v>4801.98</v>
      </c>
      <c r="G452" s="89">
        <v>4801.98</v>
      </c>
      <c r="H452" s="89">
        <f>D452+E452+F452+G452</f>
        <v>19207.92</v>
      </c>
      <c r="I452" s="211">
        <f t="shared" si="8"/>
        <v>13564.915254237287</v>
      </c>
      <c r="J452" s="96"/>
      <c r="K452" s="96"/>
      <c r="L452" s="96"/>
      <c r="M452" s="96"/>
      <c r="N452" s="220">
        <f>J452+K452+L452+M452</f>
        <v>0</v>
      </c>
      <c r="O452" s="131">
        <f>C452+I452-N452</f>
        <v>13564.915254237287</v>
      </c>
      <c r="P452" s="350"/>
    </row>
    <row r="453" spans="1:16" ht="12.75" thickBot="1">
      <c r="A453" s="8"/>
      <c r="B453" s="44"/>
      <c r="C453" s="68"/>
      <c r="D453" s="81"/>
      <c r="E453" s="81"/>
      <c r="F453" s="81"/>
      <c r="G453" s="82"/>
      <c r="H453" s="82"/>
      <c r="I453" s="211">
        <f t="shared" si="8"/>
        <v>0</v>
      </c>
      <c r="J453" s="94"/>
      <c r="K453" s="94"/>
      <c r="L453" s="94"/>
      <c r="M453" s="94"/>
      <c r="N453" s="99"/>
      <c r="O453" s="106"/>
      <c r="P453" s="350"/>
    </row>
    <row r="454" spans="1:16" ht="12.75" thickBot="1">
      <c r="A454" s="297"/>
      <c r="B454" s="72" t="s">
        <v>116</v>
      </c>
      <c r="C454" s="379"/>
      <c r="D454" s="89"/>
      <c r="E454" s="89"/>
      <c r="F454" s="89"/>
      <c r="G454" s="89"/>
      <c r="H454" s="89">
        <f>D454+E454+F454+G454</f>
        <v>0</v>
      </c>
      <c r="I454" s="211">
        <f t="shared" si="8"/>
        <v>0</v>
      </c>
      <c r="J454" s="96"/>
      <c r="K454" s="96"/>
      <c r="L454" s="96"/>
      <c r="M454" s="96"/>
      <c r="N454" s="220">
        <f>J454+K454+L454+M454</f>
        <v>0</v>
      </c>
      <c r="O454" s="131">
        <f>C454+I454-N454</f>
        <v>0</v>
      </c>
      <c r="P454" s="350"/>
    </row>
    <row r="455" spans="1:16" ht="12.75" thickBot="1">
      <c r="A455" s="9"/>
      <c r="B455" s="44"/>
      <c r="C455" s="68"/>
      <c r="D455" s="81"/>
      <c r="E455" s="81"/>
      <c r="F455" s="81"/>
      <c r="G455" s="82"/>
      <c r="H455" s="82"/>
      <c r="I455" s="211">
        <f t="shared" si="8"/>
        <v>0</v>
      </c>
      <c r="J455" s="94"/>
      <c r="K455" s="94"/>
      <c r="L455" s="94"/>
      <c r="M455" s="94"/>
      <c r="N455" s="99"/>
      <c r="O455" s="106"/>
      <c r="P455" s="350"/>
    </row>
    <row r="456" spans="1:16" ht="12.75" thickBot="1">
      <c r="A456" s="297"/>
      <c r="B456" s="72" t="s">
        <v>117</v>
      </c>
      <c r="C456" s="379"/>
      <c r="D456" s="89"/>
      <c r="E456" s="89"/>
      <c r="F456" s="89"/>
      <c r="G456" s="89"/>
      <c r="H456" s="89">
        <f>D456+E456+F456+G456</f>
        <v>0</v>
      </c>
      <c r="I456" s="211">
        <f t="shared" si="8"/>
        <v>0</v>
      </c>
      <c r="J456" s="96"/>
      <c r="K456" s="96"/>
      <c r="L456" s="96"/>
      <c r="M456" s="96"/>
      <c r="N456" s="220">
        <f>J456+K456+L456+M456</f>
        <v>0</v>
      </c>
      <c r="O456" s="131">
        <f>C456+I456-N456</f>
        <v>0</v>
      </c>
      <c r="P456" s="350"/>
    </row>
    <row r="457" spans="1:16" ht="12.75" thickBot="1">
      <c r="A457" s="38"/>
      <c r="B457" s="47"/>
      <c r="C457" s="68"/>
      <c r="D457" s="81"/>
      <c r="E457" s="81"/>
      <c r="F457" s="81"/>
      <c r="G457" s="82"/>
      <c r="H457" s="82"/>
      <c r="I457" s="211">
        <f t="shared" si="8"/>
        <v>0</v>
      </c>
      <c r="J457" s="94"/>
      <c r="K457" s="94"/>
      <c r="L457" s="94"/>
      <c r="M457" s="94"/>
      <c r="N457" s="99"/>
      <c r="O457" s="106"/>
      <c r="P457" s="350"/>
    </row>
    <row r="458" spans="1:16" ht="12.75" thickBot="1">
      <c r="A458" s="297"/>
      <c r="B458" s="52" t="s">
        <v>118</v>
      </c>
      <c r="C458" s="379"/>
      <c r="D458" s="89">
        <v>1946.58</v>
      </c>
      <c r="E458" s="89">
        <v>1946.58</v>
      </c>
      <c r="F458" s="89">
        <v>1946.58</v>
      </c>
      <c r="G458" s="89">
        <v>1946.58</v>
      </c>
      <c r="H458" s="89">
        <f>D458+E458+F458+G458</f>
        <v>7786.32</v>
      </c>
      <c r="I458" s="211">
        <f t="shared" si="8"/>
        <v>5498.813559322034</v>
      </c>
      <c r="J458" s="96"/>
      <c r="K458" s="96"/>
      <c r="L458" s="96"/>
      <c r="M458" s="96"/>
      <c r="N458" s="220">
        <f>J458+K458+L458+M458</f>
        <v>0</v>
      </c>
      <c r="O458" s="131">
        <f>C458+I458-N458</f>
        <v>5498.813559322034</v>
      </c>
      <c r="P458" s="350"/>
    </row>
    <row r="459" spans="1:16" ht="12.75" thickBot="1">
      <c r="A459" s="297"/>
      <c r="B459" s="49"/>
      <c r="C459" s="379"/>
      <c r="D459" s="81"/>
      <c r="E459" s="81"/>
      <c r="F459" s="89"/>
      <c r="G459" s="89"/>
      <c r="H459" s="89"/>
      <c r="I459" s="211">
        <f t="shared" si="8"/>
        <v>0</v>
      </c>
      <c r="J459" s="96"/>
      <c r="K459" s="96"/>
      <c r="L459" s="96"/>
      <c r="M459" s="96"/>
      <c r="N459" s="220"/>
      <c r="O459" s="131"/>
      <c r="P459" s="350"/>
    </row>
    <row r="460" spans="1:16" ht="12.75" thickBot="1">
      <c r="A460" s="297"/>
      <c r="B460" s="72" t="s">
        <v>119</v>
      </c>
      <c r="C460" s="379"/>
      <c r="D460" s="89">
        <v>10356.27</v>
      </c>
      <c r="E460" s="89">
        <v>10356.27</v>
      </c>
      <c r="F460" s="89">
        <v>10356.27</v>
      </c>
      <c r="G460" s="89">
        <v>10851.5</v>
      </c>
      <c r="H460" s="89">
        <f>D460+E460+F460+G460</f>
        <v>41920.31</v>
      </c>
      <c r="I460" s="211">
        <f t="shared" si="8"/>
        <v>29604.738700564973</v>
      </c>
      <c r="J460" s="96"/>
      <c r="K460" s="96"/>
      <c r="L460" s="96"/>
      <c r="M460" s="96"/>
      <c r="N460" s="220">
        <f>J460+K460+L460+M460</f>
        <v>0</v>
      </c>
      <c r="O460" s="131">
        <f>C460+I460-N460</f>
        <v>29604.738700564973</v>
      </c>
      <c r="P460" s="350"/>
    </row>
    <row r="461" spans="1:16" ht="12.75" thickBot="1">
      <c r="A461" s="38"/>
      <c r="B461" s="46"/>
      <c r="C461" s="68"/>
      <c r="D461" s="81"/>
      <c r="E461" s="81"/>
      <c r="F461" s="81"/>
      <c r="G461" s="82"/>
      <c r="H461" s="82"/>
      <c r="I461" s="211">
        <f t="shared" si="8"/>
        <v>0</v>
      </c>
      <c r="J461" s="94"/>
      <c r="K461" s="94"/>
      <c r="L461" s="94"/>
      <c r="M461" s="94"/>
      <c r="N461" s="99"/>
      <c r="O461" s="106"/>
      <c r="P461" s="350"/>
    </row>
    <row r="462" spans="1:16" ht="12.75" thickBot="1">
      <c r="A462" s="297"/>
      <c r="B462" s="72" t="s">
        <v>120</v>
      </c>
      <c r="C462" s="379"/>
      <c r="D462" s="89"/>
      <c r="E462" s="89"/>
      <c r="F462" s="89"/>
      <c r="G462" s="89"/>
      <c r="H462" s="89">
        <f>D462+E462+F462+G462</f>
        <v>0</v>
      </c>
      <c r="I462" s="211">
        <f t="shared" si="8"/>
        <v>0</v>
      </c>
      <c r="J462" s="96"/>
      <c r="K462" s="96"/>
      <c r="L462" s="96"/>
      <c r="M462" s="96"/>
      <c r="N462" s="220">
        <f>J462+K462+L462+M462</f>
        <v>0</v>
      </c>
      <c r="O462" s="131">
        <f>C462+I462-N462</f>
        <v>0</v>
      </c>
      <c r="P462" s="350"/>
    </row>
    <row r="463" spans="1:16" ht="12.75" thickBot="1">
      <c r="A463" s="8"/>
      <c r="B463" s="44"/>
      <c r="C463" s="68"/>
      <c r="D463" s="81"/>
      <c r="E463" s="81"/>
      <c r="F463" s="81"/>
      <c r="G463" s="82"/>
      <c r="H463" s="82"/>
      <c r="I463" s="211">
        <f t="shared" si="8"/>
        <v>0</v>
      </c>
      <c r="J463" s="94"/>
      <c r="K463" s="94"/>
      <c r="L463" s="94"/>
      <c r="M463" s="94"/>
      <c r="N463" s="107"/>
      <c r="O463" s="109"/>
      <c r="P463" s="350"/>
    </row>
    <row r="464" spans="1:16" ht="12.75" thickBot="1">
      <c r="A464" s="297"/>
      <c r="B464" s="72" t="s">
        <v>121</v>
      </c>
      <c r="C464" s="379"/>
      <c r="D464" s="89"/>
      <c r="E464" s="89"/>
      <c r="F464" s="89"/>
      <c r="G464" s="89"/>
      <c r="H464" s="89">
        <f>D464+E464+F464+G464</f>
        <v>0</v>
      </c>
      <c r="I464" s="211">
        <f t="shared" si="8"/>
        <v>0</v>
      </c>
      <c r="J464" s="96"/>
      <c r="K464" s="96"/>
      <c r="L464" s="96"/>
      <c r="M464" s="96"/>
      <c r="N464" s="220">
        <f>J464+K464+L464+M464</f>
        <v>0</v>
      </c>
      <c r="O464" s="131">
        <f>C464+I464-N464</f>
        <v>0</v>
      </c>
      <c r="P464" s="350"/>
    </row>
    <row r="465" spans="1:16" ht="12.75" thickBot="1">
      <c r="A465" s="8"/>
      <c r="B465" s="42"/>
      <c r="C465" s="68"/>
      <c r="D465" s="81"/>
      <c r="E465" s="81"/>
      <c r="F465" s="81"/>
      <c r="G465" s="82"/>
      <c r="H465" s="82"/>
      <c r="I465" s="211">
        <f t="shared" si="8"/>
        <v>0</v>
      </c>
      <c r="J465" s="94"/>
      <c r="K465" s="94"/>
      <c r="L465" s="94"/>
      <c r="M465" s="94"/>
      <c r="N465" s="107"/>
      <c r="O465" s="110"/>
      <c r="P465" s="350"/>
    </row>
    <row r="466" spans="1:16" ht="12.75" thickBot="1">
      <c r="A466" s="297"/>
      <c r="B466" s="52" t="s">
        <v>45</v>
      </c>
      <c r="C466" s="379"/>
      <c r="D466" s="89"/>
      <c r="E466" s="89"/>
      <c r="F466" s="89"/>
      <c r="G466" s="89"/>
      <c r="H466" s="89">
        <f>D466+E466+F466+G466</f>
        <v>0</v>
      </c>
      <c r="I466" s="211">
        <f t="shared" si="8"/>
        <v>0</v>
      </c>
      <c r="J466" s="96"/>
      <c r="K466" s="96"/>
      <c r="L466" s="96"/>
      <c r="M466" s="96"/>
      <c r="N466" s="220">
        <f>J466+K466+L466+M466</f>
        <v>0</v>
      </c>
      <c r="O466" s="131">
        <f>C466+I466-N466</f>
        <v>0</v>
      </c>
      <c r="P466" s="350"/>
    </row>
    <row r="467" spans="1:16" ht="12.75" thickBot="1">
      <c r="A467" s="8"/>
      <c r="B467" s="44"/>
      <c r="C467" s="68"/>
      <c r="D467" s="81"/>
      <c r="E467" s="81"/>
      <c r="F467" s="81"/>
      <c r="G467" s="82"/>
      <c r="H467" s="82"/>
      <c r="I467" s="211">
        <f t="shared" si="8"/>
        <v>0</v>
      </c>
      <c r="J467" s="94"/>
      <c r="K467" s="94"/>
      <c r="L467" s="94"/>
      <c r="M467" s="94"/>
      <c r="N467" s="107"/>
      <c r="O467" s="110"/>
      <c r="P467" s="350"/>
    </row>
    <row r="468" spans="1:16" ht="12.75" thickBot="1">
      <c r="A468" s="297"/>
      <c r="B468" s="72" t="s">
        <v>123</v>
      </c>
      <c r="C468" s="379"/>
      <c r="D468" s="89">
        <v>2183.73</v>
      </c>
      <c r="E468" s="89">
        <v>3414.37</v>
      </c>
      <c r="F468" s="89">
        <v>3106.71</v>
      </c>
      <c r="G468" s="89">
        <v>3106.71</v>
      </c>
      <c r="H468" s="89">
        <f>D468+E468+F468+G468</f>
        <v>11811.52</v>
      </c>
      <c r="I468" s="211">
        <f t="shared" si="8"/>
        <v>8341.468926553674</v>
      </c>
      <c r="J468" s="96"/>
      <c r="K468" s="96"/>
      <c r="L468" s="96"/>
      <c r="M468" s="96"/>
      <c r="N468" s="220">
        <f>J468+K468+L468+M468</f>
        <v>0</v>
      </c>
      <c r="O468" s="131">
        <f>C468+I468-N468</f>
        <v>8341.468926553674</v>
      </c>
      <c r="P468" s="350"/>
    </row>
    <row r="469" spans="1:16" ht="12.75" thickBot="1">
      <c r="A469" s="8"/>
      <c r="B469" s="44"/>
      <c r="C469" s="68"/>
      <c r="D469" s="81"/>
      <c r="E469" s="81"/>
      <c r="F469" s="81"/>
      <c r="G469" s="82"/>
      <c r="H469" s="82"/>
      <c r="I469" s="211">
        <f t="shared" si="8"/>
        <v>0</v>
      </c>
      <c r="J469" s="94"/>
      <c r="K469" s="94"/>
      <c r="L469" s="94"/>
      <c r="M469" s="94"/>
      <c r="N469" s="107"/>
      <c r="O469" s="110"/>
      <c r="P469" s="350"/>
    </row>
    <row r="470" spans="1:16" ht="12.75" thickBot="1">
      <c r="A470" s="48"/>
      <c r="B470" s="72" t="s">
        <v>40</v>
      </c>
      <c r="C470" s="386"/>
      <c r="D470" s="89"/>
      <c r="E470" s="89"/>
      <c r="F470" s="89"/>
      <c r="G470" s="89"/>
      <c r="H470" s="89">
        <f>D470+E470+F470+G470</f>
        <v>0</v>
      </c>
      <c r="I470" s="211">
        <f t="shared" si="8"/>
        <v>0</v>
      </c>
      <c r="J470" s="96"/>
      <c r="K470" s="96"/>
      <c r="L470" s="96"/>
      <c r="M470" s="96"/>
      <c r="N470" s="220">
        <f>J470+K470+L470+M470</f>
        <v>0</v>
      </c>
      <c r="O470" s="131">
        <f>C470+I470-N470</f>
        <v>0</v>
      </c>
      <c r="P470" s="350"/>
    </row>
    <row r="471" spans="1:16" ht="12.75" thickBot="1">
      <c r="A471" s="42"/>
      <c r="B471" s="44"/>
      <c r="C471" s="65"/>
      <c r="D471" s="81"/>
      <c r="E471" s="81"/>
      <c r="F471" s="81"/>
      <c r="G471" s="82"/>
      <c r="H471" s="82"/>
      <c r="I471" s="211">
        <f t="shared" si="8"/>
        <v>0</v>
      </c>
      <c r="J471" s="94"/>
      <c r="K471" s="94"/>
      <c r="L471" s="94"/>
      <c r="M471" s="94"/>
      <c r="N471" s="107"/>
      <c r="O471" s="110"/>
      <c r="P471" s="350"/>
    </row>
    <row r="472" spans="1:16" ht="12.75" thickBot="1">
      <c r="A472" s="297"/>
      <c r="B472" s="72" t="s">
        <v>124</v>
      </c>
      <c r="C472" s="379"/>
      <c r="D472" s="89">
        <v>8881.89</v>
      </c>
      <c r="E472" s="89">
        <v>8881.89</v>
      </c>
      <c r="F472" s="89">
        <v>8881.89</v>
      </c>
      <c r="G472" s="89">
        <v>8881.89</v>
      </c>
      <c r="H472" s="89">
        <f>D472+E472+F472+G472</f>
        <v>35527.56</v>
      </c>
      <c r="I472" s="211">
        <f t="shared" si="8"/>
        <v>25090.084745762713</v>
      </c>
      <c r="J472" s="96"/>
      <c r="K472" s="96"/>
      <c r="L472" s="96"/>
      <c r="M472" s="96"/>
      <c r="N472" s="220">
        <f>J472+K472+L472+M472</f>
        <v>0</v>
      </c>
      <c r="O472" s="131">
        <f>C472+I472-N472</f>
        <v>25090.084745762713</v>
      </c>
      <c r="P472" s="350"/>
    </row>
    <row r="473" spans="1:16" ht="12.75" thickBot="1">
      <c r="A473" s="8"/>
      <c r="B473" s="44"/>
      <c r="C473" s="68"/>
      <c r="D473" s="81"/>
      <c r="E473" s="81"/>
      <c r="F473" s="81"/>
      <c r="G473" s="82"/>
      <c r="H473" s="82"/>
      <c r="I473" s="211">
        <f t="shared" si="8"/>
        <v>0</v>
      </c>
      <c r="J473" s="94"/>
      <c r="K473" s="94"/>
      <c r="L473" s="94"/>
      <c r="M473" s="94"/>
      <c r="N473" s="107"/>
      <c r="O473" s="110"/>
      <c r="P473" s="350"/>
    </row>
    <row r="474" spans="1:16" ht="12.75" thickBot="1">
      <c r="A474" s="297"/>
      <c r="B474" s="72" t="s">
        <v>125</v>
      </c>
      <c r="C474" s="379"/>
      <c r="D474" s="89">
        <v>4668.18</v>
      </c>
      <c r="E474" s="89">
        <v>4668.18</v>
      </c>
      <c r="F474" s="89">
        <v>4668.18</v>
      </c>
      <c r="G474" s="89">
        <v>4668.18</v>
      </c>
      <c r="H474" s="89">
        <f>D474+E474+F474+G474</f>
        <v>18672.72</v>
      </c>
      <c r="I474" s="211">
        <f t="shared" si="8"/>
        <v>13186.949152542375</v>
      </c>
      <c r="J474" s="96"/>
      <c r="K474" s="96"/>
      <c r="L474" s="96"/>
      <c r="M474" s="96"/>
      <c r="N474" s="220">
        <f>J474+K474+L474+M474</f>
        <v>0</v>
      </c>
      <c r="O474" s="131">
        <f>C474+I474-N474</f>
        <v>13186.949152542375</v>
      </c>
      <c r="P474" s="350"/>
    </row>
    <row r="475" spans="1:16" ht="12.75" thickBot="1">
      <c r="A475" s="8"/>
      <c r="B475" s="44"/>
      <c r="C475" s="68"/>
      <c r="D475" s="81"/>
      <c r="E475" s="81"/>
      <c r="F475" s="81"/>
      <c r="G475" s="82"/>
      <c r="H475" s="82"/>
      <c r="I475" s="211">
        <f t="shared" si="8"/>
        <v>0</v>
      </c>
      <c r="J475" s="94"/>
      <c r="K475" s="94"/>
      <c r="L475" s="94"/>
      <c r="M475" s="94"/>
      <c r="N475" s="107"/>
      <c r="O475" s="110"/>
      <c r="P475" s="350"/>
    </row>
    <row r="476" spans="1:16" ht="12.75" thickBot="1">
      <c r="A476" s="297"/>
      <c r="B476" s="72" t="s">
        <v>126</v>
      </c>
      <c r="C476" s="379"/>
      <c r="D476" s="89">
        <v>7108.35</v>
      </c>
      <c r="E476" s="89">
        <v>7108.35</v>
      </c>
      <c r="F476" s="89">
        <v>7108.35</v>
      </c>
      <c r="G476" s="89">
        <v>7108.35</v>
      </c>
      <c r="H476" s="89">
        <f>D476+E476+F476+G476</f>
        <v>28433.4</v>
      </c>
      <c r="I476" s="211">
        <f t="shared" si="8"/>
        <v>20080.084745762717</v>
      </c>
      <c r="J476" s="96"/>
      <c r="K476" s="96"/>
      <c r="L476" s="96"/>
      <c r="M476" s="96"/>
      <c r="N476" s="220">
        <f>J476+K476+L476+M476</f>
        <v>0</v>
      </c>
      <c r="O476" s="131">
        <f>C476+I476-N476</f>
        <v>20080.084745762717</v>
      </c>
      <c r="P476" s="350"/>
    </row>
    <row r="477" spans="1:16" ht="12.75" thickBot="1">
      <c r="A477" s="8"/>
      <c r="B477" s="42"/>
      <c r="C477" s="68"/>
      <c r="D477" s="81"/>
      <c r="E477" s="81"/>
      <c r="F477" s="81"/>
      <c r="G477" s="82"/>
      <c r="H477" s="82"/>
      <c r="I477" s="211">
        <f t="shared" si="8"/>
        <v>0</v>
      </c>
      <c r="J477" s="94"/>
      <c r="K477" s="94"/>
      <c r="L477" s="94"/>
      <c r="M477" s="94"/>
      <c r="N477" s="107"/>
      <c r="O477" s="110"/>
      <c r="P477" s="350"/>
    </row>
    <row r="478" spans="1:16" ht="12.75" thickBot="1">
      <c r="A478" s="297"/>
      <c r="B478" s="72" t="s">
        <v>127</v>
      </c>
      <c r="C478" s="379"/>
      <c r="D478" s="89">
        <v>7093.65</v>
      </c>
      <c r="E478" s="89">
        <v>7093.65</v>
      </c>
      <c r="F478" s="89">
        <v>7093.65</v>
      </c>
      <c r="G478" s="89">
        <v>7093.65</v>
      </c>
      <c r="H478" s="89">
        <f>D478+E478+F478+G478</f>
        <v>28374.6</v>
      </c>
      <c r="I478" s="211">
        <f t="shared" si="8"/>
        <v>20038.5593220339</v>
      </c>
      <c r="J478" s="96"/>
      <c r="K478" s="96"/>
      <c r="L478" s="96"/>
      <c r="M478" s="96"/>
      <c r="N478" s="220">
        <f>J478+K478+L478+M478</f>
        <v>0</v>
      </c>
      <c r="O478" s="131">
        <f>C478+I478-N478</f>
        <v>20038.5593220339</v>
      </c>
      <c r="P478" s="350"/>
    </row>
    <row r="479" spans="1:16" ht="12.75" thickBot="1">
      <c r="A479" s="8"/>
      <c r="B479" s="42"/>
      <c r="C479" s="68"/>
      <c r="D479" s="81"/>
      <c r="E479" s="81"/>
      <c r="F479" s="81"/>
      <c r="G479" s="82"/>
      <c r="H479" s="82"/>
      <c r="I479" s="211">
        <f t="shared" si="8"/>
        <v>0</v>
      </c>
      <c r="J479" s="94"/>
      <c r="K479" s="94"/>
      <c r="L479" s="94"/>
      <c r="M479" s="94"/>
      <c r="N479" s="107"/>
      <c r="O479" s="110"/>
      <c r="P479" s="350"/>
    </row>
    <row r="480" spans="1:16" ht="12.75" thickBot="1">
      <c r="A480" s="297"/>
      <c r="B480" s="72" t="s">
        <v>129</v>
      </c>
      <c r="C480" s="379"/>
      <c r="D480" s="89">
        <v>6850.77</v>
      </c>
      <c r="E480" s="89">
        <v>6850.77</v>
      </c>
      <c r="F480" s="89">
        <v>6850.77</v>
      </c>
      <c r="G480" s="89">
        <v>6850.77</v>
      </c>
      <c r="H480" s="89">
        <f>D480+E480+F480+G480</f>
        <v>27403.08</v>
      </c>
      <c r="I480" s="211">
        <f t="shared" si="8"/>
        <v>19352.457627118645</v>
      </c>
      <c r="J480" s="96"/>
      <c r="K480" s="96"/>
      <c r="L480" s="96"/>
      <c r="M480" s="96"/>
      <c r="N480" s="220">
        <f>J480+K480+L480+M480</f>
        <v>0</v>
      </c>
      <c r="O480" s="131">
        <f>C480+I480-N480</f>
        <v>19352.457627118645</v>
      </c>
      <c r="P480" s="350"/>
    </row>
    <row r="481" spans="1:16" ht="12.75" thickBot="1">
      <c r="A481" s="9"/>
      <c r="B481" s="44"/>
      <c r="C481" s="68"/>
      <c r="D481" s="81"/>
      <c r="E481" s="81"/>
      <c r="F481" s="81"/>
      <c r="G481" s="82"/>
      <c r="H481" s="82"/>
      <c r="I481" s="211">
        <f t="shared" si="8"/>
        <v>0</v>
      </c>
      <c r="J481" s="94"/>
      <c r="K481" s="94"/>
      <c r="L481" s="94"/>
      <c r="M481" s="94"/>
      <c r="N481" s="107"/>
      <c r="O481" s="110"/>
      <c r="P481" s="350"/>
    </row>
    <row r="482" spans="1:16" ht="12.75" thickBot="1">
      <c r="A482" s="45"/>
      <c r="B482" s="9" t="s">
        <v>130</v>
      </c>
      <c r="C482" s="173"/>
      <c r="D482" s="89">
        <v>13714.77</v>
      </c>
      <c r="E482" s="89">
        <v>13714.77</v>
      </c>
      <c r="F482" s="89">
        <v>13714.77</v>
      </c>
      <c r="G482" s="89">
        <v>13714.77</v>
      </c>
      <c r="H482" s="89">
        <f>D482+E482+F482+G482</f>
        <v>54859.08</v>
      </c>
      <c r="I482" s="211">
        <f t="shared" si="8"/>
        <v>38742.288135593226</v>
      </c>
      <c r="J482" s="96"/>
      <c r="K482" s="96"/>
      <c r="L482" s="96"/>
      <c r="M482" s="96"/>
      <c r="N482" s="220">
        <f>J482+K482+L482+M482</f>
        <v>0</v>
      </c>
      <c r="O482" s="131">
        <f>C482+I482-N482</f>
        <v>38742.288135593226</v>
      </c>
      <c r="P482" s="350"/>
    </row>
    <row r="483" spans="1:16" ht="12.75" thickBot="1">
      <c r="A483" s="8"/>
      <c r="B483" s="8"/>
      <c r="C483" s="68"/>
      <c r="D483" s="81"/>
      <c r="E483" s="81"/>
      <c r="F483" s="81"/>
      <c r="G483" s="82"/>
      <c r="H483" s="82"/>
      <c r="I483" s="211">
        <f t="shared" si="8"/>
        <v>0</v>
      </c>
      <c r="J483" s="94"/>
      <c r="K483" s="94"/>
      <c r="L483" s="94"/>
      <c r="M483" s="94"/>
      <c r="N483" s="107"/>
      <c r="O483" s="110"/>
      <c r="P483" s="350"/>
    </row>
    <row r="484" spans="1:16" ht="12.75" thickBot="1">
      <c r="A484" s="297"/>
      <c r="B484" s="72" t="s">
        <v>131</v>
      </c>
      <c r="C484" s="379"/>
      <c r="D484" s="89">
        <v>775.05</v>
      </c>
      <c r="E484" s="89">
        <v>775.05</v>
      </c>
      <c r="F484" s="89">
        <v>775.05</v>
      </c>
      <c r="G484" s="89">
        <v>775.05</v>
      </c>
      <c r="H484" s="89">
        <f>D484+E484+F484+G484</f>
        <v>3100.2</v>
      </c>
      <c r="I484" s="211">
        <f t="shared" si="8"/>
        <v>2189.406779661017</v>
      </c>
      <c r="J484" s="96"/>
      <c r="K484" s="96"/>
      <c r="L484" s="96"/>
      <c r="M484" s="96"/>
      <c r="N484" s="220">
        <f>J484+K484+L484+M484</f>
        <v>0</v>
      </c>
      <c r="O484" s="131">
        <f>C484+I484-N484</f>
        <v>2189.406779661017</v>
      </c>
      <c r="P484" s="350"/>
    </row>
    <row r="485" spans="1:16" ht="12.75" thickBot="1">
      <c r="A485" s="8"/>
      <c r="B485" s="44"/>
      <c r="C485" s="68"/>
      <c r="D485" s="81"/>
      <c r="E485" s="81"/>
      <c r="F485" s="81"/>
      <c r="G485" s="82"/>
      <c r="H485" s="82"/>
      <c r="I485" s="211">
        <f t="shared" si="8"/>
        <v>0</v>
      </c>
      <c r="J485" s="94"/>
      <c r="K485" s="94"/>
      <c r="L485" s="94"/>
      <c r="M485" s="94"/>
      <c r="N485" s="107"/>
      <c r="O485" s="110"/>
      <c r="P485" s="350"/>
    </row>
    <row r="486" spans="1:16" ht="12.75" thickBot="1">
      <c r="A486" s="297"/>
      <c r="B486" s="72" t="s">
        <v>132</v>
      </c>
      <c r="C486" s="379"/>
      <c r="D486" s="89">
        <v>560.58</v>
      </c>
      <c r="E486" s="89">
        <v>560.58</v>
      </c>
      <c r="F486" s="89">
        <v>560.58</v>
      </c>
      <c r="G486" s="89">
        <v>560.58</v>
      </c>
      <c r="H486" s="89">
        <f>D486+E486+F486+G486</f>
        <v>2242.32</v>
      </c>
      <c r="I486" s="211">
        <f t="shared" si="8"/>
        <v>1583.5593220338985</v>
      </c>
      <c r="J486" s="96"/>
      <c r="K486" s="96"/>
      <c r="L486" s="96"/>
      <c r="M486" s="96"/>
      <c r="N486" s="220">
        <f>J486+K486+L486+M486</f>
        <v>0</v>
      </c>
      <c r="O486" s="131">
        <f>C486+I486-N486</f>
        <v>1583.5593220338985</v>
      </c>
      <c r="P486" s="350"/>
    </row>
    <row r="487" spans="1:16" ht="12.75" thickBot="1">
      <c r="A487" s="8"/>
      <c r="B487" s="44"/>
      <c r="C487" s="68"/>
      <c r="D487" s="81"/>
      <c r="E487" s="81"/>
      <c r="F487" s="81"/>
      <c r="G487" s="82"/>
      <c r="H487" s="82"/>
      <c r="I487" s="211">
        <f t="shared" si="8"/>
        <v>0</v>
      </c>
      <c r="J487" s="94"/>
      <c r="K487" s="94"/>
      <c r="L487" s="94"/>
      <c r="M487" s="94"/>
      <c r="N487" s="107"/>
      <c r="O487" s="110"/>
      <c r="P487" s="350"/>
    </row>
    <row r="488" spans="1:16" ht="12.75" thickBot="1">
      <c r="A488" s="297"/>
      <c r="B488" s="52" t="s">
        <v>46</v>
      </c>
      <c r="C488" s="379"/>
      <c r="D488" s="89"/>
      <c r="E488" s="89"/>
      <c r="F488" s="89"/>
      <c r="G488" s="89"/>
      <c r="H488" s="89">
        <f>D488+E488+F488+G488</f>
        <v>0</v>
      </c>
      <c r="I488" s="211">
        <f t="shared" si="8"/>
        <v>0</v>
      </c>
      <c r="J488" s="96"/>
      <c r="K488" s="96"/>
      <c r="L488" s="96"/>
      <c r="M488" s="96"/>
      <c r="N488" s="220">
        <f>J488+K488+L488+M488</f>
        <v>0</v>
      </c>
      <c r="O488" s="131">
        <f>C488+I488-N488</f>
        <v>0</v>
      </c>
      <c r="P488" s="350"/>
    </row>
    <row r="489" spans="1:16" ht="12.75" thickBot="1">
      <c r="A489" s="8"/>
      <c r="B489" s="44"/>
      <c r="C489" s="68"/>
      <c r="D489" s="81"/>
      <c r="E489" s="81"/>
      <c r="F489" s="81"/>
      <c r="G489" s="82"/>
      <c r="H489" s="82"/>
      <c r="I489" s="211">
        <f t="shared" si="8"/>
        <v>0</v>
      </c>
      <c r="J489" s="94"/>
      <c r="K489" s="94"/>
      <c r="L489" s="94"/>
      <c r="M489" s="94"/>
      <c r="N489" s="107"/>
      <c r="O489" s="110"/>
      <c r="P489" s="350"/>
    </row>
    <row r="490" spans="1:16" ht="12.75" thickBot="1">
      <c r="A490" s="297"/>
      <c r="B490" s="52" t="s">
        <v>133</v>
      </c>
      <c r="C490" s="379"/>
      <c r="D490" s="89">
        <v>6743.76</v>
      </c>
      <c r="E490" s="89">
        <v>6743.76</v>
      </c>
      <c r="F490" s="89">
        <v>6743.76</v>
      </c>
      <c r="G490" s="89">
        <v>6743.76</v>
      </c>
      <c r="H490" s="89">
        <f>D490+E490+F490+G490</f>
        <v>26975.04</v>
      </c>
      <c r="I490" s="211">
        <f t="shared" si="8"/>
        <v>19050.169491525427</v>
      </c>
      <c r="J490" s="96"/>
      <c r="K490" s="96"/>
      <c r="L490" s="96"/>
      <c r="M490" s="96"/>
      <c r="N490" s="220">
        <f>J490+K490+L490+M490</f>
        <v>0</v>
      </c>
      <c r="O490" s="131">
        <f>C490+I490-N490</f>
        <v>19050.169491525427</v>
      </c>
      <c r="P490" s="350"/>
    </row>
    <row r="491" spans="1:16" ht="12.75" thickBot="1">
      <c r="A491" s="8"/>
      <c r="B491" s="42"/>
      <c r="C491" s="68"/>
      <c r="D491" s="81"/>
      <c r="E491" s="81"/>
      <c r="F491" s="81"/>
      <c r="G491" s="82"/>
      <c r="H491" s="82"/>
      <c r="I491" s="211">
        <f t="shared" si="8"/>
        <v>0</v>
      </c>
      <c r="J491" s="94"/>
      <c r="K491" s="94"/>
      <c r="L491" s="94"/>
      <c r="M491" s="94"/>
      <c r="N491" s="107"/>
      <c r="O491" s="110"/>
      <c r="P491" s="350"/>
    </row>
    <row r="492" spans="1:16" ht="12.75" thickBot="1">
      <c r="A492" s="297"/>
      <c r="B492" s="72" t="s">
        <v>134</v>
      </c>
      <c r="C492" s="379"/>
      <c r="D492" s="89"/>
      <c r="E492" s="89"/>
      <c r="F492" s="89"/>
      <c r="G492" s="89"/>
      <c r="H492" s="89">
        <f>D492+E492+F492+G492</f>
        <v>0</v>
      </c>
      <c r="I492" s="211">
        <f t="shared" si="8"/>
        <v>0</v>
      </c>
      <c r="J492" s="96"/>
      <c r="K492" s="96"/>
      <c r="L492" s="96"/>
      <c r="M492" s="96"/>
      <c r="N492" s="220">
        <f>J492+K492+L492+M492</f>
        <v>0</v>
      </c>
      <c r="O492" s="131">
        <f>C492+I492-N492</f>
        <v>0</v>
      </c>
      <c r="P492" s="350"/>
    </row>
    <row r="493" spans="1:16" ht="12.75" thickBot="1">
      <c r="A493" s="8"/>
      <c r="B493" s="42"/>
      <c r="C493" s="68"/>
      <c r="D493" s="81"/>
      <c r="E493" s="81"/>
      <c r="F493" s="81"/>
      <c r="G493" s="82"/>
      <c r="H493" s="82"/>
      <c r="I493" s="211">
        <f t="shared" si="8"/>
        <v>0</v>
      </c>
      <c r="J493" s="94"/>
      <c r="K493" s="94"/>
      <c r="L493" s="94"/>
      <c r="M493" s="94"/>
      <c r="N493" s="107"/>
      <c r="O493" s="110"/>
      <c r="P493" s="350"/>
    </row>
    <row r="494" spans="1:16" ht="12.75" thickBot="1">
      <c r="A494" s="297"/>
      <c r="B494" s="72"/>
      <c r="C494" s="379"/>
      <c r="D494" s="89"/>
      <c r="E494" s="89"/>
      <c r="F494" s="89"/>
      <c r="G494" s="89"/>
      <c r="H494" s="89">
        <f>D494+E494+F494+G494</f>
        <v>0</v>
      </c>
      <c r="I494" s="211">
        <f t="shared" si="8"/>
        <v>0</v>
      </c>
      <c r="J494" s="96"/>
      <c r="K494" s="96"/>
      <c r="L494" s="96"/>
      <c r="M494" s="96"/>
      <c r="N494" s="220">
        <f>J494+K494+L494+M494</f>
        <v>0</v>
      </c>
      <c r="O494" s="131">
        <f>C494+I494-N494</f>
        <v>0</v>
      </c>
      <c r="P494" s="350"/>
    </row>
    <row r="495" spans="1:16" ht="12.75" thickBot="1">
      <c r="A495" s="8"/>
      <c r="B495" s="44"/>
      <c r="C495" s="68"/>
      <c r="D495" s="81"/>
      <c r="E495" s="81"/>
      <c r="F495" s="81"/>
      <c r="G495" s="82"/>
      <c r="H495" s="82"/>
      <c r="I495" s="211">
        <f t="shared" si="8"/>
        <v>0</v>
      </c>
      <c r="J495" s="94"/>
      <c r="K495" s="94"/>
      <c r="L495" s="94"/>
      <c r="M495" s="94"/>
      <c r="N495" s="107"/>
      <c r="O495" s="110"/>
      <c r="P495" s="350"/>
    </row>
    <row r="496" spans="1:16" ht="12.75" thickBot="1">
      <c r="A496" s="297"/>
      <c r="B496" s="72" t="s">
        <v>136</v>
      </c>
      <c r="C496" s="379"/>
      <c r="D496" s="89">
        <v>5881.23</v>
      </c>
      <c r="E496" s="89">
        <v>5881.23</v>
      </c>
      <c r="F496" s="89">
        <v>5881.23</v>
      </c>
      <c r="G496" s="89">
        <v>5881.23</v>
      </c>
      <c r="H496" s="89">
        <f>D496+E496+F496+G496</f>
        <v>23524.92</v>
      </c>
      <c r="I496" s="211">
        <f t="shared" si="8"/>
        <v>16613.64406779661</v>
      </c>
      <c r="J496" s="96"/>
      <c r="K496" s="96"/>
      <c r="L496" s="96"/>
      <c r="M496" s="96"/>
      <c r="N496" s="220">
        <f>J496+K496+L496+M496</f>
        <v>0</v>
      </c>
      <c r="O496" s="131">
        <f>C496+I496-N496</f>
        <v>16613.64406779661</v>
      </c>
      <c r="P496" s="350"/>
    </row>
    <row r="497" spans="1:16" ht="12.75" thickBot="1">
      <c r="A497" s="8"/>
      <c r="B497" s="42"/>
      <c r="C497" s="68"/>
      <c r="D497" s="81"/>
      <c r="E497" s="81"/>
      <c r="F497" s="81"/>
      <c r="G497" s="82"/>
      <c r="H497" s="82"/>
      <c r="I497" s="211">
        <f t="shared" si="8"/>
        <v>0</v>
      </c>
      <c r="J497" s="94"/>
      <c r="K497" s="94"/>
      <c r="L497" s="94"/>
      <c r="M497" s="94"/>
      <c r="N497" s="107"/>
      <c r="O497" s="110"/>
      <c r="P497" s="350"/>
    </row>
    <row r="498" spans="1:16" ht="12.75" thickBot="1">
      <c r="A498" s="297"/>
      <c r="B498" s="72" t="s">
        <v>137</v>
      </c>
      <c r="C498" s="379"/>
      <c r="D498" s="89">
        <v>601.35</v>
      </c>
      <c r="E498" s="89">
        <v>601.35</v>
      </c>
      <c r="F498" s="89">
        <v>601.35</v>
      </c>
      <c r="G498" s="89">
        <v>601.35</v>
      </c>
      <c r="H498" s="89">
        <f>D498+E498+F498+G498</f>
        <v>2405.4</v>
      </c>
      <c r="I498" s="211">
        <f t="shared" si="8"/>
        <v>1698.7288135593224</v>
      </c>
      <c r="J498" s="96"/>
      <c r="K498" s="96"/>
      <c r="L498" s="96"/>
      <c r="M498" s="96"/>
      <c r="N498" s="220">
        <f>J498+K498+L498+M498</f>
        <v>0</v>
      </c>
      <c r="O498" s="131">
        <f>C498+I498-N498</f>
        <v>1698.7288135593224</v>
      </c>
      <c r="P498" s="350"/>
    </row>
    <row r="499" spans="1:16" ht="12.75" thickBot="1">
      <c r="A499" s="8"/>
      <c r="B499" s="44"/>
      <c r="C499" s="68"/>
      <c r="D499" s="81"/>
      <c r="E499" s="81"/>
      <c r="F499" s="81"/>
      <c r="G499" s="82"/>
      <c r="H499" s="82"/>
      <c r="I499" s="211">
        <f t="shared" si="8"/>
        <v>0</v>
      </c>
      <c r="J499" s="94"/>
      <c r="K499" s="94"/>
      <c r="L499" s="94"/>
      <c r="M499" s="94"/>
      <c r="N499" s="107"/>
      <c r="O499" s="110"/>
      <c r="P499" s="350"/>
    </row>
    <row r="500" spans="1:16" ht="12.75" thickBot="1">
      <c r="A500" s="297"/>
      <c r="B500" s="72" t="s">
        <v>138</v>
      </c>
      <c r="C500" s="379"/>
      <c r="D500" s="89">
        <v>6717.9</v>
      </c>
      <c r="E500" s="89">
        <v>6717.9</v>
      </c>
      <c r="F500" s="89">
        <v>6717.9</v>
      </c>
      <c r="G500" s="89">
        <v>6717.9</v>
      </c>
      <c r="H500" s="89">
        <f>D500+E500+F500+G500</f>
        <v>26871.6</v>
      </c>
      <c r="I500" s="211">
        <f t="shared" si="8"/>
        <v>18977.1186440678</v>
      </c>
      <c r="J500" s="96"/>
      <c r="K500" s="96"/>
      <c r="L500" s="96"/>
      <c r="M500" s="96"/>
      <c r="N500" s="220">
        <f>J500+K500+L500+M500</f>
        <v>0</v>
      </c>
      <c r="O500" s="131">
        <f>C500+I500-N500</f>
        <v>18977.1186440678</v>
      </c>
      <c r="P500" s="350"/>
    </row>
    <row r="501" spans="1:16" ht="12.75" thickBot="1">
      <c r="A501" s="8"/>
      <c r="B501" s="42"/>
      <c r="C501" s="68"/>
      <c r="D501" s="81"/>
      <c r="E501" s="81"/>
      <c r="F501" s="81"/>
      <c r="G501" s="82"/>
      <c r="H501" s="82"/>
      <c r="I501" s="211">
        <f t="shared" si="8"/>
        <v>0</v>
      </c>
      <c r="J501" s="94"/>
      <c r="K501" s="94"/>
      <c r="L501" s="94"/>
      <c r="M501" s="94"/>
      <c r="N501" s="107"/>
      <c r="O501" s="110"/>
      <c r="P501" s="350"/>
    </row>
    <row r="502" spans="1:16" ht="12.75" thickBot="1">
      <c r="A502" s="45"/>
      <c r="B502" s="38" t="s">
        <v>135</v>
      </c>
      <c r="C502" s="173"/>
      <c r="D502" s="89">
        <v>5812.41</v>
      </c>
      <c r="E502" s="89">
        <v>5812.41</v>
      </c>
      <c r="F502" s="89">
        <v>5812.41</v>
      </c>
      <c r="G502" s="89">
        <v>5812.41</v>
      </c>
      <c r="H502" s="89">
        <f>D502+E502+F502+G502</f>
        <v>23249.64</v>
      </c>
      <c r="I502" s="211">
        <f t="shared" si="8"/>
        <v>16419.237288135595</v>
      </c>
      <c r="J502" s="96"/>
      <c r="K502" s="96"/>
      <c r="L502" s="96"/>
      <c r="M502" s="96"/>
      <c r="N502" s="220">
        <f>J502+K502+L502+M502</f>
        <v>0</v>
      </c>
      <c r="O502" s="131">
        <f>C502+I502-N502</f>
        <v>16419.237288135595</v>
      </c>
      <c r="P502" s="350"/>
    </row>
    <row r="503" spans="1:16" ht="12.75" thickBot="1">
      <c r="A503" s="285"/>
      <c r="B503" s="46"/>
      <c r="C503" s="69"/>
      <c r="D503" s="256"/>
      <c r="E503" s="256"/>
      <c r="F503" s="256"/>
      <c r="G503" s="256"/>
      <c r="H503" s="256"/>
      <c r="I503" s="211">
        <f t="shared" si="8"/>
        <v>0</v>
      </c>
      <c r="J503" s="258"/>
      <c r="K503" s="258"/>
      <c r="L503" s="258"/>
      <c r="M503" s="258"/>
      <c r="N503" s="257"/>
      <c r="O503" s="259"/>
      <c r="P503" s="350"/>
    </row>
    <row r="504" spans="1:16" ht="12.75" thickBot="1">
      <c r="A504" s="297"/>
      <c r="B504" s="11" t="s">
        <v>260</v>
      </c>
      <c r="C504" s="173"/>
      <c r="D504" s="89">
        <v>18116.31</v>
      </c>
      <c r="E504" s="89">
        <v>22538.67</v>
      </c>
      <c r="F504" s="89">
        <v>22538.67</v>
      </c>
      <c r="G504" s="89">
        <v>22858.12</v>
      </c>
      <c r="H504" s="89">
        <f>D504+E504+F504+G504</f>
        <v>86051.76999999999</v>
      </c>
      <c r="I504" s="211">
        <f t="shared" si="8"/>
        <v>60771.024011299436</v>
      </c>
      <c r="J504" s="96"/>
      <c r="K504" s="96"/>
      <c r="L504" s="96"/>
      <c r="M504" s="96"/>
      <c r="N504" s="220">
        <f>J504+K504+L504+M504</f>
        <v>0</v>
      </c>
      <c r="O504" s="131">
        <f>C504+I504-N504</f>
        <v>60771.024011299436</v>
      </c>
      <c r="P504" s="350"/>
    </row>
    <row r="505" spans="1:16" ht="12.75" thickBot="1">
      <c r="A505" s="285"/>
      <c r="B505" s="44"/>
      <c r="C505" s="70"/>
      <c r="D505" s="266"/>
      <c r="E505" s="266"/>
      <c r="F505" s="266"/>
      <c r="G505" s="266"/>
      <c r="H505" s="266"/>
      <c r="I505" s="211">
        <f t="shared" si="8"/>
        <v>0</v>
      </c>
      <c r="J505" s="268"/>
      <c r="K505" s="268"/>
      <c r="L505" s="268"/>
      <c r="M505" s="268"/>
      <c r="N505" s="283"/>
      <c r="O505" s="146"/>
      <c r="P505" s="350"/>
    </row>
    <row r="506" spans="1:16" ht="12.75" thickBot="1">
      <c r="A506" s="297"/>
      <c r="B506" s="11" t="s">
        <v>261</v>
      </c>
      <c r="C506" s="173"/>
      <c r="D506" s="89"/>
      <c r="E506" s="89"/>
      <c r="F506" s="89"/>
      <c r="G506" s="89"/>
      <c r="H506" s="89">
        <f>D506+E506+F506+G506</f>
        <v>0</v>
      </c>
      <c r="I506" s="211">
        <f t="shared" si="8"/>
        <v>0</v>
      </c>
      <c r="J506" s="96"/>
      <c r="K506" s="96"/>
      <c r="L506" s="96"/>
      <c r="M506" s="96"/>
      <c r="N506" s="220">
        <f>J506+K506+L506+M506</f>
        <v>0</v>
      </c>
      <c r="O506" s="131">
        <f>C506+I506-N506</f>
        <v>0</v>
      </c>
      <c r="P506" s="350"/>
    </row>
    <row r="507" spans="1:16" ht="12.75" thickBot="1">
      <c r="A507" s="285"/>
      <c r="B507" s="44"/>
      <c r="C507" s="70"/>
      <c r="D507" s="266"/>
      <c r="E507" s="266"/>
      <c r="F507" s="266"/>
      <c r="G507" s="266"/>
      <c r="H507" s="266"/>
      <c r="I507" s="211">
        <f t="shared" si="8"/>
        <v>0</v>
      </c>
      <c r="J507" s="268"/>
      <c r="K507" s="268"/>
      <c r="L507" s="268"/>
      <c r="M507" s="268"/>
      <c r="N507" s="283"/>
      <c r="O507" s="146"/>
      <c r="P507" s="350"/>
    </row>
    <row r="508" spans="1:16" ht="12.75" thickBot="1">
      <c r="A508" s="297"/>
      <c r="B508" s="11" t="s">
        <v>262</v>
      </c>
      <c r="C508" s="173"/>
      <c r="D508" s="89">
        <v>10203.75</v>
      </c>
      <c r="E508" s="89">
        <v>10203.75</v>
      </c>
      <c r="F508" s="89">
        <v>10203.75</v>
      </c>
      <c r="G508" s="89">
        <v>10698.98</v>
      </c>
      <c r="H508" s="89">
        <f>D508+E508+F508+G508</f>
        <v>41310.229999999996</v>
      </c>
      <c r="I508" s="211">
        <f t="shared" si="8"/>
        <v>29173.891242937854</v>
      </c>
      <c r="J508" s="96"/>
      <c r="K508" s="96"/>
      <c r="L508" s="96"/>
      <c r="M508" s="96"/>
      <c r="N508" s="220">
        <f>J508+K508+L508+M508</f>
        <v>0</v>
      </c>
      <c r="O508" s="131">
        <f>C508+I508-N508</f>
        <v>29173.891242937854</v>
      </c>
      <c r="P508" s="350"/>
    </row>
    <row r="509" spans="1:16" ht="12.75" thickBot="1">
      <c r="A509" s="285"/>
      <c r="B509" s="44"/>
      <c r="C509" s="70"/>
      <c r="D509" s="266"/>
      <c r="E509" s="266"/>
      <c r="F509" s="266"/>
      <c r="G509" s="266"/>
      <c r="H509" s="266"/>
      <c r="I509" s="211">
        <f t="shared" si="8"/>
        <v>0</v>
      </c>
      <c r="J509" s="268"/>
      <c r="K509" s="268"/>
      <c r="L509" s="268"/>
      <c r="M509" s="268"/>
      <c r="N509" s="283"/>
      <c r="O509" s="146"/>
      <c r="P509" s="350"/>
    </row>
    <row r="510" spans="1:16" ht="12.75" thickBot="1">
      <c r="A510" s="297"/>
      <c r="B510" s="11" t="s">
        <v>263</v>
      </c>
      <c r="C510" s="173"/>
      <c r="D510" s="89">
        <v>11716.95</v>
      </c>
      <c r="E510" s="89">
        <v>11716.95</v>
      </c>
      <c r="F510" s="89">
        <v>11716.95</v>
      </c>
      <c r="G510" s="89">
        <v>11716.95</v>
      </c>
      <c r="H510" s="89">
        <f>D510+E510+F510+G510</f>
        <v>46867.8</v>
      </c>
      <c r="I510" s="211">
        <f t="shared" si="8"/>
        <v>33098.72881355933</v>
      </c>
      <c r="J510" s="96"/>
      <c r="K510" s="96"/>
      <c r="L510" s="96"/>
      <c r="M510" s="96"/>
      <c r="N510" s="220">
        <f>J510+K510+L510+M510</f>
        <v>0</v>
      </c>
      <c r="O510" s="131">
        <f>C510+I510-N510</f>
        <v>33098.72881355933</v>
      </c>
      <c r="P510" s="350"/>
    </row>
    <row r="511" spans="1:16" ht="12.75" thickBot="1">
      <c r="A511" s="285"/>
      <c r="B511" s="44"/>
      <c r="C511" s="70"/>
      <c r="D511" s="266"/>
      <c r="E511" s="266"/>
      <c r="F511" s="266"/>
      <c r="G511" s="266"/>
      <c r="H511" s="266"/>
      <c r="I511" s="211">
        <f t="shared" si="8"/>
        <v>0</v>
      </c>
      <c r="J511" s="268"/>
      <c r="K511" s="268"/>
      <c r="L511" s="268"/>
      <c r="M511" s="268"/>
      <c r="N511" s="283"/>
      <c r="O511" s="146"/>
      <c r="P511" s="350"/>
    </row>
    <row r="512" spans="1:16" ht="12.75" thickBot="1">
      <c r="A512" s="297"/>
      <c r="B512" s="11" t="s">
        <v>264</v>
      </c>
      <c r="C512" s="173"/>
      <c r="D512" s="89">
        <v>13233.12</v>
      </c>
      <c r="E512" s="89">
        <v>13233.12</v>
      </c>
      <c r="F512" s="89">
        <v>13233.12</v>
      </c>
      <c r="G512" s="89">
        <v>13233.12</v>
      </c>
      <c r="H512" s="89">
        <f>D512+E512+F512+G512</f>
        <v>52932.48</v>
      </c>
      <c r="I512" s="211">
        <f aca="true" t="shared" si="9" ref="I512:I537">H512/1.2/1.18</f>
        <v>37381.694915254244</v>
      </c>
      <c r="J512" s="96"/>
      <c r="K512" s="96"/>
      <c r="L512" s="96"/>
      <c r="M512" s="96"/>
      <c r="N512" s="220">
        <f>J512+K512+L512+M512</f>
        <v>0</v>
      </c>
      <c r="O512" s="131">
        <f>C512+I512-N512</f>
        <v>37381.694915254244</v>
      </c>
      <c r="P512" s="350"/>
    </row>
    <row r="513" spans="1:16" ht="12.75" thickBot="1">
      <c r="A513" s="285"/>
      <c r="B513" s="44"/>
      <c r="C513" s="70"/>
      <c r="D513" s="266"/>
      <c r="E513" s="266"/>
      <c r="F513" s="266"/>
      <c r="G513" s="266"/>
      <c r="H513" s="266"/>
      <c r="I513" s="211">
        <f t="shared" si="9"/>
        <v>0</v>
      </c>
      <c r="J513" s="268"/>
      <c r="K513" s="268"/>
      <c r="L513" s="268"/>
      <c r="M513" s="268"/>
      <c r="N513" s="283"/>
      <c r="O513" s="146"/>
      <c r="P513" s="350"/>
    </row>
    <row r="514" spans="1:16" ht="12.75" thickBot="1">
      <c r="A514" s="297"/>
      <c r="B514" s="11" t="s">
        <v>265</v>
      </c>
      <c r="C514" s="173"/>
      <c r="D514" s="89">
        <v>6719.94</v>
      </c>
      <c r="E514" s="89">
        <v>6719.94</v>
      </c>
      <c r="F514" s="89">
        <v>6719.94</v>
      </c>
      <c r="G514" s="89">
        <v>6719.94</v>
      </c>
      <c r="H514" s="89">
        <f>D514+E514+F514+G514</f>
        <v>26879.76</v>
      </c>
      <c r="I514" s="211">
        <f t="shared" si="9"/>
        <v>18982.881355932204</v>
      </c>
      <c r="J514" s="96"/>
      <c r="K514" s="96"/>
      <c r="L514" s="96"/>
      <c r="M514" s="96"/>
      <c r="N514" s="220">
        <f>J514+K514+L514+M514</f>
        <v>0</v>
      </c>
      <c r="O514" s="131">
        <f>C514+I514-N514</f>
        <v>18982.881355932204</v>
      </c>
      <c r="P514" s="350"/>
    </row>
    <row r="515" spans="1:16" ht="12.75" thickBot="1">
      <c r="A515" s="285"/>
      <c r="B515" s="44"/>
      <c r="C515" s="70"/>
      <c r="D515" s="266"/>
      <c r="E515" s="266"/>
      <c r="F515" s="266"/>
      <c r="G515" s="266"/>
      <c r="H515" s="266"/>
      <c r="I515" s="211">
        <f t="shared" si="9"/>
        <v>0</v>
      </c>
      <c r="J515" s="268"/>
      <c r="K515" s="268"/>
      <c r="L515" s="268"/>
      <c r="M515" s="268"/>
      <c r="N515" s="283"/>
      <c r="O515" s="146"/>
      <c r="P515" s="350"/>
    </row>
    <row r="516" spans="1:16" ht="12.75" thickBot="1">
      <c r="A516" s="297"/>
      <c r="B516" s="11" t="s">
        <v>266</v>
      </c>
      <c r="C516" s="173"/>
      <c r="D516" s="89">
        <v>3737.76</v>
      </c>
      <c r="E516" s="89">
        <v>3737.76</v>
      </c>
      <c r="F516" s="89">
        <v>4505.8</v>
      </c>
      <c r="G516" s="89">
        <v>4889.82</v>
      </c>
      <c r="H516" s="89">
        <f>D516+E516+F516+G516</f>
        <v>16871.14</v>
      </c>
      <c r="I516" s="211">
        <f t="shared" si="9"/>
        <v>11914.646892655368</v>
      </c>
      <c r="J516" s="96"/>
      <c r="K516" s="96"/>
      <c r="L516" s="96"/>
      <c r="M516" s="96"/>
      <c r="N516" s="220">
        <f>J516+K516+L516+M516</f>
        <v>0</v>
      </c>
      <c r="O516" s="131">
        <f>C516+I516-N516</f>
        <v>11914.646892655368</v>
      </c>
      <c r="P516" s="350"/>
    </row>
    <row r="517" spans="1:16" ht="12.75" thickBot="1">
      <c r="A517" s="285"/>
      <c r="B517" s="44"/>
      <c r="C517" s="70"/>
      <c r="D517" s="266"/>
      <c r="E517" s="266"/>
      <c r="F517" s="266"/>
      <c r="G517" s="266"/>
      <c r="H517" s="266"/>
      <c r="I517" s="211">
        <f t="shared" si="9"/>
        <v>0</v>
      </c>
      <c r="J517" s="268"/>
      <c r="K517" s="268"/>
      <c r="L517" s="268"/>
      <c r="M517" s="268"/>
      <c r="N517" s="283"/>
      <c r="O517" s="146"/>
      <c r="P517" s="350"/>
    </row>
    <row r="518" spans="1:16" ht="12.75" thickBot="1">
      <c r="A518" s="297"/>
      <c r="B518" s="11" t="s">
        <v>267</v>
      </c>
      <c r="C518" s="173"/>
      <c r="D518" s="89">
        <v>4292.34</v>
      </c>
      <c r="E518" s="89">
        <v>4292.34</v>
      </c>
      <c r="F518" s="89">
        <v>5559.96</v>
      </c>
      <c r="G518" s="89">
        <v>6193.77</v>
      </c>
      <c r="H518" s="89">
        <f>D518+E518+F518+G518</f>
        <v>20338.41</v>
      </c>
      <c r="I518" s="211">
        <f t="shared" si="9"/>
        <v>14363.283898305084</v>
      </c>
      <c r="J518" s="96"/>
      <c r="K518" s="96"/>
      <c r="L518" s="96"/>
      <c r="M518" s="96"/>
      <c r="N518" s="220">
        <f>J518+K518+L518+M518</f>
        <v>0</v>
      </c>
      <c r="O518" s="131">
        <f>C518+I518-N518</f>
        <v>14363.283898305084</v>
      </c>
      <c r="P518" s="350"/>
    </row>
    <row r="519" spans="1:16" ht="12.75" thickBot="1">
      <c r="A519" s="285"/>
      <c r="B519" s="42"/>
      <c r="C519" s="69"/>
      <c r="D519" s="256"/>
      <c r="E519" s="256"/>
      <c r="F519" s="256"/>
      <c r="G519" s="256"/>
      <c r="H519" s="256"/>
      <c r="I519" s="211">
        <f t="shared" si="9"/>
        <v>0</v>
      </c>
      <c r="J519" s="258"/>
      <c r="K519" s="258"/>
      <c r="L519" s="258"/>
      <c r="M519" s="258"/>
      <c r="N519" s="280"/>
      <c r="O519" s="143"/>
      <c r="P519" s="350"/>
    </row>
    <row r="520" spans="1:16" ht="12.75" thickBot="1">
      <c r="A520" s="297"/>
      <c r="B520" s="11" t="s">
        <v>268</v>
      </c>
      <c r="C520" s="173"/>
      <c r="D520" s="89">
        <v>1797.15</v>
      </c>
      <c r="E520" s="89">
        <v>1797.15</v>
      </c>
      <c r="F520" s="89">
        <v>1797.15</v>
      </c>
      <c r="G520" s="89">
        <v>1797.15</v>
      </c>
      <c r="H520" s="89">
        <f>D520+E520+F520+G520</f>
        <v>7188.6</v>
      </c>
      <c r="I520" s="211">
        <f t="shared" si="9"/>
        <v>5076.694915254238</v>
      </c>
      <c r="J520" s="96"/>
      <c r="K520" s="96"/>
      <c r="L520" s="96"/>
      <c r="M520" s="96"/>
      <c r="N520" s="220">
        <f>J520+K520+L520+M520</f>
        <v>0</v>
      </c>
      <c r="O520" s="131">
        <f>C520+I520-N520</f>
        <v>5076.694915254238</v>
      </c>
      <c r="P520" s="350"/>
    </row>
    <row r="521" spans="1:16" ht="12.75" thickBot="1">
      <c r="A521" s="285"/>
      <c r="B521" s="44"/>
      <c r="C521" s="70"/>
      <c r="D521" s="266"/>
      <c r="E521" s="266"/>
      <c r="F521" s="266"/>
      <c r="G521" s="266"/>
      <c r="H521" s="266"/>
      <c r="I521" s="211">
        <f t="shared" si="9"/>
        <v>0</v>
      </c>
      <c r="J521" s="268"/>
      <c r="K521" s="268"/>
      <c r="L521" s="268"/>
      <c r="M521" s="268"/>
      <c r="N521" s="283"/>
      <c r="O521" s="146"/>
      <c r="P521" s="350"/>
    </row>
    <row r="522" spans="1:16" ht="12.75" thickBot="1">
      <c r="A522" s="297"/>
      <c r="B522" s="11" t="s">
        <v>269</v>
      </c>
      <c r="C522" s="173"/>
      <c r="D522" s="89">
        <v>1840.62</v>
      </c>
      <c r="E522" s="89">
        <v>1840.62</v>
      </c>
      <c r="F522" s="89">
        <v>1840.62</v>
      </c>
      <c r="G522" s="89">
        <v>1840.62</v>
      </c>
      <c r="H522" s="89">
        <f>D522+E522+F522+G522</f>
        <v>7362.48</v>
      </c>
      <c r="I522" s="211">
        <f t="shared" si="9"/>
        <v>5199.4915254237285</v>
      </c>
      <c r="J522" s="96"/>
      <c r="K522" s="96"/>
      <c r="L522" s="96"/>
      <c r="M522" s="96"/>
      <c r="N522" s="220">
        <f>J522+K522+L522+M522</f>
        <v>0</v>
      </c>
      <c r="O522" s="131">
        <f>C522+I522-N522</f>
        <v>5199.4915254237285</v>
      </c>
      <c r="P522" s="350"/>
    </row>
    <row r="523" spans="1:16" ht="12.75" thickBot="1">
      <c r="A523" s="285"/>
      <c r="B523" s="44"/>
      <c r="C523" s="70"/>
      <c r="D523" s="266"/>
      <c r="E523" s="266"/>
      <c r="F523" s="266"/>
      <c r="G523" s="266"/>
      <c r="H523" s="266"/>
      <c r="I523" s="211">
        <f t="shared" si="9"/>
        <v>0</v>
      </c>
      <c r="J523" s="268"/>
      <c r="K523" s="268"/>
      <c r="L523" s="268"/>
      <c r="M523" s="268"/>
      <c r="N523" s="283"/>
      <c r="O523" s="146"/>
      <c r="P523" s="350"/>
    </row>
    <row r="524" spans="1:16" ht="12.75" thickBot="1">
      <c r="A524" s="297"/>
      <c r="B524" s="11" t="s">
        <v>270</v>
      </c>
      <c r="C524" s="173"/>
      <c r="D524" s="89">
        <v>1897.68</v>
      </c>
      <c r="E524" s="89">
        <v>1897.68</v>
      </c>
      <c r="F524" s="89">
        <v>1897.68</v>
      </c>
      <c r="G524" s="89">
        <v>1897.68</v>
      </c>
      <c r="H524" s="89">
        <f>D524+E524+F524+G524</f>
        <v>7590.72</v>
      </c>
      <c r="I524" s="211">
        <f t="shared" si="9"/>
        <v>5360.677966101695</v>
      </c>
      <c r="J524" s="96"/>
      <c r="K524" s="96"/>
      <c r="L524" s="96"/>
      <c r="M524" s="96"/>
      <c r="N524" s="220">
        <f>J524+K524+L524+M524</f>
        <v>0</v>
      </c>
      <c r="O524" s="131">
        <f>C524+I524-N524</f>
        <v>5360.677966101695</v>
      </c>
      <c r="P524" s="350"/>
    </row>
    <row r="525" spans="1:16" ht="12.75" thickBot="1">
      <c r="A525" s="285"/>
      <c r="B525" s="44"/>
      <c r="C525" s="70"/>
      <c r="D525" s="266"/>
      <c r="E525" s="266"/>
      <c r="F525" s="266"/>
      <c r="G525" s="266"/>
      <c r="H525" s="266"/>
      <c r="I525" s="211">
        <f t="shared" si="9"/>
        <v>0</v>
      </c>
      <c r="J525" s="268"/>
      <c r="K525" s="268"/>
      <c r="L525" s="268"/>
      <c r="M525" s="268"/>
      <c r="N525" s="283"/>
      <c r="O525" s="146"/>
      <c r="P525" s="350"/>
    </row>
    <row r="526" spans="1:16" ht="12.75" thickBot="1">
      <c r="A526" s="297"/>
      <c r="B526" s="11" t="s">
        <v>271</v>
      </c>
      <c r="C526" s="173"/>
      <c r="D526" s="89">
        <v>7179.63</v>
      </c>
      <c r="E526" s="89">
        <v>7179.63</v>
      </c>
      <c r="F526" s="89">
        <v>7179.63</v>
      </c>
      <c r="G526" s="89">
        <v>7179.63</v>
      </c>
      <c r="H526" s="89">
        <f>D526+E526+F526+G526</f>
        <v>28718.52</v>
      </c>
      <c r="I526" s="211">
        <f t="shared" si="9"/>
        <v>20281.440677966104</v>
      </c>
      <c r="J526" s="96"/>
      <c r="K526" s="96"/>
      <c r="L526" s="96"/>
      <c r="M526" s="96"/>
      <c r="N526" s="220">
        <f>J526+K526+L526+M526</f>
        <v>0</v>
      </c>
      <c r="O526" s="131">
        <f>C526+I526-N526</f>
        <v>20281.440677966104</v>
      </c>
      <c r="P526" s="350"/>
    </row>
    <row r="527" spans="1:16" ht="12.75" thickBot="1">
      <c r="A527" s="285"/>
      <c r="B527" s="44"/>
      <c r="C527" s="70"/>
      <c r="D527" s="266"/>
      <c r="E527" s="266"/>
      <c r="F527" s="266"/>
      <c r="G527" s="266"/>
      <c r="H527" s="266"/>
      <c r="I527" s="211">
        <f t="shared" si="9"/>
        <v>0</v>
      </c>
      <c r="J527" s="268"/>
      <c r="K527" s="268"/>
      <c r="L527" s="268"/>
      <c r="M527" s="268"/>
      <c r="N527" s="283"/>
      <c r="O527" s="146"/>
      <c r="P527" s="350"/>
    </row>
    <row r="528" spans="1:16" ht="12.75" thickBot="1">
      <c r="A528" s="297"/>
      <c r="B528" s="11" t="s">
        <v>272</v>
      </c>
      <c r="C528" s="173"/>
      <c r="D528" s="89">
        <v>9996.75</v>
      </c>
      <c r="E528" s="89">
        <v>9996.75</v>
      </c>
      <c r="F528" s="89">
        <v>9996.75</v>
      </c>
      <c r="G528" s="89">
        <v>9996.75</v>
      </c>
      <c r="H528" s="89">
        <f>D528+E528+F528+G528</f>
        <v>39987</v>
      </c>
      <c r="I528" s="211">
        <f t="shared" si="9"/>
        <v>28239.406779661018</v>
      </c>
      <c r="J528" s="96"/>
      <c r="K528" s="96"/>
      <c r="L528" s="96"/>
      <c r="M528" s="96"/>
      <c r="N528" s="220">
        <f>J528+K528+L528+M528</f>
        <v>0</v>
      </c>
      <c r="O528" s="131">
        <f>C528+I528-N528</f>
        <v>28239.406779661018</v>
      </c>
      <c r="P528" s="350"/>
    </row>
    <row r="529" spans="1:16" ht="12.75" thickBot="1">
      <c r="A529" s="285"/>
      <c r="B529" s="44"/>
      <c r="C529" s="70"/>
      <c r="D529" s="266"/>
      <c r="E529" s="266"/>
      <c r="F529" s="266"/>
      <c r="G529" s="266"/>
      <c r="H529" s="266"/>
      <c r="I529" s="211">
        <f t="shared" si="9"/>
        <v>0</v>
      </c>
      <c r="J529" s="268"/>
      <c r="K529" s="268"/>
      <c r="L529" s="268"/>
      <c r="M529" s="268"/>
      <c r="N529" s="283"/>
      <c r="O529" s="146"/>
      <c r="P529" s="350"/>
    </row>
    <row r="530" spans="1:16" ht="12.75" thickBot="1">
      <c r="A530" s="297"/>
      <c r="B530" s="11" t="s">
        <v>273</v>
      </c>
      <c r="C530" s="173"/>
      <c r="D530" s="89">
        <v>6522.39</v>
      </c>
      <c r="E530" s="89">
        <v>6522.39</v>
      </c>
      <c r="F530" s="89">
        <v>6522.39</v>
      </c>
      <c r="G530" s="89">
        <v>6522.39</v>
      </c>
      <c r="H530" s="89">
        <f>D530+E530+F530+G530</f>
        <v>26089.56</v>
      </c>
      <c r="I530" s="211">
        <f t="shared" si="9"/>
        <v>18424.83050847458</v>
      </c>
      <c r="J530" s="96"/>
      <c r="K530" s="96"/>
      <c r="L530" s="96"/>
      <c r="M530" s="96"/>
      <c r="N530" s="220">
        <f>J530+K530+L530+M530</f>
        <v>0</v>
      </c>
      <c r="O530" s="131">
        <f>C530+I530-N530</f>
        <v>18424.83050847458</v>
      </c>
      <c r="P530" s="350"/>
    </row>
    <row r="531" spans="1:16" ht="12.75" thickBot="1">
      <c r="A531" s="285"/>
      <c r="B531" s="44"/>
      <c r="C531" s="70"/>
      <c r="D531" s="266"/>
      <c r="E531" s="266"/>
      <c r="F531" s="266"/>
      <c r="G531" s="266"/>
      <c r="H531" s="266"/>
      <c r="I531" s="211">
        <f t="shared" si="9"/>
        <v>0</v>
      </c>
      <c r="J531" s="268"/>
      <c r="K531" s="268"/>
      <c r="L531" s="268"/>
      <c r="M531" s="268"/>
      <c r="N531" s="283"/>
      <c r="O531" s="146"/>
      <c r="P531" s="350"/>
    </row>
    <row r="532" spans="1:16" ht="12.75" thickBot="1">
      <c r="A532" s="297"/>
      <c r="B532" s="11" t="s">
        <v>275</v>
      </c>
      <c r="C532" s="173"/>
      <c r="D532" s="89">
        <v>8525.88</v>
      </c>
      <c r="E532" s="89">
        <v>10745.22</v>
      </c>
      <c r="F532" s="89">
        <v>10745.22</v>
      </c>
      <c r="G532" s="89">
        <v>10745.22</v>
      </c>
      <c r="H532" s="89">
        <f>D532+E532+F532+G532</f>
        <v>40761.54</v>
      </c>
      <c r="I532" s="211">
        <f t="shared" si="9"/>
        <v>28786.398305084753</v>
      </c>
      <c r="J532" s="96"/>
      <c r="K532" s="96"/>
      <c r="L532" s="96"/>
      <c r="M532" s="96"/>
      <c r="N532" s="220">
        <f>J532+K532+L532+M532</f>
        <v>0</v>
      </c>
      <c r="O532" s="131">
        <f>C532+I532-N532</f>
        <v>28786.398305084753</v>
      </c>
      <c r="P532" s="350"/>
    </row>
    <row r="533" spans="1:16" ht="12.75" thickBot="1">
      <c r="A533" s="285"/>
      <c r="B533" s="44"/>
      <c r="C533" s="70"/>
      <c r="D533" s="266"/>
      <c r="E533" s="266"/>
      <c r="F533" s="266"/>
      <c r="G533" s="266"/>
      <c r="H533" s="266"/>
      <c r="I533" s="211">
        <f t="shared" si="9"/>
        <v>0</v>
      </c>
      <c r="J533" s="268"/>
      <c r="K533" s="268"/>
      <c r="L533" s="268"/>
      <c r="M533" s="268"/>
      <c r="N533" s="283"/>
      <c r="O533" s="146"/>
      <c r="P533" s="350"/>
    </row>
    <row r="534" spans="1:16" ht="12.75" thickBot="1">
      <c r="A534" s="297"/>
      <c r="B534" s="11" t="s">
        <v>276</v>
      </c>
      <c r="C534" s="173"/>
      <c r="D534" s="89">
        <v>3808.05</v>
      </c>
      <c r="E534" s="89">
        <v>3808.05</v>
      </c>
      <c r="F534" s="89">
        <v>3808.05</v>
      </c>
      <c r="G534" s="89">
        <v>3808.05</v>
      </c>
      <c r="H534" s="89">
        <f>D534+E534+F534+G534</f>
        <v>15232.2</v>
      </c>
      <c r="I534" s="211">
        <f t="shared" si="9"/>
        <v>10757.20338983051</v>
      </c>
      <c r="J534" s="96"/>
      <c r="K534" s="96"/>
      <c r="L534" s="96"/>
      <c r="M534" s="96"/>
      <c r="N534" s="220">
        <f>J534+K534+L534+M534</f>
        <v>0</v>
      </c>
      <c r="O534" s="131">
        <f>C534+I534-N534</f>
        <v>10757.20338983051</v>
      </c>
      <c r="P534" s="350"/>
    </row>
    <row r="535" spans="1:16" ht="12.75" thickBot="1">
      <c r="A535" s="285"/>
      <c r="B535" s="44"/>
      <c r="C535" s="70"/>
      <c r="D535" s="266"/>
      <c r="E535" s="266"/>
      <c r="F535" s="266"/>
      <c r="G535" s="266"/>
      <c r="H535" s="266"/>
      <c r="I535" s="211">
        <f t="shared" si="9"/>
        <v>0</v>
      </c>
      <c r="J535" s="268"/>
      <c r="K535" s="268"/>
      <c r="L535" s="268"/>
      <c r="M535" s="268"/>
      <c r="N535" s="283"/>
      <c r="O535" s="146"/>
      <c r="P535" s="350"/>
    </row>
    <row r="536" spans="1:16" ht="12.75" thickBot="1">
      <c r="A536" s="297"/>
      <c r="B536" s="11"/>
      <c r="C536" s="173"/>
      <c r="D536" s="89"/>
      <c r="E536" s="89"/>
      <c r="F536" s="89"/>
      <c r="G536" s="89"/>
      <c r="H536" s="89">
        <f>D536+E536+F536+G536</f>
        <v>0</v>
      </c>
      <c r="I536" s="211">
        <f t="shared" si="9"/>
        <v>0</v>
      </c>
      <c r="J536" s="96"/>
      <c r="K536" s="96"/>
      <c r="L536" s="96"/>
      <c r="M536" s="96"/>
      <c r="N536" s="220">
        <f>J536+K536+L536+M536</f>
        <v>0</v>
      </c>
      <c r="O536" s="131">
        <f>C536+I536-N536</f>
        <v>0</v>
      </c>
      <c r="P536" s="350"/>
    </row>
    <row r="537" spans="1:16" ht="12.75" thickBot="1">
      <c r="A537" s="285"/>
      <c r="B537" s="42"/>
      <c r="C537" s="69"/>
      <c r="D537" s="256"/>
      <c r="E537" s="256"/>
      <c r="F537" s="256"/>
      <c r="G537" s="256"/>
      <c r="H537" s="256"/>
      <c r="I537" s="211">
        <f t="shared" si="9"/>
        <v>0</v>
      </c>
      <c r="J537" s="258"/>
      <c r="K537" s="258"/>
      <c r="L537" s="258"/>
      <c r="M537" s="258"/>
      <c r="N537" s="280"/>
      <c r="O537" s="143"/>
      <c r="P537" s="350"/>
    </row>
    <row r="538" spans="1:16" ht="12" thickBot="1">
      <c r="A538" s="133"/>
      <c r="B538" s="296"/>
      <c r="C538" s="70"/>
      <c r="D538" s="135"/>
      <c r="E538" s="135"/>
      <c r="F538" s="136"/>
      <c r="G538" s="136"/>
      <c r="H538" s="136"/>
      <c r="I538" s="136"/>
      <c r="J538" s="136"/>
      <c r="K538" s="136"/>
      <c r="L538" s="136"/>
      <c r="M538" s="136"/>
      <c r="N538" s="155"/>
      <c r="O538" s="156"/>
      <c r="P538" s="350"/>
    </row>
    <row r="539" spans="1:17" ht="12" thickBot="1">
      <c r="A539" s="1"/>
      <c r="B539" s="14" t="s">
        <v>98</v>
      </c>
      <c r="C539" s="33">
        <f>C448+C450+C452+C454+C456+C458+C460+C462+C464+C466+C468+C470+C472+C474+C476+C478+C480+C482+C484+C486+C488+C490+C492+C494+C496+C498+C500+C502+C504+C506+C508+C510+C512+C514+C516+C518+C520+C522+C524+C526+C528+C530+C532+C534+C536</f>
        <v>0</v>
      </c>
      <c r="D539" s="33">
        <f>D448+D450+D452+D454+D456+D458+D460+D462+D464+D466+D468+D470+D472+D474+D476+D478+D480+D482+D484+D486+D488+D490+D492+D494+D496+D498+D500+D502+D504+D506+D508+D510+D512+D514+D516+D518+D520+D522+D524+D526+D528+D530+D532+D534+D536</f>
        <v>214079.04</v>
      </c>
      <c r="E539" s="33">
        <f>E448+E450+E452+E454+E456+E458+E460+E462+E464+E466+E468+E470+E472+E474+E476+E478+E480+E482+E484+E486+E488+E490+E492+E494+E496+E498+E500+E502+E504+E506+E508+E510+E512+E514+E516+E518+E520+E522+E524+E526+E528+E530+E532+E534+E536</f>
        <v>226376.23</v>
      </c>
      <c r="F539" s="33">
        <f>F448+F450+F452+F454+F456+F458+F460+F462+F464+F466+F468+F470+F472+F474+F476+F478+F480+F482+F484+F486+F488+F490+F492+F494+F496+F498+F500+F502+F504+F506+F508+F510+F512+F514+F516+F518+F520+F522+F524+F526+F528+F530+F532+F534+F536</f>
        <v>226998.00999999998</v>
      </c>
      <c r="G539" s="33">
        <f>G448+G450+G452+G454+G456+G458+G460+G462+G464+G466+G468+G470+G472+G474+G476+G478+G480+G482+G484+G486+G488+G490+G492+G494+G496+G498+G500+G502+G504+G506+G508+G510+G512+G514+G516+G518+G520+G522+G524+G526+G528+G530+G532+G534+G536</f>
        <v>229325.75</v>
      </c>
      <c r="H539" s="122">
        <f>D539+E539+F539+G539</f>
        <v>896779.03</v>
      </c>
      <c r="I539" s="33">
        <f>I448+I450+I452+I454+I456+I458+I460+I462+I464+I466+I468+I470+I472+I474+I476+I478+I480+I482+I484+I486+I488+I490+I492+I494+I496+I498+I500+I502+I504+I506+I508+I510+I512+I514+I516+I518+I520+I522+I524+I526+I528+I530+I532+I534+I536</f>
        <v>633318.5240112997</v>
      </c>
      <c r="J539" s="33">
        <f>SUM(J448:J537)</f>
        <v>0</v>
      </c>
      <c r="K539" s="33">
        <f>SUM(K448:K537)</f>
        <v>0</v>
      </c>
      <c r="L539" s="33">
        <f>SUM(L448:L537)</f>
        <v>0</v>
      </c>
      <c r="M539" s="33">
        <f>SUM(M448:M537)</f>
        <v>0</v>
      </c>
      <c r="N539" s="130">
        <f>J539+K539+L539+M539</f>
        <v>0</v>
      </c>
      <c r="O539" s="33">
        <f>SUM(O448:O537)</f>
        <v>633318.5240112997</v>
      </c>
      <c r="P539" s="350"/>
      <c r="Q539" s="12" t="s">
        <v>224</v>
      </c>
    </row>
    <row r="540" spans="1:16" ht="12.75" thickBot="1">
      <c r="A540" s="1"/>
      <c r="B540" s="119" t="s">
        <v>371</v>
      </c>
      <c r="C540" s="63"/>
      <c r="D540" s="36"/>
      <c r="E540" s="36"/>
      <c r="F540" s="36"/>
      <c r="G540" s="36"/>
      <c r="H540" s="122"/>
      <c r="I540" s="211">
        <f>H539-I539</f>
        <v>263460.5059887003</v>
      </c>
      <c r="J540" s="36"/>
      <c r="K540" s="36"/>
      <c r="L540" s="36"/>
      <c r="M540" s="36"/>
      <c r="N540" s="130">
        <f>J540+K540+L540+M540</f>
        <v>0</v>
      </c>
      <c r="O540" s="131"/>
      <c r="P540" s="350"/>
    </row>
    <row r="541" spans="1:16" ht="12.75" thickBot="1">
      <c r="A541" s="7"/>
      <c r="B541" s="120"/>
      <c r="C541" s="169"/>
      <c r="D541" s="36"/>
      <c r="E541" s="36"/>
      <c r="F541" s="36"/>
      <c r="G541" s="36"/>
      <c r="H541" s="122"/>
      <c r="I541" s="211"/>
      <c r="J541" s="36"/>
      <c r="K541" s="36"/>
      <c r="L541" s="36"/>
      <c r="M541" s="36"/>
      <c r="N541" s="130">
        <f>J541+K541+L541+M541</f>
        <v>0</v>
      </c>
      <c r="O541" s="131"/>
      <c r="P541" s="350"/>
    </row>
    <row r="542" spans="1:16" ht="12.75" thickBot="1">
      <c r="A542" s="139"/>
      <c r="B542" s="140" t="s">
        <v>5</v>
      </c>
      <c r="C542" s="188"/>
      <c r="D542" s="152"/>
      <c r="E542" s="152"/>
      <c r="F542" s="152"/>
      <c r="G542" s="152"/>
      <c r="H542" s="148"/>
      <c r="I542" s="226">
        <f>I541+I540+I539</f>
        <v>896779.03</v>
      </c>
      <c r="J542" s="152"/>
      <c r="K542" s="152"/>
      <c r="L542" s="152"/>
      <c r="M542" s="152"/>
      <c r="N542" s="149">
        <f>J542+K542+L542+M542</f>
        <v>0</v>
      </c>
      <c r="O542" s="226"/>
      <c r="P542" s="350"/>
    </row>
    <row r="543" spans="3:15" ht="11.25">
      <c r="C543" s="33"/>
      <c r="D543" s="112"/>
      <c r="E543" s="112"/>
      <c r="F543" s="68"/>
      <c r="G543" s="68"/>
      <c r="H543" s="68"/>
      <c r="I543" s="68"/>
      <c r="J543" s="68"/>
      <c r="K543" s="68"/>
      <c r="L543" s="68"/>
      <c r="M543" s="68"/>
      <c r="N543" s="113"/>
      <c r="O543" s="33"/>
    </row>
    <row r="544" spans="1:15" ht="11.25">
      <c r="A544" s="236"/>
      <c r="B544" s="236"/>
      <c r="C544" s="236"/>
      <c r="D544" s="237"/>
      <c r="E544" s="237"/>
      <c r="F544" s="238"/>
      <c r="G544" s="238"/>
      <c r="H544" s="238"/>
      <c r="I544" s="238"/>
      <c r="J544" s="238"/>
      <c r="K544" s="238"/>
      <c r="L544" s="238"/>
      <c r="M544" s="238"/>
      <c r="N544" s="240"/>
      <c r="O544" s="241"/>
    </row>
    <row r="545" spans="4:15" ht="12" thickBot="1">
      <c r="D545" s="112"/>
      <c r="E545" s="112"/>
      <c r="F545" s="68"/>
      <c r="G545" s="68"/>
      <c r="H545" s="68"/>
      <c r="I545" s="68"/>
      <c r="J545" s="68"/>
      <c r="K545" s="68"/>
      <c r="L545" s="68"/>
      <c r="M545" s="68"/>
      <c r="N545" s="113"/>
      <c r="O545" s="114"/>
    </row>
    <row r="546" spans="1:15" ht="12" thickBot="1">
      <c r="A546" s="12" t="s">
        <v>53</v>
      </c>
      <c r="C546" s="308" t="s">
        <v>210</v>
      </c>
      <c r="D546" s="157"/>
      <c r="E546" s="157"/>
      <c r="F546" s="158"/>
      <c r="G546" s="158"/>
      <c r="H546" s="158"/>
      <c r="I546" s="158"/>
      <c r="J546" s="158"/>
      <c r="K546" s="158"/>
      <c r="L546" s="158"/>
      <c r="M546" s="158"/>
      <c r="N546" s="159"/>
      <c r="O546" s="160"/>
    </row>
    <row r="547" spans="1:15" ht="12" thickBot="1">
      <c r="A547" s="202"/>
      <c r="B547" s="203"/>
      <c r="C547" s="458"/>
      <c r="D547" s="224"/>
      <c r="E547" s="215" t="s">
        <v>378</v>
      </c>
      <c r="F547" s="215"/>
      <c r="G547" s="447"/>
      <c r="H547" s="449"/>
      <c r="I547" s="205"/>
      <c r="J547" s="232"/>
      <c r="K547" s="74" t="s">
        <v>386</v>
      </c>
      <c r="L547" s="74"/>
      <c r="M547" s="75"/>
      <c r="N547" s="77"/>
      <c r="O547" s="102"/>
    </row>
    <row r="548" spans="1:15" ht="43.5" customHeight="1" thickBot="1">
      <c r="A548" s="35" t="s">
        <v>91</v>
      </c>
      <c r="B548" s="163" t="s">
        <v>59</v>
      </c>
      <c r="C548" s="311" t="s">
        <v>372</v>
      </c>
      <c r="D548" s="457" t="s">
        <v>212</v>
      </c>
      <c r="E548" s="457" t="s">
        <v>311</v>
      </c>
      <c r="F548" s="373" t="s">
        <v>306</v>
      </c>
      <c r="G548" s="373" t="s">
        <v>344</v>
      </c>
      <c r="H548" s="217" t="s">
        <v>381</v>
      </c>
      <c r="I548" s="78" t="s">
        <v>382</v>
      </c>
      <c r="J548" s="245" t="s">
        <v>212</v>
      </c>
      <c r="K548" s="76" t="s">
        <v>305</v>
      </c>
      <c r="L548" s="76" t="s">
        <v>306</v>
      </c>
      <c r="M548" s="76" t="s">
        <v>307</v>
      </c>
      <c r="N548" s="218" t="s">
        <v>377</v>
      </c>
      <c r="O548" s="103" t="s">
        <v>375</v>
      </c>
    </row>
    <row r="549" spans="1:15" ht="6" customHeight="1" thickBot="1">
      <c r="A549" s="44"/>
      <c r="B549" s="44"/>
      <c r="C549" s="70"/>
      <c r="D549" s="334"/>
      <c r="E549" s="334"/>
      <c r="F549" s="207"/>
      <c r="G549" s="207"/>
      <c r="H549" s="207"/>
      <c r="I549" s="207"/>
      <c r="J549" s="335"/>
      <c r="K549" s="335"/>
      <c r="L549" s="335"/>
      <c r="M549" s="335"/>
      <c r="N549" s="336"/>
      <c r="O549" s="337"/>
    </row>
    <row r="550" spans="1:16" ht="12.75" thickBot="1">
      <c r="A550" s="40"/>
      <c r="B550" s="11" t="s">
        <v>296</v>
      </c>
      <c r="C550" s="173"/>
      <c r="D550" s="338">
        <v>27863.22</v>
      </c>
      <c r="E550" s="338">
        <v>27981.22</v>
      </c>
      <c r="F550" s="338">
        <v>28217.22</v>
      </c>
      <c r="G550" s="339">
        <v>28217.22</v>
      </c>
      <c r="H550" s="89">
        <f>D550+E550+F550+G550</f>
        <v>112278.88</v>
      </c>
      <c r="I550" s="211">
        <f aca="true" t="shared" si="10" ref="I550:I613">H550/1.2/1.18</f>
        <v>79292.99435028249</v>
      </c>
      <c r="J550" s="96"/>
      <c r="K550" s="96"/>
      <c r="L550" s="96"/>
      <c r="M550" s="96"/>
      <c r="N550" s="220">
        <f>J550+K550+L550+M550</f>
        <v>0</v>
      </c>
      <c r="O550" s="131">
        <f>C550+I550-N550</f>
        <v>79292.99435028249</v>
      </c>
      <c r="P550" s="350"/>
    </row>
    <row r="551" spans="1:16" ht="12.75" thickBot="1">
      <c r="A551" s="44"/>
      <c r="B551" s="44"/>
      <c r="C551" s="70"/>
      <c r="D551" s="334"/>
      <c r="E551" s="334"/>
      <c r="F551" s="334"/>
      <c r="G551" s="207"/>
      <c r="H551" s="207"/>
      <c r="I551" s="211">
        <f t="shared" si="10"/>
        <v>0</v>
      </c>
      <c r="J551" s="335"/>
      <c r="K551" s="335"/>
      <c r="L551" s="335"/>
      <c r="M551" s="335"/>
      <c r="N551" s="336"/>
      <c r="O551" s="337"/>
      <c r="P551" s="350"/>
    </row>
    <row r="552" spans="1:16" ht="12.75" thickBot="1">
      <c r="A552" s="40"/>
      <c r="B552" s="11" t="s">
        <v>297</v>
      </c>
      <c r="C552" s="173"/>
      <c r="D552" s="338">
        <v>10350.48</v>
      </c>
      <c r="E552" s="338">
        <v>13742.27</v>
      </c>
      <c r="F552" s="338">
        <v>12894.33</v>
      </c>
      <c r="G552" s="339">
        <v>12894.33</v>
      </c>
      <c r="H552" s="89">
        <f>D552+E552+F552+G552</f>
        <v>49881.41</v>
      </c>
      <c r="I552" s="211">
        <f t="shared" si="10"/>
        <v>35226.98446327684</v>
      </c>
      <c r="J552" s="96"/>
      <c r="K552" s="96"/>
      <c r="L552" s="96"/>
      <c r="M552" s="96"/>
      <c r="N552" s="220">
        <f>J552+K552+L552+M552</f>
        <v>0</v>
      </c>
      <c r="O552" s="131">
        <f>C552+I552-N552</f>
        <v>35226.98446327684</v>
      </c>
      <c r="P552" s="350"/>
    </row>
    <row r="553" spans="1:16" ht="12.75" thickBot="1">
      <c r="A553" s="44"/>
      <c r="B553" s="44"/>
      <c r="C553" s="70"/>
      <c r="D553" s="334"/>
      <c r="E553" s="334"/>
      <c r="F553" s="334"/>
      <c r="G553" s="207"/>
      <c r="H553" s="207"/>
      <c r="I553" s="211">
        <f t="shared" si="10"/>
        <v>0</v>
      </c>
      <c r="J553" s="335"/>
      <c r="K553" s="335"/>
      <c r="L553" s="335"/>
      <c r="M553" s="335"/>
      <c r="N553" s="336"/>
      <c r="O553" s="337"/>
      <c r="P553" s="350"/>
    </row>
    <row r="554" spans="1:16" ht="12.75" thickBot="1">
      <c r="A554" s="40"/>
      <c r="B554" s="11" t="s">
        <v>298</v>
      </c>
      <c r="C554" s="173"/>
      <c r="D554" s="338">
        <v>9387.96</v>
      </c>
      <c r="E554" s="338">
        <v>16254.28</v>
      </c>
      <c r="F554" s="338">
        <v>14691.18</v>
      </c>
      <c r="G554" s="339">
        <v>14767.92</v>
      </c>
      <c r="H554" s="89">
        <f>D554+E554+F554+G554</f>
        <v>55101.34</v>
      </c>
      <c r="I554" s="211">
        <f t="shared" si="10"/>
        <v>38913.37570621469</v>
      </c>
      <c r="J554" s="96"/>
      <c r="K554" s="96"/>
      <c r="L554" s="96"/>
      <c r="M554" s="96"/>
      <c r="N554" s="220">
        <f>J554+K554+L554+M554</f>
        <v>0</v>
      </c>
      <c r="O554" s="131">
        <f>C554+I554-N554</f>
        <v>38913.37570621469</v>
      </c>
      <c r="P554" s="350"/>
    </row>
    <row r="555" spans="1:16" ht="12.75" thickBot="1">
      <c r="A555" s="44"/>
      <c r="B555" s="44"/>
      <c r="C555" s="70"/>
      <c r="D555" s="334"/>
      <c r="E555" s="334"/>
      <c r="F555" s="334"/>
      <c r="G555" s="207"/>
      <c r="H555" s="207"/>
      <c r="I555" s="211">
        <f t="shared" si="10"/>
        <v>0</v>
      </c>
      <c r="J555" s="335"/>
      <c r="K555" s="335"/>
      <c r="L555" s="335"/>
      <c r="M555" s="335"/>
      <c r="N555" s="336"/>
      <c r="O555" s="337"/>
      <c r="P555" s="350"/>
    </row>
    <row r="556" spans="1:16" ht="12.75" thickBot="1">
      <c r="A556" s="40"/>
      <c r="B556" s="11" t="s">
        <v>299</v>
      </c>
      <c r="C556" s="173"/>
      <c r="D556" s="338">
        <v>3710.43</v>
      </c>
      <c r="E556" s="338">
        <v>7953.47</v>
      </c>
      <c r="F556" s="338">
        <v>6892.71</v>
      </c>
      <c r="G556" s="339">
        <v>6892.71</v>
      </c>
      <c r="H556" s="89">
        <f>D556+E556+F556+G556</f>
        <v>25449.32</v>
      </c>
      <c r="I556" s="211">
        <f t="shared" si="10"/>
        <v>17972.68361581921</v>
      </c>
      <c r="J556" s="96"/>
      <c r="K556" s="96"/>
      <c r="L556" s="96"/>
      <c r="M556" s="96"/>
      <c r="N556" s="220">
        <f>J556+K556+L556+M556</f>
        <v>0</v>
      </c>
      <c r="O556" s="131">
        <f>C556+I556-N556</f>
        <v>17972.68361581921</v>
      </c>
      <c r="P556" s="350"/>
    </row>
    <row r="557" spans="1:16" ht="12.75" thickBot="1">
      <c r="A557" s="44"/>
      <c r="B557" s="44"/>
      <c r="C557" s="70"/>
      <c r="D557" s="334"/>
      <c r="E557" s="334"/>
      <c r="F557" s="334"/>
      <c r="G557" s="207"/>
      <c r="H557" s="207"/>
      <c r="I557" s="211">
        <f t="shared" si="10"/>
        <v>0</v>
      </c>
      <c r="J557" s="335"/>
      <c r="K557" s="335"/>
      <c r="L557" s="335"/>
      <c r="M557" s="335"/>
      <c r="N557" s="336"/>
      <c r="O557" s="337"/>
      <c r="P557" s="350"/>
    </row>
    <row r="558" spans="1:16" ht="12.75" thickBot="1">
      <c r="A558" s="45"/>
      <c r="B558" s="41" t="s">
        <v>300</v>
      </c>
      <c r="C558" s="64"/>
      <c r="D558" s="338">
        <v>9605.76</v>
      </c>
      <c r="E558" s="89">
        <v>12254.15</v>
      </c>
      <c r="F558" s="89">
        <v>12846.5</v>
      </c>
      <c r="G558" s="339">
        <v>13473.72</v>
      </c>
      <c r="H558" s="89">
        <f>D558+E558+F558+G558</f>
        <v>48180.130000000005</v>
      </c>
      <c r="I558" s="211">
        <f t="shared" si="10"/>
        <v>34025.51553672317</v>
      </c>
      <c r="J558" s="96"/>
      <c r="K558" s="96"/>
      <c r="L558" s="96"/>
      <c r="M558" s="96"/>
      <c r="N558" s="220">
        <f>J558+K558+L558+M558</f>
        <v>0</v>
      </c>
      <c r="O558" s="131">
        <f>C558+I558-N558</f>
        <v>34025.51553672317</v>
      </c>
      <c r="P558" s="350"/>
    </row>
    <row r="559" spans="1:16" ht="12.75" thickBot="1">
      <c r="A559" s="42"/>
      <c r="B559" s="47"/>
      <c r="C559" s="287"/>
      <c r="D559" s="90"/>
      <c r="E559" s="90"/>
      <c r="F559" s="90"/>
      <c r="G559" s="91"/>
      <c r="H559" s="91"/>
      <c r="I559" s="211">
        <f t="shared" si="10"/>
        <v>0</v>
      </c>
      <c r="J559" s="97"/>
      <c r="K559" s="97"/>
      <c r="L559" s="97"/>
      <c r="M559" s="97"/>
      <c r="N559" s="117"/>
      <c r="O559" s="161"/>
      <c r="P559" s="350"/>
    </row>
    <row r="560" spans="1:16" ht="12.75" thickBot="1">
      <c r="A560" s="48"/>
      <c r="B560" s="52" t="s">
        <v>313</v>
      </c>
      <c r="C560" s="378"/>
      <c r="D560" s="89">
        <v>937.65</v>
      </c>
      <c r="E560" s="89">
        <v>11966.63</v>
      </c>
      <c r="F560" s="89">
        <v>9209.37</v>
      </c>
      <c r="G560" s="89">
        <v>9209.37</v>
      </c>
      <c r="H560" s="89">
        <f>D560+E560+F560+G560</f>
        <v>31323.020000000004</v>
      </c>
      <c r="I560" s="211">
        <f t="shared" si="10"/>
        <v>22120.776836158195</v>
      </c>
      <c r="J560" s="96"/>
      <c r="K560" s="96"/>
      <c r="L560" s="96"/>
      <c r="M560" s="96"/>
      <c r="N560" s="220">
        <f>J560+K560+L560+M560</f>
        <v>0</v>
      </c>
      <c r="O560" s="131">
        <f>C560+I560-N560</f>
        <v>22120.776836158195</v>
      </c>
      <c r="P560" s="350"/>
    </row>
    <row r="561" spans="1:16" ht="12.75" thickBot="1">
      <c r="A561" s="42"/>
      <c r="B561" s="44"/>
      <c r="C561" s="69"/>
      <c r="D561" s="81"/>
      <c r="E561" s="81"/>
      <c r="F561" s="81"/>
      <c r="G561" s="82"/>
      <c r="H561" s="82"/>
      <c r="I561" s="211">
        <f t="shared" si="10"/>
        <v>0</v>
      </c>
      <c r="J561" s="94"/>
      <c r="K561" s="94"/>
      <c r="L561" s="94"/>
      <c r="M561" s="94"/>
      <c r="N561" s="107"/>
      <c r="O561" s="110"/>
      <c r="P561" s="350"/>
    </row>
    <row r="562" spans="1:16" ht="12.75" thickBot="1">
      <c r="A562" s="48"/>
      <c r="B562" s="72" t="s">
        <v>166</v>
      </c>
      <c r="C562" s="378"/>
      <c r="D562" s="89">
        <v>1069.89</v>
      </c>
      <c r="E562" s="89">
        <v>4010.92</v>
      </c>
      <c r="F562" s="89">
        <v>3275.67</v>
      </c>
      <c r="G562" s="89">
        <v>3275.67</v>
      </c>
      <c r="H562" s="89">
        <f>D562+E562+F562+G562</f>
        <v>11632.15</v>
      </c>
      <c r="I562" s="211">
        <f t="shared" si="10"/>
        <v>8214.795197740114</v>
      </c>
      <c r="J562" s="96"/>
      <c r="K562" s="96"/>
      <c r="L562" s="96"/>
      <c r="M562" s="96"/>
      <c r="N562" s="220">
        <f>J562+K562+L562+M562</f>
        <v>0</v>
      </c>
      <c r="O562" s="131">
        <f>C562+I562-N562</f>
        <v>8214.795197740114</v>
      </c>
      <c r="P562" s="350"/>
    </row>
    <row r="563" spans="1:16" ht="12.75" thickBot="1">
      <c r="A563" s="42"/>
      <c r="B563" s="42"/>
      <c r="C563" s="69"/>
      <c r="D563" s="81"/>
      <c r="E563" s="81"/>
      <c r="F563" s="81"/>
      <c r="G563" s="82"/>
      <c r="H563" s="82"/>
      <c r="I563" s="211">
        <f t="shared" si="10"/>
        <v>0</v>
      </c>
      <c r="J563" s="94"/>
      <c r="K563" s="94"/>
      <c r="L563" s="94"/>
      <c r="M563" s="94"/>
      <c r="N563" s="107"/>
      <c r="O563" s="110"/>
      <c r="P563" s="350"/>
    </row>
    <row r="564" spans="1:16" ht="12.75" thickBot="1">
      <c r="A564" s="48"/>
      <c r="B564" s="72" t="s">
        <v>167</v>
      </c>
      <c r="C564" s="378"/>
      <c r="D564" s="89">
        <v>6292.17</v>
      </c>
      <c r="E564" s="89">
        <v>6292.17</v>
      </c>
      <c r="F564" s="89">
        <v>6292.17</v>
      </c>
      <c r="G564" s="89">
        <v>6292.17</v>
      </c>
      <c r="H564" s="89">
        <f>D564+E564+F564+G564</f>
        <v>25168.68</v>
      </c>
      <c r="I564" s="211">
        <f t="shared" si="10"/>
        <v>17774.49152542373</v>
      </c>
      <c r="J564" s="96"/>
      <c r="K564" s="96"/>
      <c r="L564" s="96"/>
      <c r="M564" s="96"/>
      <c r="N564" s="220">
        <f>J564+K564+L564+M564</f>
        <v>0</v>
      </c>
      <c r="O564" s="131">
        <f>C564+I564-N564</f>
        <v>17774.49152542373</v>
      </c>
      <c r="P564" s="350"/>
    </row>
    <row r="565" spans="1:16" ht="12.75" thickBot="1">
      <c r="A565" s="42"/>
      <c r="B565" s="44"/>
      <c r="C565" s="69"/>
      <c r="D565" s="81"/>
      <c r="E565" s="81"/>
      <c r="F565" s="81"/>
      <c r="G565" s="82"/>
      <c r="H565" s="82"/>
      <c r="I565" s="211">
        <f t="shared" si="10"/>
        <v>0</v>
      </c>
      <c r="J565" s="94"/>
      <c r="K565" s="94"/>
      <c r="L565" s="94"/>
      <c r="M565" s="94"/>
      <c r="N565" s="107"/>
      <c r="O565" s="110"/>
      <c r="P565" s="350"/>
    </row>
    <row r="566" spans="1:16" ht="12.75" thickBot="1">
      <c r="A566" s="48"/>
      <c r="B566" s="72" t="s">
        <v>168</v>
      </c>
      <c r="C566" s="379"/>
      <c r="D566" s="89">
        <v>12232.38</v>
      </c>
      <c r="E566" s="89">
        <v>15258.14</v>
      </c>
      <c r="F566" s="89">
        <v>14501.7</v>
      </c>
      <c r="G566" s="89">
        <v>14501.7</v>
      </c>
      <c r="H566" s="89">
        <f>D566+E566+F566+G566</f>
        <v>56493.92</v>
      </c>
      <c r="I566" s="211">
        <f t="shared" si="10"/>
        <v>39896.8361581921</v>
      </c>
      <c r="J566" s="96"/>
      <c r="K566" s="96"/>
      <c r="L566" s="96"/>
      <c r="M566" s="96"/>
      <c r="N566" s="220">
        <f>J566+K566+L566+M566</f>
        <v>0</v>
      </c>
      <c r="O566" s="131">
        <f>C566+I566-N566</f>
        <v>39896.8361581921</v>
      </c>
      <c r="P566" s="350"/>
    </row>
    <row r="567" spans="1:16" ht="12.75" thickBot="1">
      <c r="A567" s="42"/>
      <c r="B567" s="44"/>
      <c r="C567" s="69"/>
      <c r="D567" s="81"/>
      <c r="E567" s="81"/>
      <c r="F567" s="81"/>
      <c r="G567" s="82"/>
      <c r="H567" s="82"/>
      <c r="I567" s="211">
        <f t="shared" si="10"/>
        <v>0</v>
      </c>
      <c r="J567" s="94"/>
      <c r="K567" s="94"/>
      <c r="L567" s="94"/>
      <c r="M567" s="94"/>
      <c r="N567" s="107"/>
      <c r="O567" s="110"/>
      <c r="P567" s="350"/>
    </row>
    <row r="568" spans="1:16" ht="12.75" thickBot="1">
      <c r="A568" s="297"/>
      <c r="B568" s="52" t="s">
        <v>314</v>
      </c>
      <c r="C568" s="379"/>
      <c r="D568" s="89">
        <v>7069.71</v>
      </c>
      <c r="E568" s="89">
        <v>7925.16</v>
      </c>
      <c r="F568" s="89">
        <v>7711.29</v>
      </c>
      <c r="G568" s="89">
        <v>7711.29</v>
      </c>
      <c r="H568" s="89">
        <f>D568+E568+F568+G568</f>
        <v>30417.45</v>
      </c>
      <c r="I568" s="211">
        <f t="shared" si="10"/>
        <v>21481.25</v>
      </c>
      <c r="J568" s="96"/>
      <c r="K568" s="96"/>
      <c r="L568" s="96"/>
      <c r="M568" s="96"/>
      <c r="N568" s="220">
        <f>J568+K568+L568+M568</f>
        <v>0</v>
      </c>
      <c r="O568" s="131">
        <f>C568+I568-N568</f>
        <v>21481.25</v>
      </c>
      <c r="P568" s="350"/>
    </row>
    <row r="569" spans="1:16" ht="12.75" thickBot="1">
      <c r="A569" s="46"/>
      <c r="B569" s="46"/>
      <c r="C569" s="69"/>
      <c r="D569" s="81"/>
      <c r="E569" s="81"/>
      <c r="F569" s="81"/>
      <c r="G569" s="82"/>
      <c r="H569" s="82"/>
      <c r="I569" s="211">
        <f t="shared" si="10"/>
        <v>0</v>
      </c>
      <c r="J569" s="94"/>
      <c r="K569" s="94"/>
      <c r="L569" s="94"/>
      <c r="M569" s="94"/>
      <c r="N569" s="107"/>
      <c r="O569" s="110"/>
      <c r="P569" s="350"/>
    </row>
    <row r="570" spans="1:16" ht="12.75" thickBot="1">
      <c r="A570" s="48"/>
      <c r="B570" s="72" t="s">
        <v>169</v>
      </c>
      <c r="C570" s="378"/>
      <c r="D570" s="89">
        <v>15856.26</v>
      </c>
      <c r="E570" s="89">
        <v>15856.26</v>
      </c>
      <c r="F570" s="89">
        <v>15856.26</v>
      </c>
      <c r="G570" s="89">
        <v>15856.26</v>
      </c>
      <c r="H570" s="89">
        <f>D570+E570+F570+G570</f>
        <v>63425.04</v>
      </c>
      <c r="I570" s="211">
        <f t="shared" si="10"/>
        <v>44791.694915254244</v>
      </c>
      <c r="J570" s="96"/>
      <c r="K570" s="96"/>
      <c r="L570" s="96"/>
      <c r="M570" s="96"/>
      <c r="N570" s="220">
        <f>J570+K570+L570+M570</f>
        <v>0</v>
      </c>
      <c r="O570" s="131">
        <f>C570+I570-N570</f>
        <v>44791.694915254244</v>
      </c>
      <c r="P570" s="350"/>
    </row>
    <row r="571" spans="1:16" ht="12.75" thickBot="1">
      <c r="A571" s="42"/>
      <c r="B571" s="42"/>
      <c r="C571" s="69"/>
      <c r="D571" s="81"/>
      <c r="E571" s="81"/>
      <c r="F571" s="81"/>
      <c r="G571" s="82"/>
      <c r="H571" s="82"/>
      <c r="I571" s="211">
        <f t="shared" si="10"/>
        <v>0</v>
      </c>
      <c r="J571" s="94"/>
      <c r="K571" s="94"/>
      <c r="L571" s="94"/>
      <c r="M571" s="94"/>
      <c r="N571" s="107"/>
      <c r="O571" s="110"/>
      <c r="P571" s="350"/>
    </row>
    <row r="572" spans="1:16" ht="12.75" thickBot="1">
      <c r="A572" s="48"/>
      <c r="B572" s="52" t="s">
        <v>170</v>
      </c>
      <c r="C572" s="378"/>
      <c r="D572" s="89">
        <v>13643.4</v>
      </c>
      <c r="E572" s="89">
        <v>13643.4</v>
      </c>
      <c r="F572" s="89">
        <v>13643.4</v>
      </c>
      <c r="G572" s="89">
        <v>18319.68</v>
      </c>
      <c r="H572" s="89">
        <f>D572+E572+F572+G572</f>
        <v>59249.88</v>
      </c>
      <c r="I572" s="211">
        <f t="shared" si="10"/>
        <v>41843.135593220344</v>
      </c>
      <c r="J572" s="96"/>
      <c r="K572" s="96"/>
      <c r="L572" s="96"/>
      <c r="M572" s="96"/>
      <c r="N572" s="220">
        <f>J572+K572+L572+M572</f>
        <v>0</v>
      </c>
      <c r="O572" s="131">
        <f>C572+I572-N572</f>
        <v>41843.135593220344</v>
      </c>
      <c r="P572" s="350"/>
    </row>
    <row r="573" spans="1:16" ht="12.75" thickBot="1">
      <c r="A573" s="42"/>
      <c r="B573" s="42"/>
      <c r="C573" s="69"/>
      <c r="D573" s="81"/>
      <c r="E573" s="81"/>
      <c r="F573" s="81"/>
      <c r="G573" s="82"/>
      <c r="H573" s="82"/>
      <c r="I573" s="211">
        <f t="shared" si="10"/>
        <v>0</v>
      </c>
      <c r="J573" s="94"/>
      <c r="K573" s="94"/>
      <c r="L573" s="94"/>
      <c r="M573" s="94"/>
      <c r="N573" s="107"/>
      <c r="O573" s="110"/>
      <c r="P573" s="350"/>
    </row>
    <row r="574" spans="1:16" ht="12.75" thickBot="1">
      <c r="A574" s="48"/>
      <c r="B574" s="72" t="s">
        <v>172</v>
      </c>
      <c r="C574" s="378"/>
      <c r="D574" s="89">
        <v>11463.87</v>
      </c>
      <c r="E574" s="89">
        <v>11463.87</v>
      </c>
      <c r="F574" s="89">
        <v>11463.87</v>
      </c>
      <c r="G574" s="89">
        <v>11463.87</v>
      </c>
      <c r="H574" s="89">
        <f>D574+E574+F574+G574</f>
        <v>45855.48</v>
      </c>
      <c r="I574" s="211">
        <f t="shared" si="10"/>
        <v>32383.813559322036</v>
      </c>
      <c r="J574" s="96"/>
      <c r="K574" s="96"/>
      <c r="L574" s="96"/>
      <c r="M574" s="96"/>
      <c r="N574" s="220">
        <f>J574+K574+L574+M574</f>
        <v>0</v>
      </c>
      <c r="O574" s="131">
        <f>C574+I574-N574</f>
        <v>32383.813559322036</v>
      </c>
      <c r="P574" s="350"/>
    </row>
    <row r="575" spans="1:16" ht="12.75" thickBot="1">
      <c r="A575" s="42"/>
      <c r="B575" s="44"/>
      <c r="C575" s="69"/>
      <c r="D575" s="81"/>
      <c r="E575" s="81"/>
      <c r="F575" s="81"/>
      <c r="G575" s="82"/>
      <c r="H575" s="82"/>
      <c r="I575" s="211">
        <f t="shared" si="10"/>
        <v>0</v>
      </c>
      <c r="J575" s="94"/>
      <c r="K575" s="94"/>
      <c r="L575" s="94"/>
      <c r="M575" s="94"/>
      <c r="N575" s="107"/>
      <c r="O575" s="110"/>
      <c r="P575" s="350"/>
    </row>
    <row r="576" spans="1:16" ht="12.75" thickBot="1">
      <c r="A576" s="297"/>
      <c r="B576" s="52" t="s">
        <v>43</v>
      </c>
      <c r="C576" s="379"/>
      <c r="D576" s="89">
        <v>20239.2</v>
      </c>
      <c r="E576" s="89">
        <v>20239.2</v>
      </c>
      <c r="F576" s="89">
        <v>20239.2</v>
      </c>
      <c r="G576" s="89">
        <v>20239.2</v>
      </c>
      <c r="H576" s="89">
        <f>D576+E576+F576+G576</f>
        <v>80956.8</v>
      </c>
      <c r="I576" s="211">
        <f t="shared" si="10"/>
        <v>57172.88135593221</v>
      </c>
      <c r="J576" s="96"/>
      <c r="K576" s="96"/>
      <c r="L576" s="96"/>
      <c r="M576" s="96"/>
      <c r="N576" s="220">
        <f>J576+K576+L576+M576</f>
        <v>0</v>
      </c>
      <c r="O576" s="131">
        <f>C576+I576-N576</f>
        <v>57172.88135593221</v>
      </c>
      <c r="P576" s="350"/>
    </row>
    <row r="577" spans="1:16" ht="12.75" thickBot="1">
      <c r="A577" s="42"/>
      <c r="B577" s="42"/>
      <c r="C577" s="69"/>
      <c r="D577" s="81"/>
      <c r="E577" s="81"/>
      <c r="F577" s="81"/>
      <c r="G577" s="82"/>
      <c r="H577" s="82"/>
      <c r="I577" s="211">
        <f t="shared" si="10"/>
        <v>0</v>
      </c>
      <c r="J577" s="94"/>
      <c r="K577" s="94"/>
      <c r="L577" s="94"/>
      <c r="M577" s="94"/>
      <c r="N577" s="107"/>
      <c r="O577" s="110"/>
      <c r="P577" s="350"/>
    </row>
    <row r="578" spans="1:16" ht="12.75" thickBot="1">
      <c r="A578" s="48"/>
      <c r="B578" s="72" t="s">
        <v>174</v>
      </c>
      <c r="C578" s="378"/>
      <c r="D578" s="89">
        <v>7962.36</v>
      </c>
      <c r="E578" s="89">
        <v>10714.83</v>
      </c>
      <c r="F578" s="89">
        <v>10026.72</v>
      </c>
      <c r="G578" s="89">
        <v>10026.72</v>
      </c>
      <c r="H578" s="89">
        <f>D578+E578+F578+G578</f>
        <v>38730.63</v>
      </c>
      <c r="I578" s="211">
        <f t="shared" si="10"/>
        <v>27352.139830508473</v>
      </c>
      <c r="J578" s="96"/>
      <c r="K578" s="96"/>
      <c r="L578" s="96"/>
      <c r="M578" s="96"/>
      <c r="N578" s="220">
        <f>J578+K578+L578+M578</f>
        <v>0</v>
      </c>
      <c r="O578" s="131">
        <f>C578+I578-N578</f>
        <v>27352.139830508473</v>
      </c>
      <c r="P578" s="350"/>
    </row>
    <row r="579" spans="1:16" ht="12.75" thickBot="1">
      <c r="A579" s="42"/>
      <c r="B579" s="44"/>
      <c r="C579" s="69"/>
      <c r="D579" s="90"/>
      <c r="E579" s="90"/>
      <c r="F579" s="90"/>
      <c r="G579" s="91"/>
      <c r="H579" s="91"/>
      <c r="I579" s="211">
        <f t="shared" si="10"/>
        <v>0</v>
      </c>
      <c r="J579" s="97"/>
      <c r="K579" s="97"/>
      <c r="L579" s="97"/>
      <c r="M579" s="97"/>
      <c r="N579" s="98"/>
      <c r="O579" s="106"/>
      <c r="P579" s="350"/>
    </row>
    <row r="580" spans="1:16" ht="12.75" thickBot="1">
      <c r="A580" s="297"/>
      <c r="B580" s="72" t="s">
        <v>175</v>
      </c>
      <c r="C580" s="378"/>
      <c r="D580" s="89">
        <v>25931.1</v>
      </c>
      <c r="E580" s="89">
        <v>25931.1</v>
      </c>
      <c r="F580" s="89">
        <v>27959.4</v>
      </c>
      <c r="G580" s="89">
        <v>28973.55</v>
      </c>
      <c r="H580" s="89">
        <f>D580+E580+F580+G580</f>
        <v>108795.15000000001</v>
      </c>
      <c r="I580" s="211">
        <f t="shared" si="10"/>
        <v>76832.73305084747</v>
      </c>
      <c r="J580" s="96"/>
      <c r="K580" s="96"/>
      <c r="L580" s="96"/>
      <c r="M580" s="96"/>
      <c r="N580" s="220">
        <f>J580+K580+L580+M580</f>
        <v>0</v>
      </c>
      <c r="O580" s="131">
        <f>C580+I580-N580</f>
        <v>76832.73305084747</v>
      </c>
      <c r="P580" s="350"/>
    </row>
    <row r="581" spans="1:16" ht="12.75" thickBot="1">
      <c r="A581" s="46"/>
      <c r="B581" s="42"/>
      <c r="C581" s="69"/>
      <c r="D581" s="81"/>
      <c r="E581" s="81"/>
      <c r="F581" s="81"/>
      <c r="G581" s="82"/>
      <c r="H581" s="82"/>
      <c r="I581" s="211">
        <f t="shared" si="10"/>
        <v>0</v>
      </c>
      <c r="J581" s="94"/>
      <c r="K581" s="94"/>
      <c r="L581" s="94"/>
      <c r="M581" s="94"/>
      <c r="N581" s="99"/>
      <c r="O581" s="106"/>
      <c r="P581" s="350"/>
    </row>
    <row r="582" spans="1:16" ht="12.75" thickBot="1">
      <c r="A582" s="48"/>
      <c r="B582" s="52" t="s">
        <v>177</v>
      </c>
      <c r="C582" s="378"/>
      <c r="D582" s="89">
        <v>4176.99</v>
      </c>
      <c r="E582" s="89">
        <v>26410.96</v>
      </c>
      <c r="F582" s="89">
        <v>16070.73</v>
      </c>
      <c r="G582" s="89">
        <v>16070.73</v>
      </c>
      <c r="H582" s="89">
        <f>D582+E582+F582+G582</f>
        <v>62729.40999999999</v>
      </c>
      <c r="I582" s="211">
        <f t="shared" si="10"/>
        <v>44300.43079096045</v>
      </c>
      <c r="J582" s="96"/>
      <c r="K582" s="96"/>
      <c r="L582" s="96"/>
      <c r="M582" s="96"/>
      <c r="N582" s="220">
        <f>J582+K582+L582+M582</f>
        <v>0</v>
      </c>
      <c r="O582" s="131">
        <f>C582+I582-N582</f>
        <v>44300.43079096045</v>
      </c>
      <c r="P582" s="350"/>
    </row>
    <row r="583" spans="1:16" ht="12.75" thickBot="1">
      <c r="A583" s="42"/>
      <c r="B583" s="42"/>
      <c r="C583" s="69"/>
      <c r="D583" s="81"/>
      <c r="E583" s="81"/>
      <c r="F583" s="81"/>
      <c r="G583" s="82"/>
      <c r="H583" s="82"/>
      <c r="I583" s="211">
        <f t="shared" si="10"/>
        <v>0</v>
      </c>
      <c r="J583" s="94"/>
      <c r="K583" s="94"/>
      <c r="L583" s="94"/>
      <c r="M583" s="94"/>
      <c r="N583" s="99"/>
      <c r="O583" s="106"/>
      <c r="P583" s="350"/>
    </row>
    <row r="584" spans="1:16" ht="12.75" thickBot="1">
      <c r="A584" s="297"/>
      <c r="B584" s="72" t="s">
        <v>178</v>
      </c>
      <c r="C584" s="379"/>
      <c r="D584" s="89">
        <v>10440.39</v>
      </c>
      <c r="E584" s="89">
        <v>15426.49</v>
      </c>
      <c r="F584" s="89">
        <v>14809.73</v>
      </c>
      <c r="G584" s="89">
        <v>14809.83</v>
      </c>
      <c r="H584" s="89">
        <f>D584+E584+F584+G584</f>
        <v>55486.44</v>
      </c>
      <c r="I584" s="211">
        <f t="shared" si="10"/>
        <v>39185.33898305085</v>
      </c>
      <c r="J584" s="96"/>
      <c r="K584" s="96"/>
      <c r="L584" s="96"/>
      <c r="M584" s="96"/>
      <c r="N584" s="220">
        <f>J584+K584+L584+M584</f>
        <v>0</v>
      </c>
      <c r="O584" s="131">
        <f>C584+I584-N584</f>
        <v>39185.33898305085</v>
      </c>
      <c r="P584" s="350"/>
    </row>
    <row r="585" spans="1:16" ht="12.75" thickBot="1">
      <c r="A585" s="46"/>
      <c r="B585" s="47"/>
      <c r="C585" s="69"/>
      <c r="D585" s="81"/>
      <c r="E585" s="81"/>
      <c r="F585" s="81"/>
      <c r="G585" s="82"/>
      <c r="H585" s="82"/>
      <c r="I585" s="211">
        <f t="shared" si="10"/>
        <v>0</v>
      </c>
      <c r="J585" s="94"/>
      <c r="K585" s="94"/>
      <c r="L585" s="94"/>
      <c r="M585" s="94"/>
      <c r="N585" s="99"/>
      <c r="O585" s="106"/>
      <c r="P585" s="350"/>
    </row>
    <row r="586" spans="1:16" ht="12.75" thickBot="1">
      <c r="A586" s="48"/>
      <c r="B586" s="72" t="s">
        <v>179</v>
      </c>
      <c r="C586" s="379"/>
      <c r="D586" s="89">
        <v>9363.15</v>
      </c>
      <c r="E586" s="89">
        <v>11651.27</v>
      </c>
      <c r="F586" s="89">
        <v>11079.24</v>
      </c>
      <c r="G586" s="89">
        <v>11079.24</v>
      </c>
      <c r="H586" s="89">
        <f>D586+E586+F586+G586</f>
        <v>43172.899999999994</v>
      </c>
      <c r="I586" s="211">
        <f t="shared" si="10"/>
        <v>30489.33615819209</v>
      </c>
      <c r="J586" s="96"/>
      <c r="K586" s="96"/>
      <c r="L586" s="96"/>
      <c r="M586" s="96"/>
      <c r="N586" s="220">
        <f>J586+K586+L586+M586</f>
        <v>0</v>
      </c>
      <c r="O586" s="131">
        <f>C586+I586-N586</f>
        <v>30489.33615819209</v>
      </c>
      <c r="P586" s="350"/>
    </row>
    <row r="587" spans="1:16" ht="12.75" thickBot="1">
      <c r="A587" s="42"/>
      <c r="B587" s="42"/>
      <c r="C587" s="69"/>
      <c r="D587" s="81"/>
      <c r="E587" s="81"/>
      <c r="F587" s="81"/>
      <c r="G587" s="82"/>
      <c r="H587" s="82"/>
      <c r="I587" s="211">
        <f t="shared" si="10"/>
        <v>0</v>
      </c>
      <c r="J587" s="94"/>
      <c r="K587" s="94"/>
      <c r="L587" s="94"/>
      <c r="M587" s="94"/>
      <c r="N587" s="99"/>
      <c r="O587" s="106"/>
      <c r="P587" s="350"/>
    </row>
    <row r="588" spans="1:16" ht="12.75" thickBot="1">
      <c r="A588" s="48"/>
      <c r="B588" s="72" t="s">
        <v>181</v>
      </c>
      <c r="C588" s="378"/>
      <c r="D588" s="89">
        <v>1160.52</v>
      </c>
      <c r="E588" s="89">
        <v>2178.53</v>
      </c>
      <c r="F588" s="89">
        <v>1924.02</v>
      </c>
      <c r="G588" s="89">
        <v>1924.02</v>
      </c>
      <c r="H588" s="89">
        <f>D588+E588+F588+G588</f>
        <v>7187.09</v>
      </c>
      <c r="I588" s="211">
        <f t="shared" si="10"/>
        <v>5075.6285310734465</v>
      </c>
      <c r="J588" s="96"/>
      <c r="K588" s="96"/>
      <c r="L588" s="96"/>
      <c r="M588" s="96"/>
      <c r="N588" s="220">
        <f>J588+K588+L588+M588</f>
        <v>0</v>
      </c>
      <c r="O588" s="131">
        <f>C588+I588-N588</f>
        <v>5075.6285310734465</v>
      </c>
      <c r="P588" s="350"/>
    </row>
    <row r="589" spans="1:16" ht="12.75" thickBot="1">
      <c r="A589" s="42"/>
      <c r="B589" s="42"/>
      <c r="C589" s="69"/>
      <c r="D589" s="81"/>
      <c r="E589" s="81"/>
      <c r="F589" s="81"/>
      <c r="G589" s="82"/>
      <c r="H589" s="82"/>
      <c r="I589" s="211">
        <f t="shared" si="10"/>
        <v>0</v>
      </c>
      <c r="J589" s="94"/>
      <c r="K589" s="94"/>
      <c r="L589" s="94"/>
      <c r="M589" s="94"/>
      <c r="N589" s="99"/>
      <c r="O589" s="106"/>
      <c r="P589" s="350"/>
    </row>
    <row r="590" spans="1:16" ht="12.75" thickBot="1">
      <c r="A590" s="48"/>
      <c r="B590" s="72" t="s">
        <v>327</v>
      </c>
      <c r="C590" s="378"/>
      <c r="D590" s="89">
        <v>401.76</v>
      </c>
      <c r="E590" s="89">
        <v>401.76</v>
      </c>
      <c r="F590" s="89">
        <v>401.76</v>
      </c>
      <c r="G590" s="89">
        <v>401.76</v>
      </c>
      <c r="H590" s="89">
        <f>D590+E590+F590+G590</f>
        <v>1607.04</v>
      </c>
      <c r="I590" s="211">
        <f t="shared" si="10"/>
        <v>1134.9152542372883</v>
      </c>
      <c r="J590" s="96"/>
      <c r="K590" s="96"/>
      <c r="L590" s="96"/>
      <c r="M590" s="96"/>
      <c r="N590" s="220">
        <f>J590+K590+L590+M590</f>
        <v>0</v>
      </c>
      <c r="O590" s="131">
        <f>C590+I590-N590</f>
        <v>1134.9152542372883</v>
      </c>
      <c r="P590" s="350"/>
    </row>
    <row r="591" spans="1:16" ht="12.75" thickBot="1">
      <c r="A591" s="42"/>
      <c r="B591" s="42"/>
      <c r="C591" s="69"/>
      <c r="D591" s="81"/>
      <c r="E591" s="81"/>
      <c r="F591" s="81"/>
      <c r="G591" s="82"/>
      <c r="H591" s="82"/>
      <c r="I591" s="211">
        <f t="shared" si="10"/>
        <v>0</v>
      </c>
      <c r="J591" s="94"/>
      <c r="K591" s="94"/>
      <c r="L591" s="94"/>
      <c r="M591" s="94"/>
      <c r="N591" s="99"/>
      <c r="O591" s="106"/>
      <c r="P591" s="350"/>
    </row>
    <row r="592" spans="1:16" ht="12.75" thickBot="1">
      <c r="A592" s="9">
        <v>61</v>
      </c>
      <c r="B592" s="9" t="s">
        <v>182</v>
      </c>
      <c r="C592" s="63"/>
      <c r="D592" s="89">
        <v>2225.01</v>
      </c>
      <c r="E592" s="89">
        <v>4220.34</v>
      </c>
      <c r="F592" s="89">
        <v>3721.5</v>
      </c>
      <c r="G592" s="89">
        <v>4143.15</v>
      </c>
      <c r="H592" s="89">
        <f>D592+E592+F592+G592</f>
        <v>14310</v>
      </c>
      <c r="I592" s="211">
        <f t="shared" si="10"/>
        <v>10105.932203389832</v>
      </c>
      <c r="J592" s="96"/>
      <c r="K592" s="96"/>
      <c r="L592" s="96"/>
      <c r="M592" s="96"/>
      <c r="N592" s="220">
        <f>J592+K592+L592+M592</f>
        <v>0</v>
      </c>
      <c r="O592" s="131">
        <f>C592+I592-N592</f>
        <v>10105.932203389832</v>
      </c>
      <c r="P592" s="350"/>
    </row>
    <row r="593" spans="1:16" ht="12.75" thickBot="1">
      <c r="A593" s="40"/>
      <c r="B593" s="11"/>
      <c r="C593" s="64"/>
      <c r="D593" s="81"/>
      <c r="E593" s="81"/>
      <c r="F593" s="89"/>
      <c r="G593" s="89"/>
      <c r="H593" s="89"/>
      <c r="I593" s="211">
        <f t="shared" si="10"/>
        <v>0</v>
      </c>
      <c r="J593" s="96"/>
      <c r="K593" s="96"/>
      <c r="L593" s="96"/>
      <c r="M593" s="96"/>
      <c r="N593" s="220"/>
      <c r="O593" s="131"/>
      <c r="P593" s="350"/>
    </row>
    <row r="594" spans="1:16" ht="12.75" thickBot="1">
      <c r="A594" s="48"/>
      <c r="B594" s="72" t="s">
        <v>183</v>
      </c>
      <c r="C594" s="378"/>
      <c r="D594" s="89">
        <v>1425.12</v>
      </c>
      <c r="E594" s="89">
        <v>1425.12</v>
      </c>
      <c r="F594" s="89">
        <v>1425.12</v>
      </c>
      <c r="G594" s="89">
        <v>1425.12</v>
      </c>
      <c r="H594" s="89">
        <f>D594+E594+F594+G594</f>
        <v>5700.48</v>
      </c>
      <c r="I594" s="211">
        <f t="shared" si="10"/>
        <v>4025.762711864407</v>
      </c>
      <c r="J594" s="96"/>
      <c r="K594" s="96"/>
      <c r="L594" s="96"/>
      <c r="M594" s="96"/>
      <c r="N594" s="220">
        <f>J594+K594+L594+M594</f>
        <v>0</v>
      </c>
      <c r="O594" s="131">
        <f>C594+I594-N594</f>
        <v>4025.762711864407</v>
      </c>
      <c r="P594" s="350"/>
    </row>
    <row r="595" spans="1:16" ht="12.75" thickBot="1">
      <c r="A595" s="43"/>
      <c r="B595" s="44"/>
      <c r="C595" s="66"/>
      <c r="D595" s="81"/>
      <c r="E595" s="81"/>
      <c r="F595" s="81"/>
      <c r="G595" s="82"/>
      <c r="H595" s="82"/>
      <c r="I595" s="211">
        <f t="shared" si="10"/>
        <v>0</v>
      </c>
      <c r="J595" s="94"/>
      <c r="K595" s="94"/>
      <c r="L595" s="94"/>
      <c r="M595" s="94"/>
      <c r="N595" s="99"/>
      <c r="O595" s="106"/>
      <c r="P595" s="350"/>
    </row>
    <row r="596" spans="1:16" ht="12.75" thickBot="1">
      <c r="A596" s="48"/>
      <c r="B596" s="72" t="s">
        <v>44</v>
      </c>
      <c r="C596" s="378"/>
      <c r="D596" s="89">
        <v>3196.95</v>
      </c>
      <c r="E596" s="89">
        <v>4039.56</v>
      </c>
      <c r="F596" s="89">
        <v>3828.9</v>
      </c>
      <c r="G596" s="89">
        <v>3828.9</v>
      </c>
      <c r="H596" s="89">
        <f>D596+E596+F596+G596</f>
        <v>14894.31</v>
      </c>
      <c r="I596" s="211">
        <f t="shared" si="10"/>
        <v>10518.580508474577</v>
      </c>
      <c r="J596" s="96"/>
      <c r="K596" s="96"/>
      <c r="L596" s="96"/>
      <c r="M596" s="96"/>
      <c r="N596" s="220">
        <f>J596+K596+L596+M596</f>
        <v>0</v>
      </c>
      <c r="O596" s="131">
        <f>C596+I596-N596</f>
        <v>10518.580508474577</v>
      </c>
      <c r="P596" s="350"/>
    </row>
    <row r="597" spans="1:16" ht="12.75" thickBot="1">
      <c r="A597" s="42"/>
      <c r="B597" s="44"/>
      <c r="C597" s="69"/>
      <c r="D597" s="81"/>
      <c r="E597" s="81"/>
      <c r="F597" s="81"/>
      <c r="G597" s="82"/>
      <c r="H597" s="82"/>
      <c r="I597" s="211">
        <f t="shared" si="10"/>
        <v>0</v>
      </c>
      <c r="J597" s="94"/>
      <c r="K597" s="94"/>
      <c r="L597" s="94"/>
      <c r="M597" s="94"/>
      <c r="N597" s="99"/>
      <c r="O597" s="106"/>
      <c r="P597" s="350"/>
    </row>
    <row r="598" spans="1:16" ht="12.75" thickBot="1">
      <c r="A598" s="48"/>
      <c r="B598" s="72" t="s">
        <v>184</v>
      </c>
      <c r="C598" s="378"/>
      <c r="D598" s="89">
        <v>1832.76</v>
      </c>
      <c r="E598" s="89">
        <v>2841.47</v>
      </c>
      <c r="F598" s="89">
        <v>2589.3</v>
      </c>
      <c r="G598" s="89">
        <v>2589.3</v>
      </c>
      <c r="H598" s="89">
        <f>D598+E598+F598+G598</f>
        <v>9852.83</v>
      </c>
      <c r="I598" s="211">
        <f t="shared" si="10"/>
        <v>6958.213276836159</v>
      </c>
      <c r="J598" s="96"/>
      <c r="K598" s="96"/>
      <c r="L598" s="96"/>
      <c r="M598" s="96"/>
      <c r="N598" s="220">
        <f>J598+K598+L598+M598</f>
        <v>0</v>
      </c>
      <c r="O598" s="131">
        <f>C598+I598-N598</f>
        <v>6958.213276836159</v>
      </c>
      <c r="P598" s="350"/>
    </row>
    <row r="599" spans="1:16" ht="12.75" thickBot="1">
      <c r="A599" s="42"/>
      <c r="B599" s="44"/>
      <c r="C599" s="69"/>
      <c r="D599" s="81"/>
      <c r="E599" s="81"/>
      <c r="F599" s="81"/>
      <c r="G599" s="82"/>
      <c r="H599" s="82"/>
      <c r="I599" s="211">
        <f t="shared" si="10"/>
        <v>0</v>
      </c>
      <c r="J599" s="94"/>
      <c r="K599" s="94"/>
      <c r="L599" s="94"/>
      <c r="M599" s="94"/>
      <c r="N599" s="99"/>
      <c r="O599" s="106"/>
      <c r="P599" s="350"/>
    </row>
    <row r="600" spans="1:16" ht="12.75" thickBot="1">
      <c r="A600" s="48"/>
      <c r="B600" s="72" t="s">
        <v>185</v>
      </c>
      <c r="C600" s="378"/>
      <c r="D600" s="89">
        <v>5734.17</v>
      </c>
      <c r="E600" s="89">
        <v>5734.17</v>
      </c>
      <c r="F600" s="89">
        <v>5734.17</v>
      </c>
      <c r="G600" s="89">
        <v>5734.17</v>
      </c>
      <c r="H600" s="89">
        <f>D600+E600+F600+G600</f>
        <v>22936.68</v>
      </c>
      <c r="I600" s="211">
        <f t="shared" si="10"/>
        <v>16198.220338983054</v>
      </c>
      <c r="J600" s="96"/>
      <c r="K600" s="96"/>
      <c r="L600" s="96"/>
      <c r="M600" s="96"/>
      <c r="N600" s="220">
        <f>J600+K600+L600+M600</f>
        <v>0</v>
      </c>
      <c r="O600" s="131">
        <f>C600+I600-N600</f>
        <v>16198.220338983054</v>
      </c>
      <c r="P600" s="350"/>
    </row>
    <row r="601" spans="1:16" ht="12.75" thickBot="1">
      <c r="A601" s="42"/>
      <c r="B601" s="42"/>
      <c r="C601" s="69"/>
      <c r="D601" s="81"/>
      <c r="E601" s="81"/>
      <c r="F601" s="81"/>
      <c r="G601" s="82"/>
      <c r="H601" s="82"/>
      <c r="I601" s="211">
        <f t="shared" si="10"/>
        <v>0</v>
      </c>
      <c r="J601" s="94"/>
      <c r="K601" s="94"/>
      <c r="L601" s="94"/>
      <c r="M601" s="94"/>
      <c r="N601" s="99"/>
      <c r="O601" s="106"/>
      <c r="P601" s="350"/>
    </row>
    <row r="602" spans="1:16" ht="12.75" thickBot="1">
      <c r="A602" s="48"/>
      <c r="B602" s="72" t="s">
        <v>186</v>
      </c>
      <c r="C602" s="378"/>
      <c r="D602" s="89">
        <v>4473.54</v>
      </c>
      <c r="E602" s="89">
        <v>5609.2</v>
      </c>
      <c r="F602" s="89">
        <v>7106.91</v>
      </c>
      <c r="G602" s="89">
        <v>7106.91</v>
      </c>
      <c r="H602" s="89">
        <f>D602+E602+F602+G602</f>
        <v>24296.56</v>
      </c>
      <c r="I602" s="211">
        <f t="shared" si="10"/>
        <v>17158.587570621472</v>
      </c>
      <c r="J602" s="96"/>
      <c r="K602" s="96"/>
      <c r="L602" s="96"/>
      <c r="M602" s="96"/>
      <c r="N602" s="220">
        <f>J602+K602+L602+M602</f>
        <v>0</v>
      </c>
      <c r="O602" s="131">
        <f>C602+I602-N602</f>
        <v>17158.587570621472</v>
      </c>
      <c r="P602" s="350"/>
    </row>
    <row r="603" spans="1:16" ht="12.75" thickBot="1">
      <c r="A603" s="42"/>
      <c r="B603" s="42"/>
      <c r="C603" s="69"/>
      <c r="D603" s="81"/>
      <c r="E603" s="81"/>
      <c r="F603" s="81"/>
      <c r="G603" s="82"/>
      <c r="H603" s="82"/>
      <c r="I603" s="211">
        <f t="shared" si="10"/>
        <v>0</v>
      </c>
      <c r="J603" s="94"/>
      <c r="K603" s="94"/>
      <c r="L603" s="94"/>
      <c r="M603" s="94"/>
      <c r="N603" s="99"/>
      <c r="O603" s="106"/>
      <c r="P603" s="350"/>
    </row>
    <row r="604" spans="1:16" ht="12.75" thickBot="1">
      <c r="A604" s="48"/>
      <c r="B604" s="72" t="s">
        <v>187</v>
      </c>
      <c r="C604" s="426"/>
      <c r="D604" s="89">
        <v>6572.88</v>
      </c>
      <c r="E604" s="89">
        <v>7626.2</v>
      </c>
      <c r="F604" s="89">
        <v>7362.87</v>
      </c>
      <c r="G604" s="89">
        <v>7362.87</v>
      </c>
      <c r="H604" s="89">
        <f>D604+E604+F604+G604</f>
        <v>28924.82</v>
      </c>
      <c r="I604" s="211">
        <f t="shared" si="10"/>
        <v>20427.132768361582</v>
      </c>
      <c r="J604" s="96"/>
      <c r="K604" s="96"/>
      <c r="L604" s="96"/>
      <c r="M604" s="96"/>
      <c r="N604" s="220">
        <f>J604+K604+L604+M604</f>
        <v>0</v>
      </c>
      <c r="O604" s="131">
        <f>C604+I604-N604</f>
        <v>20427.132768361582</v>
      </c>
      <c r="P604" s="350"/>
    </row>
    <row r="605" spans="1:16" ht="12.75" thickBot="1">
      <c r="A605" s="47"/>
      <c r="B605" s="47"/>
      <c r="C605" s="172"/>
      <c r="D605" s="81"/>
      <c r="E605" s="81"/>
      <c r="F605" s="81"/>
      <c r="G605" s="82"/>
      <c r="H605" s="82"/>
      <c r="I605" s="211">
        <f t="shared" si="10"/>
        <v>0</v>
      </c>
      <c r="J605" s="94"/>
      <c r="K605" s="94"/>
      <c r="L605" s="94"/>
      <c r="M605" s="94"/>
      <c r="N605" s="107"/>
      <c r="O605" s="110"/>
      <c r="P605" s="350"/>
    </row>
    <row r="606" spans="1:16" ht="12.75" thickBot="1">
      <c r="A606" s="48"/>
      <c r="B606" s="72" t="s">
        <v>188</v>
      </c>
      <c r="C606" s="170"/>
      <c r="D606" s="89"/>
      <c r="E606" s="89"/>
      <c r="F606" s="89"/>
      <c r="G606" s="89"/>
      <c r="H606" s="89">
        <f>D606+E606+F606+G606</f>
        <v>0</v>
      </c>
      <c r="I606" s="211">
        <f t="shared" si="10"/>
        <v>0</v>
      </c>
      <c r="J606" s="96"/>
      <c r="K606" s="96"/>
      <c r="L606" s="96"/>
      <c r="M606" s="96"/>
      <c r="N606" s="220">
        <f>J606+K606+L606+M606</f>
        <v>0</v>
      </c>
      <c r="O606" s="131">
        <f>C606+I606-N606</f>
        <v>0</v>
      </c>
      <c r="P606" s="350"/>
    </row>
    <row r="607" spans="1:16" ht="12.75" thickBot="1">
      <c r="A607" s="50"/>
      <c r="B607" s="50"/>
      <c r="C607" s="172"/>
      <c r="D607" s="81"/>
      <c r="E607" s="81"/>
      <c r="F607" s="81"/>
      <c r="G607" s="82"/>
      <c r="H607" s="82"/>
      <c r="I607" s="211">
        <f t="shared" si="10"/>
        <v>0</v>
      </c>
      <c r="J607" s="94"/>
      <c r="K607" s="94"/>
      <c r="L607" s="94"/>
      <c r="M607" s="94"/>
      <c r="N607" s="107"/>
      <c r="O607" s="110"/>
      <c r="P607" s="350"/>
    </row>
    <row r="608" spans="1:16" ht="12.75" thickBot="1">
      <c r="A608" s="297"/>
      <c r="B608" s="52" t="s">
        <v>190</v>
      </c>
      <c r="C608" s="387"/>
      <c r="D608" s="89">
        <v>3208.17</v>
      </c>
      <c r="E608" s="89">
        <v>4836.33</v>
      </c>
      <c r="F608" s="89">
        <v>4429.29</v>
      </c>
      <c r="G608" s="89">
        <v>4429.29</v>
      </c>
      <c r="H608" s="89">
        <f>D608+E608+F608+G608</f>
        <v>16903.08</v>
      </c>
      <c r="I608" s="211">
        <f t="shared" si="10"/>
        <v>11937.20338983051</v>
      </c>
      <c r="J608" s="96"/>
      <c r="K608" s="96"/>
      <c r="L608" s="96"/>
      <c r="M608" s="96"/>
      <c r="N608" s="220">
        <f>J608+K608+L608+M608</f>
        <v>0</v>
      </c>
      <c r="O608" s="131">
        <f>C608+I608-N608</f>
        <v>11937.20338983051</v>
      </c>
      <c r="P608" s="350"/>
    </row>
    <row r="609" spans="1:16" ht="12.75" thickBot="1">
      <c r="A609" s="42"/>
      <c r="B609" s="42"/>
      <c r="C609" s="69"/>
      <c r="D609" s="81"/>
      <c r="E609" s="81"/>
      <c r="F609" s="81"/>
      <c r="G609" s="82"/>
      <c r="H609" s="82"/>
      <c r="I609" s="211">
        <f t="shared" si="10"/>
        <v>0</v>
      </c>
      <c r="J609" s="94"/>
      <c r="K609" s="94"/>
      <c r="L609" s="94"/>
      <c r="M609" s="94"/>
      <c r="N609" s="107"/>
      <c r="O609" s="110"/>
      <c r="P609" s="350"/>
    </row>
    <row r="610" spans="1:16" ht="12.75" thickBot="1">
      <c r="A610" s="48"/>
      <c r="B610" s="72" t="s">
        <v>191</v>
      </c>
      <c r="C610" s="378"/>
      <c r="D610" s="89">
        <v>6760.56</v>
      </c>
      <c r="E610" s="89">
        <v>6760.56</v>
      </c>
      <c r="F610" s="89">
        <v>7422.24</v>
      </c>
      <c r="G610" s="89">
        <v>7753.08</v>
      </c>
      <c r="H610" s="89">
        <f>D610+E610+F610+G610</f>
        <v>28696.440000000002</v>
      </c>
      <c r="I610" s="211">
        <f t="shared" si="10"/>
        <v>20265.847457627122</v>
      </c>
      <c r="J610" s="96"/>
      <c r="K610" s="96"/>
      <c r="L610" s="96"/>
      <c r="M610" s="96"/>
      <c r="N610" s="220">
        <f>J610+K610+L610+M610</f>
        <v>0</v>
      </c>
      <c r="O610" s="131">
        <f>C610+I610-N610</f>
        <v>20265.847457627122</v>
      </c>
      <c r="P610" s="350"/>
    </row>
    <row r="611" spans="1:16" ht="12.75" thickBot="1">
      <c r="A611" s="42"/>
      <c r="B611" s="42"/>
      <c r="C611" s="69"/>
      <c r="D611" s="81"/>
      <c r="E611" s="81"/>
      <c r="F611" s="81"/>
      <c r="G611" s="82"/>
      <c r="H611" s="82"/>
      <c r="I611" s="211">
        <f t="shared" si="10"/>
        <v>0</v>
      </c>
      <c r="J611" s="94"/>
      <c r="K611" s="94"/>
      <c r="L611" s="94"/>
      <c r="M611" s="94"/>
      <c r="N611" s="107"/>
      <c r="O611" s="110"/>
      <c r="P611" s="350"/>
    </row>
    <row r="612" spans="1:16" ht="12.75" thickBot="1">
      <c r="A612" s="48"/>
      <c r="B612" s="52" t="s">
        <v>49</v>
      </c>
      <c r="C612" s="378"/>
      <c r="D612" s="89">
        <v>986.01</v>
      </c>
      <c r="E612" s="89">
        <v>2691.82</v>
      </c>
      <c r="F612" s="89">
        <v>9580.96</v>
      </c>
      <c r="G612" s="89">
        <v>6654.72</v>
      </c>
      <c r="H612" s="89">
        <f>D612+E612+F612+G612</f>
        <v>19913.51</v>
      </c>
      <c r="I612" s="211">
        <f t="shared" si="10"/>
        <v>14063.213276836159</v>
      </c>
      <c r="J612" s="96"/>
      <c r="K612" s="96"/>
      <c r="L612" s="96"/>
      <c r="M612" s="96"/>
      <c r="N612" s="220">
        <f>J612+K612+L612+M612</f>
        <v>0</v>
      </c>
      <c r="O612" s="131">
        <f>C612+I612-N612</f>
        <v>14063.213276836159</v>
      </c>
      <c r="P612" s="350"/>
    </row>
    <row r="613" spans="1:16" ht="12.75" thickBot="1">
      <c r="A613" s="42"/>
      <c r="B613" s="44"/>
      <c r="C613" s="69"/>
      <c r="D613" s="81"/>
      <c r="E613" s="81"/>
      <c r="F613" s="81"/>
      <c r="G613" s="82"/>
      <c r="H613" s="82"/>
      <c r="I613" s="211">
        <f t="shared" si="10"/>
        <v>0</v>
      </c>
      <c r="J613" s="94"/>
      <c r="K613" s="94"/>
      <c r="L613" s="94"/>
      <c r="M613" s="94"/>
      <c r="N613" s="107"/>
      <c r="O613" s="110"/>
      <c r="P613" s="350"/>
    </row>
    <row r="614" spans="1:16" ht="12.75" thickBot="1">
      <c r="A614" s="48"/>
      <c r="B614" s="72" t="s">
        <v>192</v>
      </c>
      <c r="C614" s="378"/>
      <c r="D614" s="89">
        <v>9433.8</v>
      </c>
      <c r="E614" s="89">
        <v>14820.88</v>
      </c>
      <c r="F614" s="89">
        <v>13474.11</v>
      </c>
      <c r="G614" s="89">
        <v>13474.11</v>
      </c>
      <c r="H614" s="89">
        <f>D614+E614+F614+G614</f>
        <v>51202.9</v>
      </c>
      <c r="I614" s="211">
        <f aca="true" t="shared" si="11" ref="I614:I655">H614/1.2/1.18</f>
        <v>36160.240112994354</v>
      </c>
      <c r="J614" s="96"/>
      <c r="K614" s="96"/>
      <c r="L614" s="96"/>
      <c r="M614" s="96"/>
      <c r="N614" s="220">
        <f>J614+K614+L614+M614</f>
        <v>0</v>
      </c>
      <c r="O614" s="131">
        <f>C614+I614-N614</f>
        <v>36160.240112994354</v>
      </c>
      <c r="P614" s="350"/>
    </row>
    <row r="615" spans="1:16" ht="12.75" thickBot="1">
      <c r="A615" s="42"/>
      <c r="B615" s="42"/>
      <c r="C615" s="69"/>
      <c r="D615" s="81"/>
      <c r="E615" s="81"/>
      <c r="F615" s="81"/>
      <c r="G615" s="82"/>
      <c r="H615" s="82"/>
      <c r="I615" s="211">
        <f t="shared" si="11"/>
        <v>0</v>
      </c>
      <c r="J615" s="94"/>
      <c r="K615" s="94"/>
      <c r="L615" s="94"/>
      <c r="M615" s="94"/>
      <c r="N615" s="107"/>
      <c r="O615" s="110"/>
      <c r="P615" s="350"/>
    </row>
    <row r="616" spans="1:16" ht="12.75" thickBot="1">
      <c r="A616" s="48"/>
      <c r="B616" s="72" t="s">
        <v>328</v>
      </c>
      <c r="C616" s="378"/>
      <c r="D616" s="89">
        <v>3814.95</v>
      </c>
      <c r="E616" s="89">
        <v>6549.52</v>
      </c>
      <c r="F616" s="89">
        <v>5865.87</v>
      </c>
      <c r="G616" s="89">
        <v>5865.87</v>
      </c>
      <c r="H616" s="89">
        <f>D616+E616+F616+G616</f>
        <v>22096.21</v>
      </c>
      <c r="I616" s="211">
        <f t="shared" si="11"/>
        <v>15604.668079096047</v>
      </c>
      <c r="J616" s="96"/>
      <c r="K616" s="96"/>
      <c r="L616" s="96"/>
      <c r="M616" s="96"/>
      <c r="N616" s="220">
        <f>J616+K616+L616+M616</f>
        <v>0</v>
      </c>
      <c r="O616" s="131">
        <f>C616+I616-N616</f>
        <v>15604.668079096047</v>
      </c>
      <c r="P616" s="350"/>
    </row>
    <row r="617" spans="1:16" ht="12.75" thickBot="1">
      <c r="A617" s="42"/>
      <c r="B617" s="44"/>
      <c r="C617" s="69"/>
      <c r="D617" s="81"/>
      <c r="E617" s="81"/>
      <c r="F617" s="81"/>
      <c r="G617" s="82"/>
      <c r="H617" s="82"/>
      <c r="I617" s="211">
        <f t="shared" si="11"/>
        <v>0</v>
      </c>
      <c r="J617" s="94"/>
      <c r="K617" s="94"/>
      <c r="L617" s="94"/>
      <c r="M617" s="94"/>
      <c r="N617" s="107"/>
      <c r="O617" s="110"/>
      <c r="P617" s="350"/>
    </row>
    <row r="618" spans="1:16" ht="12.75" thickBot="1">
      <c r="A618" s="48"/>
      <c r="B618" s="72" t="s">
        <v>323</v>
      </c>
      <c r="C618" s="378"/>
      <c r="D618" s="89">
        <v>2781.33</v>
      </c>
      <c r="E618" s="89">
        <v>5446.33</v>
      </c>
      <c r="F618" s="89">
        <v>4780.08</v>
      </c>
      <c r="G618" s="89">
        <v>4780.08</v>
      </c>
      <c r="H618" s="89">
        <f>D618+E618+F618+G618</f>
        <v>17787.82</v>
      </c>
      <c r="I618" s="211">
        <f t="shared" si="11"/>
        <v>12562.019774011302</v>
      </c>
      <c r="J618" s="96"/>
      <c r="K618" s="96"/>
      <c r="L618" s="96"/>
      <c r="M618" s="96"/>
      <c r="N618" s="220">
        <f>J618+K618+L618+M618</f>
        <v>0</v>
      </c>
      <c r="O618" s="131">
        <f>C618+I618-N618</f>
        <v>12562.019774011302</v>
      </c>
      <c r="P618" s="350"/>
    </row>
    <row r="619" spans="1:16" ht="12.75" thickBot="1">
      <c r="A619" s="43"/>
      <c r="B619" s="44"/>
      <c r="C619" s="66"/>
      <c r="D619" s="89"/>
      <c r="E619" s="89"/>
      <c r="F619" s="81"/>
      <c r="G619" s="82"/>
      <c r="H619" s="82"/>
      <c r="I619" s="211">
        <f t="shared" si="11"/>
        <v>0</v>
      </c>
      <c r="J619" s="94"/>
      <c r="K619" s="94"/>
      <c r="L619" s="94"/>
      <c r="M619" s="94"/>
      <c r="N619" s="107"/>
      <c r="O619" s="110"/>
      <c r="P619" s="350"/>
    </row>
    <row r="620" spans="1:16" ht="12.75" thickBot="1">
      <c r="A620" s="48"/>
      <c r="B620" s="52" t="s">
        <v>50</v>
      </c>
      <c r="C620" s="170"/>
      <c r="D620" s="89">
        <v>2435.64</v>
      </c>
      <c r="E620" s="89">
        <v>3751.15</v>
      </c>
      <c r="F620" s="89">
        <v>3422.28</v>
      </c>
      <c r="G620" s="89">
        <v>3422.28</v>
      </c>
      <c r="H620" s="89">
        <f>D620+E620+F620+G620</f>
        <v>13031.35</v>
      </c>
      <c r="I620" s="211">
        <f t="shared" si="11"/>
        <v>9202.930790960452</v>
      </c>
      <c r="J620" s="96"/>
      <c r="K620" s="96"/>
      <c r="L620" s="96"/>
      <c r="M620" s="96"/>
      <c r="N620" s="220">
        <f>J620+K620+L620+M620</f>
        <v>0</v>
      </c>
      <c r="O620" s="131">
        <f>C620+I620-N620</f>
        <v>9202.930790960452</v>
      </c>
      <c r="P620" s="350"/>
    </row>
    <row r="621" spans="1:16" ht="12.75" thickBot="1">
      <c r="A621" s="42"/>
      <c r="B621" s="44"/>
      <c r="C621" s="69"/>
      <c r="D621" s="81"/>
      <c r="E621" s="81"/>
      <c r="F621" s="81"/>
      <c r="G621" s="82"/>
      <c r="H621" s="82"/>
      <c r="I621" s="211">
        <f t="shared" si="11"/>
        <v>0</v>
      </c>
      <c r="J621" s="94"/>
      <c r="K621" s="94"/>
      <c r="L621" s="94"/>
      <c r="M621" s="94"/>
      <c r="N621" s="107"/>
      <c r="O621" s="110"/>
      <c r="P621" s="350"/>
    </row>
    <row r="622" spans="1:16" ht="12.75" thickBot="1">
      <c r="A622" s="48"/>
      <c r="B622" s="72" t="s">
        <v>193</v>
      </c>
      <c r="C622" s="378"/>
      <c r="D622" s="89">
        <v>2399.4</v>
      </c>
      <c r="E622" s="89">
        <v>3773.11</v>
      </c>
      <c r="F622" s="89">
        <v>3429.69</v>
      </c>
      <c r="G622" s="89">
        <v>3429.69</v>
      </c>
      <c r="H622" s="89">
        <f>D622+E622+F622+G622</f>
        <v>13031.890000000001</v>
      </c>
      <c r="I622" s="211">
        <f t="shared" si="11"/>
        <v>9203.312146892657</v>
      </c>
      <c r="J622" s="96"/>
      <c r="K622" s="96"/>
      <c r="L622" s="96"/>
      <c r="M622" s="96"/>
      <c r="N622" s="220">
        <f>J622+K622+L622+M622</f>
        <v>0</v>
      </c>
      <c r="O622" s="131">
        <f>C622+I622-N622</f>
        <v>9203.312146892657</v>
      </c>
      <c r="P622" s="350"/>
    </row>
    <row r="623" spans="1:16" ht="12.75" thickBot="1">
      <c r="A623" s="46"/>
      <c r="B623" s="47"/>
      <c r="C623" s="69"/>
      <c r="D623" s="81"/>
      <c r="E623" s="81"/>
      <c r="F623" s="81"/>
      <c r="G623" s="82"/>
      <c r="H623" s="82"/>
      <c r="I623" s="211">
        <f t="shared" si="11"/>
        <v>0</v>
      </c>
      <c r="J623" s="94"/>
      <c r="K623" s="94"/>
      <c r="L623" s="94"/>
      <c r="M623" s="94"/>
      <c r="N623" s="107"/>
      <c r="O623" s="110"/>
      <c r="P623" s="350"/>
    </row>
    <row r="624" spans="1:16" ht="12.75" thickBot="1">
      <c r="A624" s="48"/>
      <c r="B624" s="72" t="s">
        <v>194</v>
      </c>
      <c r="C624" s="378"/>
      <c r="D624" s="474">
        <v>2819.1</v>
      </c>
      <c r="E624" s="225">
        <v>4153.3</v>
      </c>
      <c r="F624" s="225">
        <v>8815.8</v>
      </c>
      <c r="G624" s="89">
        <v>6817.38</v>
      </c>
      <c r="H624" s="89">
        <f>D624+E624+F624+G624</f>
        <v>22605.579999999998</v>
      </c>
      <c r="I624" s="211">
        <f t="shared" si="11"/>
        <v>15964.392655367232</v>
      </c>
      <c r="J624" s="96"/>
      <c r="K624" s="96"/>
      <c r="L624" s="96"/>
      <c r="M624" s="96"/>
      <c r="N624" s="220">
        <f>J624+K624+L624+M624</f>
        <v>0</v>
      </c>
      <c r="O624" s="131">
        <f>C624+I624-N624</f>
        <v>15964.392655367232</v>
      </c>
      <c r="P624" s="350"/>
    </row>
    <row r="625" spans="1:16" ht="12.75" thickBot="1">
      <c r="A625" s="42"/>
      <c r="B625" s="44"/>
      <c r="C625" s="69"/>
      <c r="D625" s="90"/>
      <c r="E625" s="90"/>
      <c r="F625" s="90"/>
      <c r="G625" s="82"/>
      <c r="H625" s="82"/>
      <c r="I625" s="211">
        <f t="shared" si="11"/>
        <v>0</v>
      </c>
      <c r="J625" s="94"/>
      <c r="K625" s="94"/>
      <c r="L625" s="94"/>
      <c r="M625" s="94"/>
      <c r="N625" s="107"/>
      <c r="O625" s="110"/>
      <c r="P625" s="350"/>
    </row>
    <row r="626" spans="1:16" ht="12.75" thickBot="1">
      <c r="A626" s="297"/>
      <c r="B626" s="52" t="s">
        <v>195</v>
      </c>
      <c r="C626" s="378"/>
      <c r="D626" s="89">
        <v>7748.13</v>
      </c>
      <c r="E626" s="89">
        <v>10538.78</v>
      </c>
      <c r="F626" s="89">
        <v>23265.21</v>
      </c>
      <c r="G626" s="89">
        <v>17895.57</v>
      </c>
      <c r="H626" s="89">
        <f>D626+E626+F626+G626</f>
        <v>59447.689999999995</v>
      </c>
      <c r="I626" s="211">
        <f t="shared" si="11"/>
        <v>41982.831920903955</v>
      </c>
      <c r="J626" s="96"/>
      <c r="K626" s="96"/>
      <c r="L626" s="96"/>
      <c r="M626" s="96"/>
      <c r="N626" s="220">
        <f>J626+K626+L626+M626</f>
        <v>0</v>
      </c>
      <c r="O626" s="131">
        <f>C626+I626-N626</f>
        <v>41982.831920903955</v>
      </c>
      <c r="P626" s="350"/>
    </row>
    <row r="627" spans="1:16" ht="12.75" thickBot="1">
      <c r="A627" s="46"/>
      <c r="B627" s="47"/>
      <c r="C627" s="69"/>
      <c r="D627" s="81"/>
      <c r="E627" s="81"/>
      <c r="F627" s="81"/>
      <c r="G627" s="82"/>
      <c r="H627" s="82"/>
      <c r="I627" s="211">
        <f t="shared" si="11"/>
        <v>0</v>
      </c>
      <c r="J627" s="94"/>
      <c r="K627" s="94"/>
      <c r="L627" s="94"/>
      <c r="M627" s="94"/>
      <c r="N627" s="107"/>
      <c r="O627" s="110"/>
      <c r="P627" s="350"/>
    </row>
    <row r="628" spans="1:16" ht="12.75" thickBot="1">
      <c r="A628" s="297"/>
      <c r="B628" s="72" t="s">
        <v>197</v>
      </c>
      <c r="C628" s="379"/>
      <c r="D628" s="89">
        <v>8089.98</v>
      </c>
      <c r="E628" s="89">
        <v>11697.67</v>
      </c>
      <c r="F628" s="89">
        <v>23648.61</v>
      </c>
      <c r="G628" s="89">
        <v>18211.17</v>
      </c>
      <c r="H628" s="89">
        <f>D628+E628+F628+G628</f>
        <v>61647.43</v>
      </c>
      <c r="I628" s="211">
        <f t="shared" si="11"/>
        <v>43536.320621468934</v>
      </c>
      <c r="J628" s="96"/>
      <c r="K628" s="96"/>
      <c r="L628" s="96"/>
      <c r="M628" s="96"/>
      <c r="N628" s="220">
        <f>J628+K628+L628+M628</f>
        <v>0</v>
      </c>
      <c r="O628" s="131">
        <f>C628+I628-N628</f>
        <v>43536.320621468934</v>
      </c>
      <c r="P628" s="350"/>
    </row>
    <row r="629" spans="1:16" ht="12.75" thickBot="1">
      <c r="A629" s="42"/>
      <c r="B629" s="44"/>
      <c r="C629" s="69"/>
      <c r="D629" s="81"/>
      <c r="E629" s="81"/>
      <c r="F629" s="81"/>
      <c r="G629" s="82"/>
      <c r="H629" s="82"/>
      <c r="I629" s="211">
        <f t="shared" si="11"/>
        <v>0</v>
      </c>
      <c r="J629" s="94"/>
      <c r="K629" s="94"/>
      <c r="L629" s="94"/>
      <c r="M629" s="94"/>
      <c r="N629" s="107"/>
      <c r="O629" s="110"/>
      <c r="P629" s="350"/>
    </row>
    <row r="630" spans="1:16" ht="12.75" thickBot="1">
      <c r="A630" s="48"/>
      <c r="B630" s="72" t="s">
        <v>198</v>
      </c>
      <c r="C630" s="379"/>
      <c r="D630" s="89">
        <v>1490.22</v>
      </c>
      <c r="E630" s="89">
        <v>7581.76</v>
      </c>
      <c r="F630" s="89">
        <v>5527.89</v>
      </c>
      <c r="G630" s="89">
        <v>5527.89</v>
      </c>
      <c r="H630" s="89">
        <f>D630+E630+F630+G630</f>
        <v>20127.76</v>
      </c>
      <c r="I630" s="211">
        <f t="shared" si="11"/>
        <v>14214.519774011298</v>
      </c>
      <c r="J630" s="96"/>
      <c r="K630" s="96"/>
      <c r="L630" s="96"/>
      <c r="M630" s="96"/>
      <c r="N630" s="220">
        <f>J630+K630+L630+M630</f>
        <v>0</v>
      </c>
      <c r="O630" s="131">
        <f>C630+I630-N630</f>
        <v>14214.519774011298</v>
      </c>
      <c r="P630" s="350"/>
    </row>
    <row r="631" spans="1:16" ht="12.75" thickBot="1">
      <c r="A631" s="42"/>
      <c r="B631" s="42"/>
      <c r="C631" s="69"/>
      <c r="D631" s="256"/>
      <c r="E631" s="256"/>
      <c r="F631" s="256"/>
      <c r="G631" s="256"/>
      <c r="H631" s="256"/>
      <c r="I631" s="211">
        <f t="shared" si="11"/>
        <v>0</v>
      </c>
      <c r="J631" s="258"/>
      <c r="K631" s="258"/>
      <c r="L631" s="258"/>
      <c r="M631" s="258"/>
      <c r="N631" s="257"/>
      <c r="O631" s="259"/>
      <c r="P631" s="350"/>
    </row>
    <row r="632" spans="1:16" ht="12.75" thickBot="1">
      <c r="A632" s="40"/>
      <c r="B632" s="11" t="s">
        <v>277</v>
      </c>
      <c r="C632" s="173"/>
      <c r="D632" s="89">
        <v>1069.89</v>
      </c>
      <c r="E632" s="89">
        <v>2712.12</v>
      </c>
      <c r="F632" s="89">
        <v>9218.57</v>
      </c>
      <c r="G632" s="89">
        <v>6451.77</v>
      </c>
      <c r="H632" s="89">
        <f>D632+E632+F632+G632</f>
        <v>19452.35</v>
      </c>
      <c r="I632" s="211">
        <f t="shared" si="11"/>
        <v>13737.535310734464</v>
      </c>
      <c r="J632" s="96"/>
      <c r="K632" s="96"/>
      <c r="L632" s="96"/>
      <c r="M632" s="96"/>
      <c r="N632" s="220">
        <f>J632+K632+L632+M632</f>
        <v>0</v>
      </c>
      <c r="O632" s="131">
        <f>C632+I632-N632</f>
        <v>13737.535310734464</v>
      </c>
      <c r="P632" s="350"/>
    </row>
    <row r="633" spans="1:16" ht="12.75" thickBot="1">
      <c r="A633" s="44"/>
      <c r="B633" s="44"/>
      <c r="C633" s="70"/>
      <c r="D633" s="266"/>
      <c r="E633" s="266"/>
      <c r="F633" s="266"/>
      <c r="G633" s="266"/>
      <c r="H633" s="266"/>
      <c r="I633" s="211">
        <f t="shared" si="11"/>
        <v>0</v>
      </c>
      <c r="J633" s="268"/>
      <c r="K633" s="268"/>
      <c r="L633" s="268"/>
      <c r="M633" s="268"/>
      <c r="N633" s="267"/>
      <c r="O633" s="144"/>
      <c r="P633" s="350"/>
    </row>
    <row r="634" spans="1:16" ht="12.75" thickBot="1">
      <c r="A634" s="40"/>
      <c r="B634" s="11" t="s">
        <v>278</v>
      </c>
      <c r="C634" s="173"/>
      <c r="D634" s="89">
        <v>3364.59</v>
      </c>
      <c r="E634" s="89">
        <v>4727.72</v>
      </c>
      <c r="F634" s="89">
        <v>12211.03</v>
      </c>
      <c r="G634" s="89">
        <v>9081.39</v>
      </c>
      <c r="H634" s="89">
        <f>D634+E634+F634+G634</f>
        <v>29384.73</v>
      </c>
      <c r="I634" s="211">
        <f t="shared" si="11"/>
        <v>20751.9279661017</v>
      </c>
      <c r="J634" s="96"/>
      <c r="K634" s="96"/>
      <c r="L634" s="96"/>
      <c r="M634" s="96"/>
      <c r="N634" s="220">
        <f>J634+K634+L634+M634</f>
        <v>0</v>
      </c>
      <c r="O634" s="131">
        <f>C634+I634-N634</f>
        <v>20751.9279661017</v>
      </c>
      <c r="P634" s="350"/>
    </row>
    <row r="635" spans="1:16" ht="12.75" thickBot="1">
      <c r="A635" s="44"/>
      <c r="B635" s="44"/>
      <c r="C635" s="70"/>
      <c r="D635" s="266"/>
      <c r="E635" s="266"/>
      <c r="F635" s="266"/>
      <c r="G635" s="266"/>
      <c r="H635" s="266"/>
      <c r="I635" s="211">
        <f t="shared" si="11"/>
        <v>0</v>
      </c>
      <c r="J635" s="268"/>
      <c r="K635" s="268"/>
      <c r="L635" s="268"/>
      <c r="M635" s="268"/>
      <c r="N635" s="267"/>
      <c r="O635" s="144"/>
      <c r="P635" s="350"/>
    </row>
    <row r="636" spans="1:16" ht="12.75" thickBot="1">
      <c r="A636" s="40"/>
      <c r="B636" s="11" t="s">
        <v>279</v>
      </c>
      <c r="C636" s="173"/>
      <c r="D636" s="89">
        <v>5982.36</v>
      </c>
      <c r="E636" s="89">
        <v>9491.06</v>
      </c>
      <c r="F636" s="89">
        <v>23218.72</v>
      </c>
      <c r="G636" s="89">
        <v>17376.78</v>
      </c>
      <c r="H636" s="89">
        <f>D636+E636+F636+G636</f>
        <v>56068.92</v>
      </c>
      <c r="I636" s="211">
        <f t="shared" si="11"/>
        <v>39596.69491525424</v>
      </c>
      <c r="J636" s="96"/>
      <c r="K636" s="96"/>
      <c r="L636" s="96"/>
      <c r="M636" s="96"/>
      <c r="N636" s="220">
        <f>J636+K636+L636+M636</f>
        <v>0</v>
      </c>
      <c r="O636" s="131">
        <f>C636+I636-N636</f>
        <v>39596.69491525424</v>
      </c>
      <c r="P636" s="350"/>
    </row>
    <row r="637" spans="1:16" ht="12.75" thickBot="1">
      <c r="A637" s="44"/>
      <c r="B637" s="44"/>
      <c r="C637" s="70"/>
      <c r="D637" s="266"/>
      <c r="E637" s="266"/>
      <c r="F637" s="266"/>
      <c r="G637" s="266"/>
      <c r="H637" s="266"/>
      <c r="I637" s="211">
        <f t="shared" si="11"/>
        <v>0</v>
      </c>
      <c r="J637" s="268"/>
      <c r="K637" s="268"/>
      <c r="L637" s="268"/>
      <c r="M637" s="268"/>
      <c r="N637" s="267"/>
      <c r="O637" s="144"/>
      <c r="P637" s="350"/>
    </row>
    <row r="638" spans="1:16" ht="12.75" thickBot="1">
      <c r="A638" s="40"/>
      <c r="B638" s="11" t="s">
        <v>280</v>
      </c>
      <c r="C638" s="173"/>
      <c r="D638" s="89">
        <v>7065.96</v>
      </c>
      <c r="E638" s="89">
        <v>7065.96</v>
      </c>
      <c r="F638" s="89">
        <v>7065.96</v>
      </c>
      <c r="G638" s="89">
        <v>7065.96</v>
      </c>
      <c r="H638" s="89">
        <f>D638+E638+F638+G638</f>
        <v>28263.84</v>
      </c>
      <c r="I638" s="211">
        <f t="shared" si="11"/>
        <v>19960.33898305085</v>
      </c>
      <c r="J638" s="96"/>
      <c r="K638" s="96"/>
      <c r="L638" s="96"/>
      <c r="M638" s="96"/>
      <c r="N638" s="220">
        <f>J638+K638+L638+M638</f>
        <v>0</v>
      </c>
      <c r="O638" s="131">
        <f>C638+I638-N638</f>
        <v>19960.33898305085</v>
      </c>
      <c r="P638" s="350"/>
    </row>
    <row r="639" spans="1:16" ht="12.75" thickBot="1">
      <c r="A639" s="44"/>
      <c r="B639" s="44"/>
      <c r="C639" s="70"/>
      <c r="D639" s="266"/>
      <c r="E639" s="266"/>
      <c r="F639" s="266"/>
      <c r="G639" s="266"/>
      <c r="H639" s="266"/>
      <c r="I639" s="211">
        <f t="shared" si="11"/>
        <v>0</v>
      </c>
      <c r="J639" s="268"/>
      <c r="K639" s="268"/>
      <c r="L639" s="268"/>
      <c r="M639" s="268"/>
      <c r="N639" s="267"/>
      <c r="O639" s="144"/>
      <c r="P639" s="350"/>
    </row>
    <row r="640" spans="1:16" ht="12.75" thickBot="1">
      <c r="A640" s="40"/>
      <c r="B640" s="11" t="s">
        <v>281</v>
      </c>
      <c r="C640" s="173"/>
      <c r="D640" s="89">
        <v>12920.01</v>
      </c>
      <c r="E640" s="89">
        <v>12920.01</v>
      </c>
      <c r="F640" s="89">
        <v>12920.01</v>
      </c>
      <c r="G640" s="89">
        <v>12920.01</v>
      </c>
      <c r="H640" s="89">
        <f>D640+E640+F640+G640</f>
        <v>51680.04</v>
      </c>
      <c r="I640" s="211">
        <f t="shared" si="11"/>
        <v>36497.203389830516</v>
      </c>
      <c r="J640" s="96"/>
      <c r="K640" s="96"/>
      <c r="L640" s="96"/>
      <c r="M640" s="96"/>
      <c r="N640" s="220">
        <f>J640+K640+L640+M640</f>
        <v>0</v>
      </c>
      <c r="O640" s="131">
        <f>C640+I640-N640</f>
        <v>36497.203389830516</v>
      </c>
      <c r="P640" s="350"/>
    </row>
    <row r="641" spans="1:16" ht="12.75" thickBot="1">
      <c r="A641" s="44"/>
      <c r="B641" s="44"/>
      <c r="C641" s="70"/>
      <c r="D641" s="266"/>
      <c r="E641" s="266"/>
      <c r="F641" s="266"/>
      <c r="G641" s="266"/>
      <c r="H641" s="266"/>
      <c r="I641" s="211">
        <f t="shared" si="11"/>
        <v>0</v>
      </c>
      <c r="J641" s="268"/>
      <c r="K641" s="268"/>
      <c r="L641" s="268"/>
      <c r="M641" s="268"/>
      <c r="N641" s="267"/>
      <c r="O641" s="144"/>
      <c r="P641" s="350"/>
    </row>
    <row r="642" spans="1:16" ht="12.75" thickBot="1">
      <c r="A642" s="40"/>
      <c r="B642" s="11" t="s">
        <v>282</v>
      </c>
      <c r="C642" s="173"/>
      <c r="D642" s="89">
        <v>953.07</v>
      </c>
      <c r="E642" s="89">
        <v>2693.15</v>
      </c>
      <c r="F642" s="89">
        <v>9573.73</v>
      </c>
      <c r="G642" s="89">
        <v>6647.49</v>
      </c>
      <c r="H642" s="89">
        <f>D642+E642+F642+G642</f>
        <v>19867.440000000002</v>
      </c>
      <c r="I642" s="211">
        <f t="shared" si="11"/>
        <v>14030.677966101699</v>
      </c>
      <c r="J642" s="96"/>
      <c r="K642" s="96"/>
      <c r="L642" s="96"/>
      <c r="M642" s="96"/>
      <c r="N642" s="220">
        <f>J642+K642+L642+M642</f>
        <v>0</v>
      </c>
      <c r="O642" s="131">
        <f>C642+I642-N642</f>
        <v>14030.677966101699</v>
      </c>
      <c r="P642" s="350"/>
    </row>
    <row r="643" spans="1:16" ht="12.75" thickBot="1">
      <c r="A643" s="44"/>
      <c r="B643" s="44"/>
      <c r="C643" s="70"/>
      <c r="D643" s="266"/>
      <c r="E643" s="266"/>
      <c r="F643" s="266"/>
      <c r="G643" s="266"/>
      <c r="H643" s="266"/>
      <c r="I643" s="211">
        <f t="shared" si="11"/>
        <v>0</v>
      </c>
      <c r="J643" s="268"/>
      <c r="K643" s="268"/>
      <c r="L643" s="268"/>
      <c r="M643" s="268"/>
      <c r="N643" s="267"/>
      <c r="O643" s="144"/>
      <c r="P643" s="350"/>
    </row>
    <row r="644" spans="1:16" ht="12.75" thickBot="1">
      <c r="A644" s="40"/>
      <c r="B644" s="11" t="s">
        <v>283</v>
      </c>
      <c r="C644" s="173"/>
      <c r="D644" s="89">
        <v>8540.4</v>
      </c>
      <c r="E644" s="89">
        <v>19213.73</v>
      </c>
      <c r="F644" s="89">
        <v>18351.59</v>
      </c>
      <c r="G644" s="89">
        <v>19254.69</v>
      </c>
      <c r="H644" s="89">
        <f>D644+E644+F644+G644</f>
        <v>65360.41</v>
      </c>
      <c r="I644" s="211">
        <f t="shared" si="11"/>
        <v>46158.48163841809</v>
      </c>
      <c r="J644" s="96"/>
      <c r="K644" s="96"/>
      <c r="L644" s="96"/>
      <c r="M644" s="96"/>
      <c r="N644" s="220">
        <f>J644+K644+L644+M644</f>
        <v>0</v>
      </c>
      <c r="O644" s="131">
        <f>C644+I644-N644</f>
        <v>46158.48163841809</v>
      </c>
      <c r="P644" s="350"/>
    </row>
    <row r="645" spans="1:16" ht="12.75" thickBot="1">
      <c r="A645" s="44"/>
      <c r="B645" s="44"/>
      <c r="C645" s="70"/>
      <c r="D645" s="266"/>
      <c r="E645" s="266"/>
      <c r="F645" s="266"/>
      <c r="G645" s="266"/>
      <c r="H645" s="266"/>
      <c r="I645" s="211">
        <f t="shared" si="11"/>
        <v>0</v>
      </c>
      <c r="J645" s="268"/>
      <c r="K645" s="268"/>
      <c r="L645" s="268"/>
      <c r="M645" s="268"/>
      <c r="N645" s="267"/>
      <c r="O645" s="144"/>
      <c r="P645" s="350"/>
    </row>
    <row r="646" spans="1:16" ht="12.75" thickBot="1">
      <c r="A646" s="40"/>
      <c r="B646" s="11" t="s">
        <v>284</v>
      </c>
      <c r="C646" s="173"/>
      <c r="D646" s="89">
        <v>14174.64</v>
      </c>
      <c r="E646" s="89">
        <v>14174.64</v>
      </c>
      <c r="F646" s="89">
        <v>14174.64</v>
      </c>
      <c r="G646" s="89">
        <v>14174.64</v>
      </c>
      <c r="H646" s="89">
        <f>D646+E646+F646+G646</f>
        <v>56698.56</v>
      </c>
      <c r="I646" s="211">
        <f t="shared" si="11"/>
        <v>40041.3559322034</v>
      </c>
      <c r="J646" s="96"/>
      <c r="K646" s="96"/>
      <c r="L646" s="96"/>
      <c r="M646" s="96"/>
      <c r="N646" s="220">
        <f>J646+K646+L646+M646</f>
        <v>0</v>
      </c>
      <c r="O646" s="131">
        <f>C646+I646-N646</f>
        <v>40041.3559322034</v>
      </c>
      <c r="P646" s="350"/>
    </row>
    <row r="647" spans="1:16" ht="12.75" thickBot="1">
      <c r="A647" s="44"/>
      <c r="B647" s="44"/>
      <c r="C647" s="70"/>
      <c r="D647" s="266"/>
      <c r="E647" s="266"/>
      <c r="F647" s="266"/>
      <c r="G647" s="266"/>
      <c r="H647" s="266"/>
      <c r="I647" s="211">
        <f t="shared" si="11"/>
        <v>0</v>
      </c>
      <c r="J647" s="268"/>
      <c r="K647" s="268"/>
      <c r="L647" s="268"/>
      <c r="M647" s="268"/>
      <c r="N647" s="267"/>
      <c r="O647" s="144"/>
      <c r="P647" s="350"/>
    </row>
    <row r="648" spans="1:16" ht="12.75" thickBot="1">
      <c r="A648" s="40"/>
      <c r="B648" s="11" t="s">
        <v>285</v>
      </c>
      <c r="C648" s="173"/>
      <c r="D648" s="89">
        <v>12095.94</v>
      </c>
      <c r="E648" s="89">
        <v>18757.65</v>
      </c>
      <c r="F648" s="89">
        <v>17092.2</v>
      </c>
      <c r="G648" s="89">
        <v>17092.2</v>
      </c>
      <c r="H648" s="89">
        <f>D648+E648+F648+G648</f>
        <v>65037.990000000005</v>
      </c>
      <c r="I648" s="211">
        <f t="shared" si="11"/>
        <v>45930.78389830509</v>
      </c>
      <c r="J648" s="96"/>
      <c r="K648" s="96"/>
      <c r="L648" s="96"/>
      <c r="M648" s="96"/>
      <c r="N648" s="220">
        <f>J648+K648+L648+M648</f>
        <v>0</v>
      </c>
      <c r="O648" s="131">
        <f>C648+I648-N648</f>
        <v>45930.78389830509</v>
      </c>
      <c r="P648" s="350"/>
    </row>
    <row r="649" spans="1:16" ht="12.75" thickBot="1">
      <c r="A649" s="44"/>
      <c r="B649" s="44"/>
      <c r="C649" s="70"/>
      <c r="D649" s="266"/>
      <c r="E649" s="266"/>
      <c r="F649" s="266"/>
      <c r="G649" s="266"/>
      <c r="H649" s="266"/>
      <c r="I649" s="211">
        <f t="shared" si="11"/>
        <v>0</v>
      </c>
      <c r="J649" s="268"/>
      <c r="K649" s="268"/>
      <c r="L649" s="268"/>
      <c r="M649" s="268"/>
      <c r="N649" s="267"/>
      <c r="O649" s="144"/>
      <c r="P649" s="350"/>
    </row>
    <row r="650" spans="1:16" ht="12.75" thickBot="1">
      <c r="A650" s="40"/>
      <c r="B650" s="11" t="s">
        <v>286</v>
      </c>
      <c r="C650" s="173"/>
      <c r="D650" s="89">
        <v>22690.26</v>
      </c>
      <c r="E650" s="89">
        <v>37201.01</v>
      </c>
      <c r="F650" s="89">
        <v>33954.71</v>
      </c>
      <c r="G650" s="89">
        <v>34145.4</v>
      </c>
      <c r="H650" s="89">
        <f>D650+E650+F650+G650</f>
        <v>127991.38</v>
      </c>
      <c r="I650" s="211">
        <f t="shared" si="11"/>
        <v>90389.39265536724</v>
      </c>
      <c r="J650" s="96"/>
      <c r="K650" s="96"/>
      <c r="L650" s="96"/>
      <c r="M650" s="96"/>
      <c r="N650" s="220">
        <f>J650+K650+L650+M650</f>
        <v>0</v>
      </c>
      <c r="O650" s="131">
        <f>C650+I650-N650</f>
        <v>90389.39265536724</v>
      </c>
      <c r="P650" s="350"/>
    </row>
    <row r="651" spans="1:16" ht="12.75" thickBot="1">
      <c r="A651" s="44"/>
      <c r="B651" s="44"/>
      <c r="C651" s="70"/>
      <c r="D651" s="266"/>
      <c r="E651" s="266"/>
      <c r="F651" s="266"/>
      <c r="G651" s="266"/>
      <c r="H651" s="266"/>
      <c r="I651" s="211">
        <f t="shared" si="11"/>
        <v>0</v>
      </c>
      <c r="J651" s="268"/>
      <c r="K651" s="268"/>
      <c r="L651" s="268"/>
      <c r="M651" s="268"/>
      <c r="N651" s="267"/>
      <c r="O651" s="144"/>
      <c r="P651" s="350"/>
    </row>
    <row r="652" spans="1:16" ht="12.75" thickBot="1">
      <c r="A652" s="40"/>
      <c r="B652" s="11" t="s">
        <v>308</v>
      </c>
      <c r="C652" s="173"/>
      <c r="D652" s="89">
        <v>3572.76</v>
      </c>
      <c r="E652" s="89">
        <v>8347.84</v>
      </c>
      <c r="F652" s="89">
        <v>7154.07</v>
      </c>
      <c r="G652" s="89">
        <v>7154.07</v>
      </c>
      <c r="H652" s="89">
        <f>D652+E652+F652+G652</f>
        <v>26228.739999999998</v>
      </c>
      <c r="I652" s="211">
        <f t="shared" si="11"/>
        <v>18523.121468926554</v>
      </c>
      <c r="J652" s="96"/>
      <c r="K652" s="96"/>
      <c r="L652" s="96"/>
      <c r="M652" s="96"/>
      <c r="N652" s="220">
        <f>J652+K652+L652+M652</f>
        <v>0</v>
      </c>
      <c r="O652" s="131">
        <f>C652+I652-N652</f>
        <v>18523.121468926554</v>
      </c>
      <c r="P652" s="350"/>
    </row>
    <row r="653" spans="1:16" ht="12.75" thickBot="1">
      <c r="A653" s="44"/>
      <c r="B653" s="44"/>
      <c r="C653" s="70"/>
      <c r="D653" s="266"/>
      <c r="E653" s="266"/>
      <c r="F653" s="266"/>
      <c r="G653" s="266"/>
      <c r="H653" s="266"/>
      <c r="I653" s="211">
        <f t="shared" si="11"/>
        <v>0</v>
      </c>
      <c r="J653" s="268"/>
      <c r="K653" s="268"/>
      <c r="L653" s="268"/>
      <c r="M653" s="268"/>
      <c r="N653" s="267"/>
      <c r="O653" s="144"/>
      <c r="P653" s="350"/>
    </row>
    <row r="654" spans="1:16" ht="12.75" thickBot="1">
      <c r="A654" s="40"/>
      <c r="B654" s="11" t="s">
        <v>349</v>
      </c>
      <c r="C654" s="173"/>
      <c r="D654" s="89">
        <v>2689.92</v>
      </c>
      <c r="E654" s="89">
        <v>4044.32</v>
      </c>
      <c r="F654" s="89">
        <v>3705.72</v>
      </c>
      <c r="G654" s="89">
        <v>3705.72</v>
      </c>
      <c r="H654" s="89">
        <f>D654+E654+F654+G654</f>
        <v>14145.679999999998</v>
      </c>
      <c r="I654" s="211">
        <f t="shared" si="11"/>
        <v>9989.887005649718</v>
      </c>
      <c r="J654" s="96"/>
      <c r="K654" s="96"/>
      <c r="L654" s="96"/>
      <c r="M654" s="96"/>
      <c r="N654" s="220">
        <f>J654+K654+L654+M654</f>
        <v>0</v>
      </c>
      <c r="O654" s="131">
        <f>C654+I654-N654</f>
        <v>9989.887005649718</v>
      </c>
      <c r="P654" s="350"/>
    </row>
    <row r="655" spans="1:16" ht="12.75" thickBot="1">
      <c r="A655" s="42"/>
      <c r="B655" s="42" t="s">
        <v>359</v>
      </c>
      <c r="C655" s="69"/>
      <c r="D655" s="256">
        <v>4593.69</v>
      </c>
      <c r="E655" s="256">
        <v>11410.32</v>
      </c>
      <c r="F655" s="256">
        <v>9706.17</v>
      </c>
      <c r="G655" s="256">
        <v>9706.17</v>
      </c>
      <c r="H655" s="89">
        <f>D655+E655+F655+G655</f>
        <v>35416.35</v>
      </c>
      <c r="I655" s="211">
        <f t="shared" si="11"/>
        <v>25011.54661016949</v>
      </c>
      <c r="J655" s="96"/>
      <c r="K655" s="96"/>
      <c r="L655" s="96"/>
      <c r="M655" s="96"/>
      <c r="N655" s="220">
        <f>J655+K655+L655+M655</f>
        <v>0</v>
      </c>
      <c r="O655" s="131">
        <f>C655+I655-N655</f>
        <v>25011.54661016949</v>
      </c>
      <c r="P655" s="350"/>
    </row>
    <row r="656" spans="1:16" ht="12" thickBot="1">
      <c r="A656" s="154"/>
      <c r="B656" s="230"/>
      <c r="C656" s="231"/>
      <c r="D656" s="136"/>
      <c r="E656" s="136"/>
      <c r="F656" s="136"/>
      <c r="G656" s="136">
        <f>SUM(G550:G655)</f>
        <v>561628.8</v>
      </c>
      <c r="H656" s="274"/>
      <c r="I656" s="136"/>
      <c r="J656" s="136"/>
      <c r="K656" s="136"/>
      <c r="L656" s="136"/>
      <c r="M656" s="136"/>
      <c r="N656" s="275"/>
      <c r="O656" s="276"/>
      <c r="P656" s="350"/>
    </row>
    <row r="657" spans="1:16" ht="12" thickBot="1">
      <c r="A657" s="1"/>
      <c r="B657" s="14" t="s">
        <v>98</v>
      </c>
      <c r="C657" s="33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0</v>
      </c>
      <c r="D657" s="33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386299.86000000016</v>
      </c>
      <c r="E657" s="33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544412.8800000001</v>
      </c>
      <c r="F657" s="33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583784.3900000001</v>
      </c>
      <c r="G657" s="33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561628.8</v>
      </c>
      <c r="H657" s="122">
        <f>D657+E657+F657+G657</f>
        <v>2076125.9300000004</v>
      </c>
      <c r="I657" s="33">
        <f aca="true" t="shared" si="12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1466190.628531074</v>
      </c>
      <c r="J657" s="33">
        <f t="shared" si="12"/>
        <v>0</v>
      </c>
      <c r="K657" s="33">
        <f t="shared" si="12"/>
        <v>0</v>
      </c>
      <c r="L657" s="33">
        <f t="shared" si="12"/>
        <v>0</v>
      </c>
      <c r="M657" s="33">
        <f t="shared" si="12"/>
        <v>0</v>
      </c>
      <c r="N657" s="33">
        <f t="shared" si="12"/>
        <v>0</v>
      </c>
      <c r="O657" s="33">
        <f t="shared" si="12"/>
        <v>1466190.628531074</v>
      </c>
      <c r="P657" s="350"/>
    </row>
    <row r="658" spans="1:16" ht="12.75" thickBot="1">
      <c r="A658" s="1"/>
      <c r="B658" s="119" t="s">
        <v>371</v>
      </c>
      <c r="C658" s="71"/>
      <c r="D658" s="36"/>
      <c r="E658" s="36"/>
      <c r="F658" s="36"/>
      <c r="G658" s="36"/>
      <c r="H658" s="122"/>
      <c r="I658" s="211">
        <f>H657-I657</f>
        <v>609935.3014689265</v>
      </c>
      <c r="J658" s="36"/>
      <c r="K658" s="36"/>
      <c r="L658" s="36"/>
      <c r="M658" s="36"/>
      <c r="N658" s="130"/>
      <c r="O658" s="131"/>
      <c r="P658" s="350"/>
    </row>
    <row r="659" spans="1:16" ht="12.75" thickBot="1">
      <c r="A659" s="7"/>
      <c r="B659" s="120"/>
      <c r="C659" s="67"/>
      <c r="D659" s="36"/>
      <c r="E659" s="36"/>
      <c r="F659" s="36"/>
      <c r="G659" s="36"/>
      <c r="H659" s="122"/>
      <c r="I659" s="211"/>
      <c r="J659" s="36"/>
      <c r="K659" s="36"/>
      <c r="L659" s="36"/>
      <c r="M659" s="36"/>
      <c r="N659" s="130"/>
      <c r="O659" s="131"/>
      <c r="P659" s="350"/>
    </row>
    <row r="660" spans="1:15" ht="12.75" thickBot="1">
      <c r="A660" s="139"/>
      <c r="B660" s="140" t="s">
        <v>5</v>
      </c>
      <c r="C660" s="170"/>
      <c r="D660" s="152"/>
      <c r="E660" s="152"/>
      <c r="F660" s="152"/>
      <c r="G660" s="152"/>
      <c r="H660" s="148"/>
      <c r="I660" s="226">
        <f>I659+I658+I657</f>
        <v>2076125.9300000004</v>
      </c>
      <c r="J660" s="152"/>
      <c r="K660" s="152"/>
      <c r="L660" s="152"/>
      <c r="M660" s="152"/>
      <c r="N660" s="149"/>
      <c r="O660" s="226"/>
    </row>
    <row r="661" ht="11.25">
      <c r="O661" s="350">
        <f>C657+I657-N657</f>
        <v>1466190.628531074</v>
      </c>
    </row>
    <row r="662" ht="11.25">
      <c r="O662" s="350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0"/>
  <sheetViews>
    <sheetView zoomScalePageLayoutView="0" workbookViewId="0" topLeftCell="A634">
      <selection activeCell="P658" sqref="P1:T658"/>
    </sheetView>
  </sheetViews>
  <sheetFormatPr defaultColWidth="9.00390625" defaultRowHeight="12.75"/>
  <cols>
    <col min="1" max="1" width="4.25390625" style="12" customWidth="1"/>
    <col min="2" max="2" width="22.125" style="12" customWidth="1"/>
    <col min="3" max="3" width="10.625" style="62" customWidth="1"/>
    <col min="4" max="4" width="11.375" style="12" customWidth="1"/>
    <col min="5" max="6" width="9.25390625" style="12" customWidth="1"/>
    <col min="7" max="7" width="8.875" style="12" customWidth="1"/>
    <col min="8" max="9" width="10.625" style="12" customWidth="1"/>
    <col min="10" max="10" width="10.125" style="12" customWidth="1"/>
    <col min="11" max="11" width="8.00390625" style="12" customWidth="1"/>
    <col min="12" max="12" width="9.125" style="12" customWidth="1"/>
    <col min="13" max="13" width="8.75390625" style="12" customWidth="1"/>
    <col min="14" max="14" width="9.125" style="12" customWidth="1"/>
    <col min="15" max="15" width="16.625" style="12" customWidth="1"/>
    <col min="16" max="16" width="9.25390625" style="12" customWidth="1"/>
    <col min="17" max="16384" width="9.125" style="12" customWidth="1"/>
  </cols>
  <sheetData>
    <row r="1" spans="2:3" ht="20.25" customHeight="1">
      <c r="B1" s="17"/>
      <c r="C1" s="167"/>
    </row>
    <row r="2" spans="2:5" ht="18" customHeight="1">
      <c r="B2" s="235"/>
      <c r="C2" s="310"/>
      <c r="E2" s="17"/>
    </row>
    <row r="3" spans="2:3" ht="11.25">
      <c r="B3" s="17"/>
      <c r="C3" s="167"/>
    </row>
    <row r="4" spans="2:5" ht="13.5" thickBot="1">
      <c r="B4" s="235" t="s">
        <v>287</v>
      </c>
      <c r="C4" s="310"/>
      <c r="E4" s="17" t="s">
        <v>352</v>
      </c>
    </row>
    <row r="5" spans="1:3" ht="15" customHeight="1" thickBot="1">
      <c r="A5" s="307"/>
      <c r="B5" s="306" t="s">
        <v>350</v>
      </c>
      <c r="C5" s="168"/>
    </row>
    <row r="6" spans="1:15" ht="12" thickBot="1">
      <c r="A6" s="202"/>
      <c r="B6" s="203"/>
      <c r="C6" s="190"/>
      <c r="D6" s="224"/>
      <c r="E6" s="224" t="s">
        <v>378</v>
      </c>
      <c r="F6" s="215"/>
      <c r="G6" s="215"/>
      <c r="H6" s="216"/>
      <c r="I6" s="205"/>
      <c r="J6" s="232"/>
      <c r="K6" s="74" t="s">
        <v>379</v>
      </c>
      <c r="L6" s="74"/>
      <c r="M6" s="75"/>
      <c r="N6" s="77"/>
      <c r="O6" s="102"/>
    </row>
    <row r="7" spans="1:15" ht="45.75" customHeight="1" thickBot="1">
      <c r="A7" s="427"/>
      <c r="B7" s="428" t="s">
        <v>59</v>
      </c>
      <c r="C7" s="311" t="s">
        <v>372</v>
      </c>
      <c r="D7" s="245" t="s">
        <v>212</v>
      </c>
      <c r="E7" s="245" t="s">
        <v>310</v>
      </c>
      <c r="F7" s="459" t="s">
        <v>341</v>
      </c>
      <c r="G7" s="214" t="s">
        <v>294</v>
      </c>
      <c r="H7" s="217" t="s">
        <v>383</v>
      </c>
      <c r="I7" s="78" t="s">
        <v>384</v>
      </c>
      <c r="J7" s="245">
        <v>1</v>
      </c>
      <c r="K7" s="76">
        <v>2</v>
      </c>
      <c r="L7" s="76">
        <v>3</v>
      </c>
      <c r="M7" s="76">
        <v>4</v>
      </c>
      <c r="N7" s="218" t="s">
        <v>377</v>
      </c>
      <c r="O7" s="103" t="s">
        <v>375</v>
      </c>
    </row>
    <row r="8" spans="1:15" ht="9" customHeight="1">
      <c r="A8" s="431"/>
      <c r="B8" s="309"/>
      <c r="C8" s="432"/>
      <c r="D8" s="86"/>
      <c r="E8" s="86"/>
      <c r="F8" s="86"/>
      <c r="G8" s="86"/>
      <c r="H8" s="86"/>
      <c r="I8" s="433"/>
      <c r="J8" s="93"/>
      <c r="K8" s="93"/>
      <c r="L8" s="93"/>
      <c r="M8" s="93"/>
      <c r="N8" s="433"/>
      <c r="O8" s="434"/>
    </row>
    <row r="9" spans="1:15" ht="12.75" customHeight="1" thickBot="1">
      <c r="A9" s="418"/>
      <c r="B9" s="21"/>
      <c r="C9" s="419"/>
      <c r="D9" s="84"/>
      <c r="E9" s="84"/>
      <c r="F9" s="84"/>
      <c r="G9" s="84"/>
      <c r="H9" s="84"/>
      <c r="I9" s="420"/>
      <c r="J9" s="100"/>
      <c r="K9" s="100"/>
      <c r="L9" s="100"/>
      <c r="M9" s="100"/>
      <c r="N9" s="420"/>
      <c r="O9" s="435"/>
    </row>
    <row r="10" spans="1:15" ht="15" customHeight="1" thickBot="1">
      <c r="A10" s="302"/>
      <c r="B10" s="429" t="s">
        <v>60</v>
      </c>
      <c r="C10" s="430"/>
      <c r="D10" s="401">
        <v>0</v>
      </c>
      <c r="E10" s="401">
        <v>0</v>
      </c>
      <c r="F10" s="448">
        <v>0</v>
      </c>
      <c r="G10" s="401">
        <v>0</v>
      </c>
      <c r="H10" s="89">
        <f>D10+E10+F10+G10</f>
        <v>0</v>
      </c>
      <c r="I10" s="402">
        <f>H10/1.18/1.4</f>
        <v>0</v>
      </c>
      <c r="J10" s="403"/>
      <c r="K10" s="403"/>
      <c r="L10" s="403"/>
      <c r="M10" s="403"/>
      <c r="N10" s="404">
        <f>J10+K10+L10+M10</f>
        <v>0</v>
      </c>
      <c r="O10" s="405">
        <f>C10+I10-N10</f>
        <v>0</v>
      </c>
    </row>
    <row r="11" spans="1:15" ht="12.75" thickBot="1">
      <c r="A11" s="15"/>
      <c r="B11" s="15"/>
      <c r="C11" s="194"/>
      <c r="D11" s="90"/>
      <c r="E11" s="90"/>
      <c r="F11" s="91"/>
      <c r="G11" s="91"/>
      <c r="H11" s="89">
        <f aca="true" t="shared" si="0" ref="H11:H74">D11+E11+F11+G11</f>
        <v>0</v>
      </c>
      <c r="I11" s="402">
        <f aca="true" t="shared" si="1" ref="I11:I74">H11/1.18/1.4</f>
        <v>0</v>
      </c>
      <c r="J11" s="97"/>
      <c r="K11" s="97"/>
      <c r="L11" s="97"/>
      <c r="M11" s="97"/>
      <c r="N11" s="221"/>
      <c r="O11" s="121"/>
    </row>
    <row r="12" spans="1:15" ht="12.75" thickBot="1">
      <c r="A12" s="246"/>
      <c r="B12" s="29" t="s">
        <v>61</v>
      </c>
      <c r="C12" s="361"/>
      <c r="D12" s="89">
        <v>13501.17</v>
      </c>
      <c r="E12" s="89">
        <v>13501.17</v>
      </c>
      <c r="F12" s="89">
        <v>13501.17</v>
      </c>
      <c r="G12" s="89">
        <v>13501.17</v>
      </c>
      <c r="H12" s="89">
        <f t="shared" si="0"/>
        <v>54004.68</v>
      </c>
      <c r="I12" s="402">
        <f t="shared" si="1"/>
        <v>32690.484261501217</v>
      </c>
      <c r="J12" s="96"/>
      <c r="K12" s="96"/>
      <c r="L12" s="96"/>
      <c r="M12" s="96"/>
      <c r="N12" s="220">
        <f>J12+K12+L12+M12</f>
        <v>0</v>
      </c>
      <c r="O12" s="131">
        <f>C12+I12-N12</f>
        <v>32690.484261501217</v>
      </c>
    </row>
    <row r="13" spans="1:15" ht="12.75" thickBot="1">
      <c r="A13" s="15"/>
      <c r="B13" s="15"/>
      <c r="C13" s="194"/>
      <c r="D13" s="90"/>
      <c r="E13" s="90"/>
      <c r="F13" s="90"/>
      <c r="G13" s="91"/>
      <c r="H13" s="89">
        <f t="shared" si="0"/>
        <v>0</v>
      </c>
      <c r="I13" s="402">
        <f t="shared" si="1"/>
        <v>0</v>
      </c>
      <c r="J13" s="97"/>
      <c r="K13" s="97"/>
      <c r="L13" s="97"/>
      <c r="M13" s="97"/>
      <c r="N13" s="221"/>
      <c r="O13" s="121"/>
    </row>
    <row r="14" spans="1:15" ht="12.75" thickBot="1">
      <c r="A14" s="246"/>
      <c r="B14" s="29" t="s">
        <v>62</v>
      </c>
      <c r="C14" s="361"/>
      <c r="D14" s="89">
        <v>42155.13</v>
      </c>
      <c r="E14" s="89">
        <v>42155.13</v>
      </c>
      <c r="F14" s="89">
        <v>42155.13</v>
      </c>
      <c r="G14" s="89">
        <v>14774.27</v>
      </c>
      <c r="H14" s="89">
        <f t="shared" si="0"/>
        <v>141239.65999999997</v>
      </c>
      <c r="I14" s="402">
        <f t="shared" si="1"/>
        <v>85496.16222760291</v>
      </c>
      <c r="J14" s="96"/>
      <c r="K14" s="96"/>
      <c r="L14" s="96"/>
      <c r="M14" s="96"/>
      <c r="N14" s="220">
        <f>J14+K14+L14+M14</f>
        <v>0</v>
      </c>
      <c r="O14" s="131">
        <f>C14+I14-N14</f>
        <v>85496.16222760291</v>
      </c>
    </row>
    <row r="15" spans="1:15" ht="12.75" thickBot="1">
      <c r="A15" s="15"/>
      <c r="B15" s="25"/>
      <c r="C15" s="194"/>
      <c r="D15" s="90"/>
      <c r="E15" s="90"/>
      <c r="F15" s="90"/>
      <c r="G15" s="91"/>
      <c r="H15" s="89">
        <f t="shared" si="0"/>
        <v>0</v>
      </c>
      <c r="I15" s="402">
        <f t="shared" si="1"/>
        <v>0</v>
      </c>
      <c r="J15" s="97"/>
      <c r="K15" s="97"/>
      <c r="L15" s="97"/>
      <c r="M15" s="97"/>
      <c r="N15" s="221"/>
      <c r="O15" s="121"/>
    </row>
    <row r="16" spans="1:15" ht="12.75" thickBot="1">
      <c r="A16" s="246"/>
      <c r="B16" s="29" t="s">
        <v>90</v>
      </c>
      <c r="C16" s="199"/>
      <c r="D16" s="89">
        <v>15529.35</v>
      </c>
      <c r="E16" s="89">
        <v>17902.09</v>
      </c>
      <c r="F16" s="89">
        <v>29765.72</v>
      </c>
      <c r="G16" s="89">
        <v>29765.76</v>
      </c>
      <c r="H16" s="89">
        <f t="shared" si="0"/>
        <v>92962.92</v>
      </c>
      <c r="I16" s="402">
        <f t="shared" si="1"/>
        <v>56272.95399515739</v>
      </c>
      <c r="J16" s="96"/>
      <c r="K16" s="96"/>
      <c r="L16" s="96"/>
      <c r="M16" s="96"/>
      <c r="N16" s="220">
        <f>J16+K16+L16+M16</f>
        <v>0</v>
      </c>
      <c r="O16" s="131">
        <f>C16+I16-N16</f>
        <v>56272.95399515739</v>
      </c>
    </row>
    <row r="17" spans="1:15" ht="12.75" thickBot="1">
      <c r="A17" s="25"/>
      <c r="B17" s="25"/>
      <c r="C17" s="198"/>
      <c r="D17" s="334"/>
      <c r="E17" s="334"/>
      <c r="F17" s="334"/>
      <c r="G17" s="207"/>
      <c r="H17" s="89">
        <f t="shared" si="0"/>
        <v>0</v>
      </c>
      <c r="I17" s="402">
        <f t="shared" si="1"/>
        <v>0</v>
      </c>
      <c r="J17" s="335"/>
      <c r="K17" s="335"/>
      <c r="L17" s="335"/>
      <c r="M17" s="335"/>
      <c r="N17" s="345"/>
      <c r="O17" s="346"/>
    </row>
    <row r="18" spans="1:15" ht="12.75" thickBot="1">
      <c r="A18" s="28"/>
      <c r="B18" s="20" t="s">
        <v>301</v>
      </c>
      <c r="C18" s="347"/>
      <c r="D18" s="338"/>
      <c r="E18" s="338"/>
      <c r="F18" s="338"/>
      <c r="G18" s="339"/>
      <c r="H18" s="89">
        <f t="shared" si="0"/>
        <v>0</v>
      </c>
      <c r="I18" s="402">
        <f t="shared" si="1"/>
        <v>0</v>
      </c>
      <c r="J18" s="96"/>
      <c r="K18" s="96"/>
      <c r="L18" s="96"/>
      <c r="M18" s="96"/>
      <c r="N18" s="220">
        <f>J18+K18+L18+M18</f>
        <v>0</v>
      </c>
      <c r="O18" s="131">
        <f>C18+I18-N18</f>
        <v>0</v>
      </c>
    </row>
    <row r="19" spans="1:15" ht="12.75" thickBot="1">
      <c r="A19" s="25"/>
      <c r="B19" s="25"/>
      <c r="C19" s="198"/>
      <c r="D19" s="334"/>
      <c r="E19" s="334"/>
      <c r="F19" s="334"/>
      <c r="G19" s="207"/>
      <c r="H19" s="89">
        <f t="shared" si="0"/>
        <v>0</v>
      </c>
      <c r="I19" s="402">
        <f t="shared" si="1"/>
        <v>0</v>
      </c>
      <c r="J19" s="335"/>
      <c r="K19" s="335"/>
      <c r="L19" s="335"/>
      <c r="M19" s="335"/>
      <c r="N19" s="345"/>
      <c r="O19" s="346"/>
    </row>
    <row r="20" spans="1:15" ht="12.75" thickBot="1">
      <c r="A20" s="28"/>
      <c r="B20" s="20" t="s">
        <v>303</v>
      </c>
      <c r="C20" s="347"/>
      <c r="D20" s="338"/>
      <c r="E20" s="338"/>
      <c r="F20" s="338"/>
      <c r="G20" s="339"/>
      <c r="H20" s="89">
        <f t="shared" si="0"/>
        <v>0</v>
      </c>
      <c r="I20" s="402">
        <f t="shared" si="1"/>
        <v>0</v>
      </c>
      <c r="J20" s="96"/>
      <c r="K20" s="96"/>
      <c r="L20" s="96"/>
      <c r="M20" s="96"/>
      <c r="N20" s="220">
        <f>J20+K20+L20+M20</f>
        <v>0</v>
      </c>
      <c r="O20" s="131">
        <f>C20+I20-N20</f>
        <v>0</v>
      </c>
    </row>
    <row r="21" spans="1:15" ht="12.75" thickBot="1">
      <c r="A21" s="25"/>
      <c r="B21" s="25"/>
      <c r="C21" s="198"/>
      <c r="D21" s="334"/>
      <c r="E21" s="334"/>
      <c r="F21" s="334"/>
      <c r="G21" s="207"/>
      <c r="H21" s="89">
        <f t="shared" si="0"/>
        <v>0</v>
      </c>
      <c r="I21" s="402">
        <f t="shared" si="1"/>
        <v>0</v>
      </c>
      <c r="J21" s="335"/>
      <c r="K21" s="335"/>
      <c r="L21" s="335"/>
      <c r="M21" s="335"/>
      <c r="N21" s="345"/>
      <c r="O21" s="346"/>
    </row>
    <row r="22" spans="1:15" ht="12.75" thickBot="1">
      <c r="A22" s="28"/>
      <c r="B22" s="20" t="s">
        <v>304</v>
      </c>
      <c r="C22" s="347"/>
      <c r="D22" s="338"/>
      <c r="E22" s="338"/>
      <c r="F22" s="338"/>
      <c r="G22" s="339"/>
      <c r="H22" s="89">
        <f t="shared" si="0"/>
        <v>0</v>
      </c>
      <c r="I22" s="402">
        <f t="shared" si="1"/>
        <v>0</v>
      </c>
      <c r="J22" s="96"/>
      <c r="K22" s="96"/>
      <c r="L22" s="96"/>
      <c r="M22" s="96"/>
      <c r="N22" s="220">
        <f>J22+K22+L22+M22</f>
        <v>0</v>
      </c>
      <c r="O22" s="131">
        <f>C22+I22-N22</f>
        <v>0</v>
      </c>
    </row>
    <row r="23" spans="1:15" ht="12.75" thickBot="1">
      <c r="A23" s="15"/>
      <c r="B23" s="15"/>
      <c r="C23" s="195"/>
      <c r="D23" s="90"/>
      <c r="E23" s="90"/>
      <c r="F23" s="90"/>
      <c r="G23" s="91"/>
      <c r="H23" s="89">
        <f t="shared" si="0"/>
        <v>0</v>
      </c>
      <c r="I23" s="402">
        <f t="shared" si="1"/>
        <v>0</v>
      </c>
      <c r="J23" s="97"/>
      <c r="K23" s="97"/>
      <c r="L23" s="97"/>
      <c r="M23" s="97"/>
      <c r="N23" s="221"/>
      <c r="O23" s="121"/>
    </row>
    <row r="24" spans="1:15" ht="12.75" thickBot="1">
      <c r="A24" s="28"/>
      <c r="B24" s="29" t="s">
        <v>338</v>
      </c>
      <c r="C24" s="347"/>
      <c r="D24" s="338"/>
      <c r="E24" s="338"/>
      <c r="F24" s="338"/>
      <c r="G24" s="339"/>
      <c r="H24" s="89">
        <f t="shared" si="0"/>
        <v>0</v>
      </c>
      <c r="I24" s="402">
        <f t="shared" si="1"/>
        <v>0</v>
      </c>
      <c r="J24" s="96"/>
      <c r="K24" s="96"/>
      <c r="L24" s="96"/>
      <c r="M24" s="96"/>
      <c r="N24" s="220">
        <f>J24+K24+L24+M24</f>
        <v>0</v>
      </c>
      <c r="O24" s="131">
        <f>C24+I24-N24</f>
        <v>0</v>
      </c>
    </row>
    <row r="25" spans="1:15" ht="12.75" thickBot="1">
      <c r="A25" s="15"/>
      <c r="B25" s="15"/>
      <c r="C25" s="195"/>
      <c r="D25" s="90"/>
      <c r="E25" s="90"/>
      <c r="F25" s="90"/>
      <c r="G25" s="91"/>
      <c r="H25" s="89">
        <f t="shared" si="0"/>
        <v>0</v>
      </c>
      <c r="I25" s="402">
        <f t="shared" si="1"/>
        <v>0</v>
      </c>
      <c r="J25" s="97"/>
      <c r="K25" s="97"/>
      <c r="L25" s="97"/>
      <c r="M25" s="97"/>
      <c r="N25" s="221"/>
      <c r="O25" s="121"/>
    </row>
    <row r="26" spans="1:15" ht="12.75" thickBot="1">
      <c r="A26" s="28"/>
      <c r="B26" s="29" t="s">
        <v>339</v>
      </c>
      <c r="C26" s="347"/>
      <c r="D26" s="338"/>
      <c r="E26" s="338"/>
      <c r="F26" s="338"/>
      <c r="G26" s="339"/>
      <c r="H26" s="89">
        <f t="shared" si="0"/>
        <v>0</v>
      </c>
      <c r="I26" s="402">
        <f t="shared" si="1"/>
        <v>0</v>
      </c>
      <c r="J26" s="96"/>
      <c r="K26" s="96"/>
      <c r="L26" s="96"/>
      <c r="M26" s="96"/>
      <c r="N26" s="220">
        <f>J26+K26+L26+M26</f>
        <v>0</v>
      </c>
      <c r="O26" s="131">
        <f>C26+I26-N26</f>
        <v>0</v>
      </c>
    </row>
    <row r="27" spans="1:15" ht="12.75" thickBot="1">
      <c r="A27" s="15"/>
      <c r="B27" s="15"/>
      <c r="C27" s="195"/>
      <c r="D27" s="90"/>
      <c r="E27" s="90"/>
      <c r="F27" s="90"/>
      <c r="G27" s="91"/>
      <c r="H27" s="89">
        <f t="shared" si="0"/>
        <v>0</v>
      </c>
      <c r="I27" s="402">
        <f t="shared" si="1"/>
        <v>0</v>
      </c>
      <c r="J27" s="97"/>
      <c r="K27" s="97"/>
      <c r="L27" s="97"/>
      <c r="M27" s="97"/>
      <c r="N27" s="221"/>
      <c r="O27" s="121"/>
    </row>
    <row r="28" spans="1:15" ht="12.75" thickBot="1">
      <c r="A28" s="28"/>
      <c r="B28" s="29" t="s">
        <v>340</v>
      </c>
      <c r="C28" s="347"/>
      <c r="D28" s="338"/>
      <c r="E28" s="338"/>
      <c r="F28" s="338"/>
      <c r="G28" s="339"/>
      <c r="H28" s="89">
        <f t="shared" si="0"/>
        <v>0</v>
      </c>
      <c r="I28" s="402">
        <f t="shared" si="1"/>
        <v>0</v>
      </c>
      <c r="J28" s="96"/>
      <c r="K28" s="96"/>
      <c r="L28" s="96"/>
      <c r="M28" s="96"/>
      <c r="N28" s="220">
        <f>J28+K28+L28+M28</f>
        <v>0</v>
      </c>
      <c r="O28" s="131">
        <f>C28+I28-N28</f>
        <v>0</v>
      </c>
    </row>
    <row r="29" spans="1:15" ht="12.75" thickBot="1">
      <c r="A29" s="15"/>
      <c r="B29" s="15"/>
      <c r="C29" s="195"/>
      <c r="D29" s="90"/>
      <c r="E29" s="90"/>
      <c r="F29" s="90"/>
      <c r="G29" s="91"/>
      <c r="H29" s="89">
        <f t="shared" si="0"/>
        <v>0</v>
      </c>
      <c r="I29" s="402">
        <f t="shared" si="1"/>
        <v>0</v>
      </c>
      <c r="J29" s="97"/>
      <c r="K29" s="97"/>
      <c r="L29" s="97"/>
      <c r="M29" s="97"/>
      <c r="N29" s="221"/>
      <c r="O29" s="121"/>
    </row>
    <row r="30" spans="1:15" ht="12.75" thickBot="1">
      <c r="A30" s="360"/>
      <c r="B30" s="19" t="s">
        <v>302</v>
      </c>
      <c r="C30" s="361"/>
      <c r="D30" s="89">
        <v>68599.8</v>
      </c>
      <c r="E30" s="89">
        <v>69026.04</v>
      </c>
      <c r="F30" s="89">
        <v>69026.04</v>
      </c>
      <c r="G30" s="89">
        <v>106713.72</v>
      </c>
      <c r="H30" s="89">
        <f t="shared" si="0"/>
        <v>313365.6</v>
      </c>
      <c r="I30" s="402">
        <f t="shared" si="1"/>
        <v>189688.61985472156</v>
      </c>
      <c r="J30" s="96"/>
      <c r="K30" s="96"/>
      <c r="L30" s="96"/>
      <c r="M30" s="96"/>
      <c r="N30" s="220">
        <f>J30+K30+L30+M30</f>
        <v>0</v>
      </c>
      <c r="O30" s="131">
        <f>C30+I30-N30</f>
        <v>189688.61985472156</v>
      </c>
    </row>
    <row r="31" spans="1:15" ht="12.75" thickBot="1">
      <c r="A31" s="3"/>
      <c r="B31" s="3"/>
      <c r="C31" s="195"/>
      <c r="D31" s="81"/>
      <c r="E31" s="81"/>
      <c r="F31" s="81"/>
      <c r="G31" s="82"/>
      <c r="H31" s="89">
        <f t="shared" si="0"/>
        <v>0</v>
      </c>
      <c r="I31" s="402">
        <f t="shared" si="1"/>
        <v>0</v>
      </c>
      <c r="J31" s="94"/>
      <c r="K31" s="94"/>
      <c r="L31" s="94"/>
      <c r="M31" s="94"/>
      <c r="N31" s="222"/>
      <c r="O31" s="104"/>
    </row>
    <row r="32" spans="1:15" ht="12.75" thickBot="1">
      <c r="A32" s="4"/>
      <c r="B32" s="19" t="s">
        <v>57</v>
      </c>
      <c r="C32" s="361"/>
      <c r="D32" s="89">
        <v>21083.31</v>
      </c>
      <c r="E32" s="89">
        <v>21083.31</v>
      </c>
      <c r="F32" s="89">
        <v>22099.26</v>
      </c>
      <c r="G32" s="89">
        <v>23569.71</v>
      </c>
      <c r="H32" s="89">
        <f t="shared" si="0"/>
        <v>87835.59</v>
      </c>
      <c r="I32" s="402">
        <f t="shared" si="1"/>
        <v>53169.24334140436</v>
      </c>
      <c r="J32" s="96"/>
      <c r="K32" s="96"/>
      <c r="L32" s="96"/>
      <c r="M32" s="96"/>
      <c r="N32" s="220">
        <f>J32+K32+L32+M32</f>
        <v>0</v>
      </c>
      <c r="O32" s="131">
        <f>C32+I32-N32</f>
        <v>53169.24334140436</v>
      </c>
    </row>
    <row r="33" spans="1:15" ht="12.75" thickBot="1">
      <c r="A33" s="1"/>
      <c r="B33" s="15"/>
      <c r="C33" s="195"/>
      <c r="D33" s="81"/>
      <c r="E33" s="81"/>
      <c r="F33" s="81"/>
      <c r="G33" s="82"/>
      <c r="H33" s="89">
        <f t="shared" si="0"/>
        <v>0</v>
      </c>
      <c r="I33" s="402">
        <f t="shared" si="1"/>
        <v>0</v>
      </c>
      <c r="J33" s="94"/>
      <c r="K33" s="94"/>
      <c r="L33" s="94"/>
      <c r="M33" s="94"/>
      <c r="N33" s="222"/>
      <c r="O33" s="104"/>
    </row>
    <row r="34" spans="1:15" ht="12.75" thickBot="1">
      <c r="A34" s="4"/>
      <c r="B34" s="29" t="s">
        <v>315</v>
      </c>
      <c r="C34" s="361"/>
      <c r="D34" s="89"/>
      <c r="E34" s="89"/>
      <c r="F34" s="89"/>
      <c r="G34" s="89"/>
      <c r="H34" s="89">
        <f t="shared" si="0"/>
        <v>0</v>
      </c>
      <c r="I34" s="402">
        <f t="shared" si="1"/>
        <v>0</v>
      </c>
      <c r="J34" s="96"/>
      <c r="K34" s="96"/>
      <c r="L34" s="96"/>
      <c r="M34" s="96"/>
      <c r="N34" s="220">
        <f>J34+K34+L34+M34</f>
        <v>0</v>
      </c>
      <c r="O34" s="131">
        <f>C34+I34-N34</f>
        <v>0</v>
      </c>
    </row>
    <row r="35" spans="1:15" ht="12.75" thickBot="1">
      <c r="A35" s="1"/>
      <c r="B35" s="25"/>
      <c r="C35" s="195"/>
      <c r="D35" s="81"/>
      <c r="E35" s="81"/>
      <c r="F35" s="81"/>
      <c r="G35" s="82"/>
      <c r="H35" s="89">
        <f t="shared" si="0"/>
        <v>0</v>
      </c>
      <c r="I35" s="402">
        <f t="shared" si="1"/>
        <v>0</v>
      </c>
      <c r="J35" s="94"/>
      <c r="K35" s="94"/>
      <c r="L35" s="94"/>
      <c r="M35" s="94"/>
      <c r="N35" s="222"/>
      <c r="O35" s="104"/>
    </row>
    <row r="36" spans="1:15" ht="12.75" thickBot="1">
      <c r="A36" s="4"/>
      <c r="B36" s="29" t="s">
        <v>64</v>
      </c>
      <c r="C36" s="361"/>
      <c r="D36" s="89">
        <v>16609.14</v>
      </c>
      <c r="E36" s="89">
        <v>17207.44</v>
      </c>
      <c r="F36" s="89">
        <v>13909.62</v>
      </c>
      <c r="G36" s="89">
        <v>66619.83</v>
      </c>
      <c r="H36" s="89">
        <f t="shared" si="0"/>
        <v>114346.03</v>
      </c>
      <c r="I36" s="402">
        <f t="shared" si="1"/>
        <v>69216.72518159807</v>
      </c>
      <c r="J36" s="96"/>
      <c r="K36" s="96"/>
      <c r="L36" s="96"/>
      <c r="M36" s="96"/>
      <c r="N36" s="220">
        <f>J36+K36+L36+M36</f>
        <v>0</v>
      </c>
      <c r="O36" s="131">
        <f>C36+I36-N36</f>
        <v>69216.72518159807</v>
      </c>
    </row>
    <row r="37" spans="1:15" ht="12.75" thickBot="1">
      <c r="A37" s="1"/>
      <c r="B37" s="25"/>
      <c r="C37" s="195"/>
      <c r="D37" s="81"/>
      <c r="E37" s="81"/>
      <c r="F37" s="81"/>
      <c r="G37" s="82"/>
      <c r="H37" s="89">
        <f t="shared" si="0"/>
        <v>0</v>
      </c>
      <c r="I37" s="402">
        <f t="shared" si="1"/>
        <v>0</v>
      </c>
      <c r="J37" s="94"/>
      <c r="K37" s="94"/>
      <c r="L37" s="94"/>
      <c r="M37" s="94"/>
      <c r="N37" s="222"/>
      <c r="O37" s="104"/>
    </row>
    <row r="38" spans="1:15" ht="12.75" thickBot="1">
      <c r="A38" s="4"/>
      <c r="B38" s="19" t="s">
        <v>65</v>
      </c>
      <c r="C38" s="361"/>
      <c r="D38" s="89">
        <v>31264.68</v>
      </c>
      <c r="E38" s="89">
        <v>31264.68</v>
      </c>
      <c r="F38" s="89">
        <v>31264.86</v>
      </c>
      <c r="G38" s="89">
        <v>31546.7</v>
      </c>
      <c r="H38" s="89">
        <f t="shared" si="0"/>
        <v>125340.92</v>
      </c>
      <c r="I38" s="402">
        <f t="shared" si="1"/>
        <v>75872.22760290558</v>
      </c>
      <c r="J38" s="96"/>
      <c r="K38" s="96"/>
      <c r="L38" s="96"/>
      <c r="M38" s="96"/>
      <c r="N38" s="220">
        <f>J38+K38+L38+M38</f>
        <v>0</v>
      </c>
      <c r="O38" s="131">
        <f>C38+I38-N38</f>
        <v>75872.22760290558</v>
      </c>
    </row>
    <row r="39" spans="1:15" ht="12.75" thickBot="1">
      <c r="A39" s="1"/>
      <c r="B39" s="15"/>
      <c r="C39" s="195"/>
      <c r="D39" s="81"/>
      <c r="E39" s="81"/>
      <c r="F39" s="81"/>
      <c r="G39" s="82"/>
      <c r="H39" s="89">
        <f t="shared" si="0"/>
        <v>0</v>
      </c>
      <c r="I39" s="402">
        <f t="shared" si="1"/>
        <v>0</v>
      </c>
      <c r="J39" s="94"/>
      <c r="K39" s="94"/>
      <c r="L39" s="94"/>
      <c r="M39" s="94"/>
      <c r="N39" s="222"/>
      <c r="O39" s="104"/>
    </row>
    <row r="40" spans="1:15" ht="12.75" thickBot="1">
      <c r="A40" s="4"/>
      <c r="B40" s="29" t="s">
        <v>95</v>
      </c>
      <c r="C40" s="361"/>
      <c r="D40" s="89"/>
      <c r="E40" s="89"/>
      <c r="F40" s="89"/>
      <c r="G40" s="89"/>
      <c r="H40" s="89">
        <f t="shared" si="0"/>
        <v>0</v>
      </c>
      <c r="I40" s="402">
        <f t="shared" si="1"/>
        <v>0</v>
      </c>
      <c r="J40" s="96"/>
      <c r="K40" s="96"/>
      <c r="L40" s="96"/>
      <c r="M40" s="96"/>
      <c r="N40" s="220">
        <f>J40+K40+L40+M40</f>
        <v>0</v>
      </c>
      <c r="O40" s="131">
        <f>C40+I40-N40</f>
        <v>0</v>
      </c>
    </row>
    <row r="41" spans="1:15" ht="12.75" thickBot="1">
      <c r="A41" s="7"/>
      <c r="B41" s="27"/>
      <c r="C41" s="197"/>
      <c r="D41" s="81"/>
      <c r="E41" s="81"/>
      <c r="F41" s="81"/>
      <c r="G41" s="82"/>
      <c r="H41" s="89">
        <f t="shared" si="0"/>
        <v>0</v>
      </c>
      <c r="I41" s="402">
        <f t="shared" si="1"/>
        <v>0</v>
      </c>
      <c r="J41" s="94"/>
      <c r="K41" s="94"/>
      <c r="L41" s="94"/>
      <c r="M41" s="94"/>
      <c r="N41" s="222"/>
      <c r="O41" s="104"/>
    </row>
    <row r="42" spans="1:15" ht="12.75" thickBot="1">
      <c r="A42" s="246"/>
      <c r="B42" s="19" t="s">
        <v>47</v>
      </c>
      <c r="C42" s="361"/>
      <c r="D42" s="89">
        <v>9164.16</v>
      </c>
      <c r="E42" s="89">
        <v>9164.16</v>
      </c>
      <c r="F42" s="89">
        <v>9164.16</v>
      </c>
      <c r="G42" s="89">
        <v>9164.16</v>
      </c>
      <c r="H42" s="89">
        <f t="shared" si="0"/>
        <v>36656.64</v>
      </c>
      <c r="I42" s="402">
        <f t="shared" si="1"/>
        <v>22189.249394673127</v>
      </c>
      <c r="J42" s="96"/>
      <c r="K42" s="96"/>
      <c r="L42" s="96"/>
      <c r="M42" s="96"/>
      <c r="N42" s="220">
        <f>J42+K42+L42+M42</f>
        <v>0</v>
      </c>
      <c r="O42" s="131">
        <f>C42+I42-N42</f>
        <v>22189.249394673127</v>
      </c>
    </row>
    <row r="43" spans="1:15" ht="12.75" thickBot="1">
      <c r="A43" s="15"/>
      <c r="B43" s="15"/>
      <c r="C43" s="195"/>
      <c r="D43" s="81"/>
      <c r="E43" s="81"/>
      <c r="F43" s="81"/>
      <c r="G43" s="82"/>
      <c r="H43" s="89">
        <f t="shared" si="0"/>
        <v>0</v>
      </c>
      <c r="I43" s="402">
        <f t="shared" si="1"/>
        <v>0</v>
      </c>
      <c r="J43" s="94"/>
      <c r="K43" s="94"/>
      <c r="L43" s="94"/>
      <c r="M43" s="94"/>
      <c r="N43" s="222"/>
      <c r="O43" s="104"/>
    </row>
    <row r="44" spans="1:15" ht="12.75" thickBot="1">
      <c r="A44" s="4"/>
      <c r="B44" s="29" t="s">
        <v>94</v>
      </c>
      <c r="C44" s="361"/>
      <c r="D44" s="89"/>
      <c r="E44" s="89"/>
      <c r="F44" s="89"/>
      <c r="G44" s="89"/>
      <c r="H44" s="89">
        <f t="shared" si="0"/>
        <v>0</v>
      </c>
      <c r="I44" s="402">
        <f t="shared" si="1"/>
        <v>0</v>
      </c>
      <c r="J44" s="96"/>
      <c r="K44" s="96"/>
      <c r="L44" s="96"/>
      <c r="M44" s="96"/>
      <c r="N44" s="220">
        <f>J44+K44+L44+M44</f>
        <v>0</v>
      </c>
      <c r="O44" s="131">
        <f>C44+I44-N44</f>
        <v>0</v>
      </c>
    </row>
    <row r="45" spans="1:15" ht="12.75" thickBot="1">
      <c r="A45" s="1"/>
      <c r="B45" s="15"/>
      <c r="C45" s="195"/>
      <c r="D45" s="81"/>
      <c r="E45" s="81"/>
      <c r="F45" s="81"/>
      <c r="G45" s="82"/>
      <c r="H45" s="89">
        <f t="shared" si="0"/>
        <v>0</v>
      </c>
      <c r="I45" s="402">
        <f t="shared" si="1"/>
        <v>0</v>
      </c>
      <c r="J45" s="94"/>
      <c r="K45" s="94"/>
      <c r="L45" s="94"/>
      <c r="M45" s="94"/>
      <c r="N45" s="222"/>
      <c r="O45" s="104"/>
    </row>
    <row r="46" spans="1:15" ht="12.75" thickBot="1">
      <c r="A46" s="4"/>
      <c r="B46" s="29" t="s">
        <v>93</v>
      </c>
      <c r="C46" s="361"/>
      <c r="D46" s="89">
        <v>6961.92</v>
      </c>
      <c r="E46" s="89">
        <v>6961.92</v>
      </c>
      <c r="F46" s="89">
        <v>6961.92</v>
      </c>
      <c r="G46" s="89">
        <v>6961.92</v>
      </c>
      <c r="H46" s="89">
        <f t="shared" si="0"/>
        <v>27847.68</v>
      </c>
      <c r="I46" s="402">
        <f t="shared" si="1"/>
        <v>16856.949152542373</v>
      </c>
      <c r="J46" s="96"/>
      <c r="K46" s="96"/>
      <c r="L46" s="96"/>
      <c r="M46" s="96"/>
      <c r="N46" s="220">
        <f>J46+K46+L46+M46</f>
        <v>0</v>
      </c>
      <c r="O46" s="131">
        <f>C46+I46-N46</f>
        <v>16856.949152542373</v>
      </c>
    </row>
    <row r="47" spans="1:15" ht="12.75" thickBot="1">
      <c r="A47" s="1"/>
      <c r="B47" s="15"/>
      <c r="C47" s="195"/>
      <c r="D47" s="81"/>
      <c r="E47" s="81"/>
      <c r="F47" s="81"/>
      <c r="G47" s="82"/>
      <c r="H47" s="89">
        <f t="shared" si="0"/>
        <v>0</v>
      </c>
      <c r="I47" s="402">
        <f t="shared" si="1"/>
        <v>0</v>
      </c>
      <c r="J47" s="94"/>
      <c r="K47" s="94"/>
      <c r="L47" s="94"/>
      <c r="M47" s="94"/>
      <c r="N47" s="222"/>
      <c r="O47" s="104"/>
    </row>
    <row r="48" spans="1:15" ht="12.75" thickBot="1">
      <c r="A48" s="31"/>
      <c r="B48" s="29" t="s">
        <v>66</v>
      </c>
      <c r="C48" s="361"/>
      <c r="D48" s="89"/>
      <c r="E48" s="89"/>
      <c r="F48" s="89"/>
      <c r="G48" s="89"/>
      <c r="H48" s="89">
        <f t="shared" si="0"/>
        <v>0</v>
      </c>
      <c r="I48" s="402">
        <f t="shared" si="1"/>
        <v>0</v>
      </c>
      <c r="J48" s="96"/>
      <c r="K48" s="96"/>
      <c r="L48" s="96"/>
      <c r="M48" s="96"/>
      <c r="N48" s="220">
        <f>J48+K48+L48+M48</f>
        <v>0</v>
      </c>
      <c r="O48" s="131">
        <f>C48+I48-N48</f>
        <v>0</v>
      </c>
    </row>
    <row r="49" spans="1:15" ht="12.75" thickBot="1">
      <c r="A49" s="1"/>
      <c r="B49" s="25"/>
      <c r="C49" s="195"/>
      <c r="D49" s="81"/>
      <c r="E49" s="81"/>
      <c r="F49" s="81"/>
      <c r="G49" s="82"/>
      <c r="H49" s="89">
        <f t="shared" si="0"/>
        <v>0</v>
      </c>
      <c r="I49" s="402">
        <f t="shared" si="1"/>
        <v>0</v>
      </c>
      <c r="J49" s="94"/>
      <c r="K49" s="94"/>
      <c r="L49" s="94"/>
      <c r="M49" s="94"/>
      <c r="N49" s="222"/>
      <c r="O49" s="104"/>
    </row>
    <row r="50" spans="1:15" ht="12.75" thickBot="1">
      <c r="A50" s="4"/>
      <c r="B50" s="29" t="s">
        <v>67</v>
      </c>
      <c r="C50" s="361"/>
      <c r="D50" s="89">
        <v>19095.54</v>
      </c>
      <c r="E50" s="89">
        <v>19095.54</v>
      </c>
      <c r="F50" s="89">
        <v>19095.54</v>
      </c>
      <c r="G50" s="89">
        <v>37338.65</v>
      </c>
      <c r="H50" s="89">
        <f t="shared" si="0"/>
        <v>94625.27</v>
      </c>
      <c r="I50" s="402">
        <f t="shared" si="1"/>
        <v>57279.2191283293</v>
      </c>
      <c r="J50" s="96"/>
      <c r="K50" s="96"/>
      <c r="L50" s="96"/>
      <c r="M50" s="96"/>
      <c r="N50" s="220">
        <f>J50+K50+L50+M50</f>
        <v>0</v>
      </c>
      <c r="O50" s="131">
        <f>C50+I50-N50</f>
        <v>57279.2191283293</v>
      </c>
    </row>
    <row r="51" spans="1:15" ht="12.75" thickBot="1">
      <c r="A51" s="1"/>
      <c r="B51" s="25"/>
      <c r="C51" s="195"/>
      <c r="D51" s="81"/>
      <c r="E51" s="81"/>
      <c r="F51" s="81"/>
      <c r="G51" s="82"/>
      <c r="H51" s="89">
        <f t="shared" si="0"/>
        <v>0</v>
      </c>
      <c r="I51" s="402">
        <f t="shared" si="1"/>
        <v>0</v>
      </c>
      <c r="J51" s="94"/>
      <c r="K51" s="94"/>
      <c r="L51" s="94"/>
      <c r="M51" s="94"/>
      <c r="N51" s="222"/>
      <c r="O51" s="104"/>
    </row>
    <row r="52" spans="1:15" ht="12.75" thickBot="1">
      <c r="A52" s="4"/>
      <c r="B52" s="29" t="s">
        <v>68</v>
      </c>
      <c r="C52" s="361"/>
      <c r="D52" s="89"/>
      <c r="E52" s="89"/>
      <c r="F52" s="89"/>
      <c r="G52" s="89"/>
      <c r="H52" s="89">
        <f t="shared" si="0"/>
        <v>0</v>
      </c>
      <c r="I52" s="402">
        <f t="shared" si="1"/>
        <v>0</v>
      </c>
      <c r="J52" s="96"/>
      <c r="K52" s="96"/>
      <c r="L52" s="96"/>
      <c r="M52" s="96"/>
      <c r="N52" s="220">
        <f>J52+K52+L52+M52</f>
        <v>0</v>
      </c>
      <c r="O52" s="131">
        <f>C52+I52-N52</f>
        <v>0</v>
      </c>
    </row>
    <row r="53" spans="1:15" ht="12.75" thickBot="1">
      <c r="A53" s="1"/>
      <c r="B53" s="15"/>
      <c r="C53" s="165"/>
      <c r="D53" s="81"/>
      <c r="E53" s="81"/>
      <c r="F53" s="81"/>
      <c r="G53" s="82"/>
      <c r="H53" s="89">
        <f t="shared" si="0"/>
        <v>0</v>
      </c>
      <c r="I53" s="402">
        <f t="shared" si="1"/>
        <v>0</v>
      </c>
      <c r="J53" s="94"/>
      <c r="K53" s="94"/>
      <c r="L53" s="94"/>
      <c r="M53" s="94"/>
      <c r="N53" s="222"/>
      <c r="O53" s="104"/>
    </row>
    <row r="54" spans="1:15" ht="12.75" thickBot="1">
      <c r="A54" s="4"/>
      <c r="B54" s="29" t="s">
        <v>69</v>
      </c>
      <c r="C54" s="361"/>
      <c r="D54" s="89"/>
      <c r="E54" s="89"/>
      <c r="F54" s="89"/>
      <c r="G54" s="89">
        <v>2872.53</v>
      </c>
      <c r="H54" s="89">
        <f t="shared" si="0"/>
        <v>2872.53</v>
      </c>
      <c r="I54" s="402">
        <f t="shared" si="1"/>
        <v>1738.8196125907991</v>
      </c>
      <c r="J54" s="96"/>
      <c r="K54" s="96"/>
      <c r="L54" s="96"/>
      <c r="M54" s="96"/>
      <c r="N54" s="220">
        <f>J54+K54+L54+M54</f>
        <v>0</v>
      </c>
      <c r="O54" s="131">
        <f>C54+I54-N54</f>
        <v>1738.8196125907991</v>
      </c>
    </row>
    <row r="55" spans="1:15" ht="12.75" thickBot="1">
      <c r="A55" s="1"/>
      <c r="B55" s="15"/>
      <c r="C55" s="195"/>
      <c r="D55" s="81"/>
      <c r="E55" s="81"/>
      <c r="F55" s="81"/>
      <c r="G55" s="82"/>
      <c r="H55" s="89">
        <f t="shared" si="0"/>
        <v>0</v>
      </c>
      <c r="I55" s="402">
        <f t="shared" si="1"/>
        <v>0</v>
      </c>
      <c r="J55" s="94"/>
      <c r="K55" s="94"/>
      <c r="L55" s="94"/>
      <c r="M55" s="94"/>
      <c r="N55" s="222"/>
      <c r="O55" s="104"/>
    </row>
    <row r="56" spans="1:15" ht="12.75" thickBot="1">
      <c r="A56" s="4"/>
      <c r="B56" s="29" t="s">
        <v>89</v>
      </c>
      <c r="C56" s="361"/>
      <c r="D56" s="89">
        <v>16182.9</v>
      </c>
      <c r="E56" s="89">
        <v>16182.9</v>
      </c>
      <c r="F56" s="89">
        <v>16182.9</v>
      </c>
      <c r="G56" s="89">
        <v>16182.9</v>
      </c>
      <c r="H56" s="89">
        <f t="shared" si="0"/>
        <v>64731.6</v>
      </c>
      <c r="I56" s="402">
        <f t="shared" si="1"/>
        <v>39183.777239709445</v>
      </c>
      <c r="J56" s="96"/>
      <c r="K56" s="96"/>
      <c r="L56" s="96"/>
      <c r="M56" s="96"/>
      <c r="N56" s="220">
        <f>J56+K56+L56+M56</f>
        <v>0</v>
      </c>
      <c r="O56" s="131">
        <f>C56+I56-N56</f>
        <v>39183.777239709445</v>
      </c>
    </row>
    <row r="57" spans="1:15" ht="12.75" thickBot="1">
      <c r="A57" s="1"/>
      <c r="B57" s="25"/>
      <c r="C57" s="195"/>
      <c r="D57" s="81"/>
      <c r="E57" s="81"/>
      <c r="F57" s="81"/>
      <c r="G57" s="82"/>
      <c r="H57" s="89">
        <f t="shared" si="0"/>
        <v>0</v>
      </c>
      <c r="I57" s="402">
        <f t="shared" si="1"/>
        <v>0</v>
      </c>
      <c r="J57" s="94"/>
      <c r="K57" s="94"/>
      <c r="L57" s="94"/>
      <c r="M57" s="94"/>
      <c r="N57" s="222"/>
      <c r="O57" s="104"/>
    </row>
    <row r="58" spans="1:15" ht="12.75" thickBot="1">
      <c r="A58" s="31"/>
      <c r="B58" s="29" t="s">
        <v>70</v>
      </c>
      <c r="C58" s="361"/>
      <c r="D58" s="89"/>
      <c r="E58" s="89"/>
      <c r="F58" s="89"/>
      <c r="G58" s="89"/>
      <c r="H58" s="89">
        <f t="shared" si="0"/>
        <v>0</v>
      </c>
      <c r="I58" s="402">
        <f t="shared" si="1"/>
        <v>0</v>
      </c>
      <c r="J58" s="96"/>
      <c r="K58" s="96"/>
      <c r="L58" s="96"/>
      <c r="M58" s="96"/>
      <c r="N58" s="220">
        <f>J58+K58+L58+M58</f>
        <v>0</v>
      </c>
      <c r="O58" s="131">
        <f>C58+I58-N58</f>
        <v>0</v>
      </c>
    </row>
    <row r="59" spans="1:15" ht="12.75" thickBot="1">
      <c r="A59" s="2"/>
      <c r="B59" s="27"/>
      <c r="C59" s="195"/>
      <c r="D59" s="81"/>
      <c r="E59" s="81"/>
      <c r="F59" s="81"/>
      <c r="G59" s="82"/>
      <c r="H59" s="89">
        <f t="shared" si="0"/>
        <v>0</v>
      </c>
      <c r="I59" s="402">
        <f t="shared" si="1"/>
        <v>0</v>
      </c>
      <c r="J59" s="94"/>
      <c r="K59" s="94"/>
      <c r="L59" s="94"/>
      <c r="M59" s="94"/>
      <c r="N59" s="222"/>
      <c r="O59" s="104"/>
    </row>
    <row r="60" spans="1:15" ht="12.75" thickBot="1">
      <c r="A60" s="4"/>
      <c r="B60" s="29" t="s">
        <v>71</v>
      </c>
      <c r="C60" s="361"/>
      <c r="D60" s="89"/>
      <c r="E60" s="89"/>
      <c r="F60" s="89"/>
      <c r="G60" s="89"/>
      <c r="H60" s="89">
        <f t="shared" si="0"/>
        <v>0</v>
      </c>
      <c r="I60" s="402">
        <f t="shared" si="1"/>
        <v>0</v>
      </c>
      <c r="J60" s="96"/>
      <c r="K60" s="96"/>
      <c r="L60" s="96"/>
      <c r="M60" s="96"/>
      <c r="N60" s="220">
        <f>J60+K60+L60+M60</f>
        <v>0</v>
      </c>
      <c r="O60" s="131">
        <f>C60+I60-N60</f>
        <v>0</v>
      </c>
    </row>
    <row r="61" spans="1:15" ht="12.75" thickBot="1">
      <c r="A61" s="1"/>
      <c r="B61" s="15"/>
      <c r="C61" s="195"/>
      <c r="D61" s="81"/>
      <c r="E61" s="81"/>
      <c r="F61" s="81"/>
      <c r="G61" s="82"/>
      <c r="H61" s="89">
        <f t="shared" si="0"/>
        <v>0</v>
      </c>
      <c r="I61" s="402">
        <f t="shared" si="1"/>
        <v>0</v>
      </c>
      <c r="J61" s="94"/>
      <c r="K61" s="94"/>
      <c r="L61" s="94"/>
      <c r="M61" s="94"/>
      <c r="N61" s="222"/>
      <c r="O61" s="104"/>
    </row>
    <row r="62" spans="1:15" ht="12.75" thickBot="1">
      <c r="A62" s="31"/>
      <c r="B62" s="29" t="s">
        <v>72</v>
      </c>
      <c r="C62" s="199"/>
      <c r="D62" s="89"/>
      <c r="E62" s="89"/>
      <c r="F62" s="89"/>
      <c r="G62" s="89"/>
      <c r="H62" s="89">
        <f t="shared" si="0"/>
        <v>0</v>
      </c>
      <c r="I62" s="402">
        <f t="shared" si="1"/>
        <v>0</v>
      </c>
      <c r="J62" s="96"/>
      <c r="K62" s="96"/>
      <c r="L62" s="96"/>
      <c r="M62" s="96"/>
      <c r="N62" s="220">
        <f>J62+K62+L62+M62</f>
        <v>0</v>
      </c>
      <c r="O62" s="131">
        <f>C62+I62-N62</f>
        <v>0</v>
      </c>
    </row>
    <row r="63" spans="1:15" ht="12.75" thickBot="1">
      <c r="A63" s="1"/>
      <c r="B63" s="15"/>
      <c r="C63" s="195"/>
      <c r="D63" s="81"/>
      <c r="E63" s="81"/>
      <c r="F63" s="81"/>
      <c r="G63" s="82"/>
      <c r="H63" s="89">
        <f t="shared" si="0"/>
        <v>0</v>
      </c>
      <c r="I63" s="402">
        <f t="shared" si="1"/>
        <v>0</v>
      </c>
      <c r="J63" s="94"/>
      <c r="K63" s="94"/>
      <c r="L63" s="94"/>
      <c r="M63" s="94"/>
      <c r="N63" s="222"/>
      <c r="O63" s="104"/>
    </row>
    <row r="64" spans="1:15" ht="12.75" thickBot="1">
      <c r="A64" s="4"/>
      <c r="B64" s="29" t="s">
        <v>73</v>
      </c>
      <c r="C64" s="361"/>
      <c r="D64" s="89">
        <v>11508.48</v>
      </c>
      <c r="E64" s="89">
        <v>11508.48</v>
      </c>
      <c r="F64" s="89">
        <v>11508.48</v>
      </c>
      <c r="G64" s="89">
        <v>13171.73</v>
      </c>
      <c r="H64" s="89">
        <f t="shared" si="0"/>
        <v>47697.17</v>
      </c>
      <c r="I64" s="402">
        <f t="shared" si="1"/>
        <v>28872.378934624696</v>
      </c>
      <c r="J64" s="96"/>
      <c r="K64" s="96"/>
      <c r="L64" s="96"/>
      <c r="M64" s="96"/>
      <c r="N64" s="220">
        <f>J64+K64+L64+M64</f>
        <v>0</v>
      </c>
      <c r="O64" s="131">
        <f>C64+I64-N64</f>
        <v>28872.378934624696</v>
      </c>
    </row>
    <row r="65" spans="1:15" ht="12.75" thickBot="1">
      <c r="A65" s="1"/>
      <c r="B65" s="15"/>
      <c r="C65" s="195"/>
      <c r="D65" s="81"/>
      <c r="E65" s="81"/>
      <c r="F65" s="81"/>
      <c r="G65" s="82"/>
      <c r="H65" s="89">
        <f t="shared" si="0"/>
        <v>0</v>
      </c>
      <c r="I65" s="402">
        <f t="shared" si="1"/>
        <v>0</v>
      </c>
      <c r="J65" s="94"/>
      <c r="K65" s="94"/>
      <c r="L65" s="94"/>
      <c r="M65" s="94"/>
      <c r="N65" s="222"/>
      <c r="O65" s="104"/>
    </row>
    <row r="66" spans="1:15" ht="12.75" thickBot="1">
      <c r="A66" s="4"/>
      <c r="B66" s="29" t="s">
        <v>74</v>
      </c>
      <c r="C66" s="361"/>
      <c r="D66" s="89"/>
      <c r="E66" s="89"/>
      <c r="F66" s="89"/>
      <c r="G66" s="89"/>
      <c r="H66" s="89">
        <f t="shared" si="0"/>
        <v>0</v>
      </c>
      <c r="I66" s="402">
        <f t="shared" si="1"/>
        <v>0</v>
      </c>
      <c r="J66" s="96"/>
      <c r="K66" s="96"/>
      <c r="L66" s="96"/>
      <c r="M66" s="96"/>
      <c r="N66" s="220">
        <f>J66+K66+L66+M66</f>
        <v>0</v>
      </c>
      <c r="O66" s="131">
        <f>C66+I66-N66</f>
        <v>0</v>
      </c>
    </row>
    <row r="67" spans="1:15" ht="12.75" thickBot="1">
      <c r="A67" s="1"/>
      <c r="B67" s="15"/>
      <c r="C67" s="195"/>
      <c r="D67" s="81"/>
      <c r="E67" s="81"/>
      <c r="F67" s="81"/>
      <c r="G67" s="82"/>
      <c r="H67" s="89">
        <f t="shared" si="0"/>
        <v>0</v>
      </c>
      <c r="I67" s="402">
        <f t="shared" si="1"/>
        <v>0</v>
      </c>
      <c r="J67" s="94"/>
      <c r="K67" s="94"/>
      <c r="L67" s="94"/>
      <c r="M67" s="94"/>
      <c r="N67" s="222"/>
      <c r="O67" s="104"/>
    </row>
    <row r="68" spans="1:15" ht="12.75" thickBot="1">
      <c r="A68" s="4"/>
      <c r="B68" s="29" t="s">
        <v>75</v>
      </c>
      <c r="C68" s="361"/>
      <c r="D68" s="89">
        <v>57024.39</v>
      </c>
      <c r="E68" s="89">
        <v>57751.67</v>
      </c>
      <c r="F68" s="89">
        <v>55802.49</v>
      </c>
      <c r="G68" s="89">
        <v>55133.28</v>
      </c>
      <c r="H68" s="89">
        <f t="shared" si="0"/>
        <v>225711.83</v>
      </c>
      <c r="I68" s="402">
        <f t="shared" si="1"/>
        <v>136629.43704600484</v>
      </c>
      <c r="J68" s="96"/>
      <c r="K68" s="96"/>
      <c r="L68" s="96"/>
      <c r="M68" s="96"/>
      <c r="N68" s="220">
        <f>J68+K68+L68+M68</f>
        <v>0</v>
      </c>
      <c r="O68" s="131">
        <f>C68+I68-N68</f>
        <v>136629.43704600484</v>
      </c>
    </row>
    <row r="69" spans="1:15" ht="12.75" thickBot="1">
      <c r="A69" s="1"/>
      <c r="B69" s="25"/>
      <c r="C69" s="195"/>
      <c r="D69" s="81"/>
      <c r="E69" s="81"/>
      <c r="F69" s="81"/>
      <c r="G69" s="82"/>
      <c r="H69" s="89">
        <f t="shared" si="0"/>
        <v>0</v>
      </c>
      <c r="I69" s="402">
        <f t="shared" si="1"/>
        <v>0</v>
      </c>
      <c r="J69" s="94"/>
      <c r="K69" s="94"/>
      <c r="L69" s="94"/>
      <c r="M69" s="94"/>
      <c r="N69" s="222"/>
      <c r="O69" s="104"/>
    </row>
    <row r="70" spans="1:15" ht="12.75" thickBot="1">
      <c r="A70" s="4"/>
      <c r="B70" s="29" t="s">
        <v>77</v>
      </c>
      <c r="C70" s="361"/>
      <c r="D70" s="89">
        <v>106378.75</v>
      </c>
      <c r="E70" s="89">
        <v>119984.94</v>
      </c>
      <c r="F70" s="89">
        <v>122998.41</v>
      </c>
      <c r="G70" s="89">
        <v>122998.41</v>
      </c>
      <c r="H70" s="89">
        <f t="shared" si="0"/>
        <v>472360.51</v>
      </c>
      <c r="I70" s="402">
        <f t="shared" si="1"/>
        <v>285932.5121065376</v>
      </c>
      <c r="J70" s="96"/>
      <c r="K70" s="96"/>
      <c r="L70" s="96"/>
      <c r="M70" s="96"/>
      <c r="N70" s="220">
        <f>J70+K70+L70+M70</f>
        <v>0</v>
      </c>
      <c r="O70" s="131">
        <f>C70+I70-N70</f>
        <v>285932.5121065376</v>
      </c>
    </row>
    <row r="71" spans="1:15" ht="12.75" thickBot="1">
      <c r="A71" s="1"/>
      <c r="B71" s="15"/>
      <c r="C71" s="195"/>
      <c r="D71" s="81"/>
      <c r="E71" s="81"/>
      <c r="F71" s="81"/>
      <c r="G71" s="82"/>
      <c r="H71" s="89">
        <f t="shared" si="0"/>
        <v>0</v>
      </c>
      <c r="I71" s="402">
        <f t="shared" si="1"/>
        <v>0</v>
      </c>
      <c r="J71" s="94"/>
      <c r="K71" s="94"/>
      <c r="L71" s="94"/>
      <c r="M71" s="94"/>
      <c r="N71" s="222"/>
      <c r="O71" s="104"/>
    </row>
    <row r="72" spans="1:15" ht="12.75" thickBot="1">
      <c r="A72" s="4"/>
      <c r="B72" s="29" t="s">
        <v>78</v>
      </c>
      <c r="C72" s="361"/>
      <c r="D72" s="89">
        <v>57531.81</v>
      </c>
      <c r="E72" s="89">
        <v>57531.81</v>
      </c>
      <c r="F72" s="89">
        <v>57531.81</v>
      </c>
      <c r="G72" s="89">
        <v>57531.81</v>
      </c>
      <c r="H72" s="89">
        <f t="shared" si="0"/>
        <v>230127.24</v>
      </c>
      <c r="I72" s="402">
        <f t="shared" si="1"/>
        <v>139302.20338983054</v>
      </c>
      <c r="J72" s="96"/>
      <c r="K72" s="96"/>
      <c r="L72" s="96"/>
      <c r="M72" s="96"/>
      <c r="N72" s="220">
        <f>J72+K72+L72+M72</f>
        <v>0</v>
      </c>
      <c r="O72" s="131">
        <f>C72+I72-N72</f>
        <v>139302.20338983054</v>
      </c>
    </row>
    <row r="73" spans="1:15" ht="12.75" thickBot="1">
      <c r="A73" s="1"/>
      <c r="B73" s="15"/>
      <c r="C73" s="195"/>
      <c r="D73" s="81"/>
      <c r="E73" s="81"/>
      <c r="F73" s="81"/>
      <c r="G73" s="82"/>
      <c r="H73" s="89">
        <f t="shared" si="0"/>
        <v>0</v>
      </c>
      <c r="I73" s="402">
        <f t="shared" si="1"/>
        <v>0</v>
      </c>
      <c r="J73" s="94"/>
      <c r="K73" s="94"/>
      <c r="L73" s="94"/>
      <c r="M73" s="94"/>
      <c r="N73" s="222"/>
      <c r="O73" s="104"/>
    </row>
    <row r="74" spans="1:15" ht="12.75" thickBot="1">
      <c r="A74" s="4"/>
      <c r="B74" s="29" t="s">
        <v>79</v>
      </c>
      <c r="C74" s="361"/>
      <c r="D74" s="89">
        <v>28998.51</v>
      </c>
      <c r="E74" s="89">
        <v>28998.51</v>
      </c>
      <c r="F74" s="89">
        <v>37243.9</v>
      </c>
      <c r="G74" s="89">
        <v>8396.91</v>
      </c>
      <c r="H74" s="89">
        <f t="shared" si="0"/>
        <v>103637.83</v>
      </c>
      <c r="I74" s="402">
        <f t="shared" si="1"/>
        <v>62734.76392251817</v>
      </c>
      <c r="J74" s="96"/>
      <c r="K74" s="96"/>
      <c r="L74" s="96"/>
      <c r="M74" s="96"/>
      <c r="N74" s="220">
        <f>J74+K74+L74+M74</f>
        <v>0</v>
      </c>
      <c r="O74" s="131">
        <f>C74+I74-N74</f>
        <v>62734.76392251817</v>
      </c>
    </row>
    <row r="75" spans="1:15" ht="12.75" thickBot="1">
      <c r="A75" s="1"/>
      <c r="B75" s="15"/>
      <c r="C75" s="195"/>
      <c r="D75" s="81"/>
      <c r="E75" s="81"/>
      <c r="F75" s="81"/>
      <c r="G75" s="82"/>
      <c r="H75" s="89">
        <f aca="true" t="shared" si="2" ref="H75:H127">D75+E75+F75+G75</f>
        <v>0</v>
      </c>
      <c r="I75" s="402">
        <f aca="true" t="shared" si="3" ref="I75:I127">H75/1.18/1.4</f>
        <v>0</v>
      </c>
      <c r="J75" s="94"/>
      <c r="K75" s="94"/>
      <c r="L75" s="94"/>
      <c r="M75" s="94"/>
      <c r="N75" s="222"/>
      <c r="O75" s="104"/>
    </row>
    <row r="76" spans="1:15" ht="12.75" thickBot="1">
      <c r="A76" s="4"/>
      <c r="B76" s="29" t="s">
        <v>80</v>
      </c>
      <c r="C76" s="361"/>
      <c r="D76" s="89">
        <v>1225.44</v>
      </c>
      <c r="E76" s="89">
        <v>1225.44</v>
      </c>
      <c r="F76" s="89">
        <v>1225.44</v>
      </c>
      <c r="G76" s="89">
        <v>1225.44</v>
      </c>
      <c r="H76" s="89">
        <f t="shared" si="2"/>
        <v>4901.76</v>
      </c>
      <c r="I76" s="402">
        <f t="shared" si="3"/>
        <v>2967.167070217918</v>
      </c>
      <c r="J76" s="96"/>
      <c r="K76" s="96"/>
      <c r="L76" s="96"/>
      <c r="M76" s="96"/>
      <c r="N76" s="220">
        <f>J76+K76+L76+M76</f>
        <v>0</v>
      </c>
      <c r="O76" s="131">
        <f>C76+I76-N76</f>
        <v>2967.167070217918</v>
      </c>
    </row>
    <row r="77" spans="1:15" ht="12.75" thickBot="1">
      <c r="A77" s="1"/>
      <c r="B77" s="15"/>
      <c r="C77" s="195"/>
      <c r="D77" s="81"/>
      <c r="E77" s="81"/>
      <c r="F77" s="81"/>
      <c r="G77" s="82"/>
      <c r="H77" s="89">
        <f t="shared" si="2"/>
        <v>0</v>
      </c>
      <c r="I77" s="402">
        <f t="shared" si="3"/>
        <v>0</v>
      </c>
      <c r="J77" s="94"/>
      <c r="K77" s="94"/>
      <c r="L77" s="94"/>
      <c r="M77" s="94"/>
      <c r="N77" s="222"/>
      <c r="O77" s="104"/>
    </row>
    <row r="78" spans="1:15" ht="12.75" thickBot="1">
      <c r="A78" s="4"/>
      <c r="B78" s="29" t="s">
        <v>81</v>
      </c>
      <c r="C78" s="361"/>
      <c r="D78" s="89">
        <v>15994.32</v>
      </c>
      <c r="E78" s="89">
        <v>15994.32</v>
      </c>
      <c r="F78" s="89">
        <v>15994.32</v>
      </c>
      <c r="G78" s="89">
        <v>15994.32</v>
      </c>
      <c r="H78" s="89">
        <f t="shared" si="2"/>
        <v>63977.28</v>
      </c>
      <c r="I78" s="402">
        <f t="shared" si="3"/>
        <v>38727.167070217925</v>
      </c>
      <c r="J78" s="96"/>
      <c r="K78" s="96"/>
      <c r="L78" s="96"/>
      <c r="M78" s="96"/>
      <c r="N78" s="220">
        <f>J78+K78+L78+M78</f>
        <v>0</v>
      </c>
      <c r="O78" s="131">
        <f>C78+I78-N78</f>
        <v>38727.167070217925</v>
      </c>
    </row>
    <row r="79" spans="1:15" ht="12.75" thickBot="1">
      <c r="A79" s="1"/>
      <c r="B79" s="25"/>
      <c r="C79" s="195"/>
      <c r="D79" s="81"/>
      <c r="E79" s="81"/>
      <c r="F79" s="81"/>
      <c r="G79" s="82"/>
      <c r="H79" s="89">
        <f t="shared" si="2"/>
        <v>0</v>
      </c>
      <c r="I79" s="402">
        <f t="shared" si="3"/>
        <v>0</v>
      </c>
      <c r="J79" s="94"/>
      <c r="K79" s="94"/>
      <c r="L79" s="94"/>
      <c r="M79" s="94"/>
      <c r="N79" s="222"/>
      <c r="O79" s="104"/>
    </row>
    <row r="80" spans="1:15" ht="12.75" thickBot="1">
      <c r="A80" s="4"/>
      <c r="B80" s="19" t="s">
        <v>82</v>
      </c>
      <c r="C80" s="361"/>
      <c r="D80" s="89"/>
      <c r="E80" s="89"/>
      <c r="F80" s="89"/>
      <c r="G80" s="89"/>
      <c r="H80" s="89">
        <f t="shared" si="2"/>
        <v>0</v>
      </c>
      <c r="I80" s="402">
        <f t="shared" si="3"/>
        <v>0</v>
      </c>
      <c r="J80" s="96"/>
      <c r="K80" s="96"/>
      <c r="L80" s="96"/>
      <c r="M80" s="96"/>
      <c r="N80" s="220">
        <f>J80+K80+L80+M80</f>
        <v>0</v>
      </c>
      <c r="O80" s="131">
        <f>C80+I80-N80</f>
        <v>0</v>
      </c>
    </row>
    <row r="81" spans="1:15" ht="12.75" thickBot="1">
      <c r="A81" s="1"/>
      <c r="B81" s="15"/>
      <c r="C81" s="195"/>
      <c r="D81" s="81"/>
      <c r="E81" s="81"/>
      <c r="F81" s="81"/>
      <c r="G81" s="82"/>
      <c r="H81" s="89">
        <f t="shared" si="2"/>
        <v>0</v>
      </c>
      <c r="I81" s="402">
        <f t="shared" si="3"/>
        <v>0</v>
      </c>
      <c r="J81" s="94"/>
      <c r="K81" s="94"/>
      <c r="L81" s="94"/>
      <c r="M81" s="94"/>
      <c r="N81" s="222"/>
      <c r="O81" s="104"/>
    </row>
    <row r="82" spans="1:15" ht="12.75" thickBot="1">
      <c r="A82" s="4"/>
      <c r="B82" s="29" t="s">
        <v>83</v>
      </c>
      <c r="C82" s="361"/>
      <c r="D82" s="89"/>
      <c r="E82" s="89"/>
      <c r="F82" s="89"/>
      <c r="G82" s="89"/>
      <c r="H82" s="89">
        <f t="shared" si="2"/>
        <v>0</v>
      </c>
      <c r="I82" s="402">
        <f t="shared" si="3"/>
        <v>0</v>
      </c>
      <c r="J82" s="96"/>
      <c r="K82" s="96"/>
      <c r="L82" s="96"/>
      <c r="M82" s="96"/>
      <c r="N82" s="220">
        <f>J82+K82+L82+M82</f>
        <v>0</v>
      </c>
      <c r="O82" s="131">
        <f>C82+I82-N82</f>
        <v>0</v>
      </c>
    </row>
    <row r="83" spans="1:15" ht="12.75" thickBot="1">
      <c r="A83" s="1"/>
      <c r="B83" s="25"/>
      <c r="C83" s="195"/>
      <c r="D83" s="81"/>
      <c r="E83" s="81"/>
      <c r="F83" s="81"/>
      <c r="G83" s="82"/>
      <c r="H83" s="89">
        <f t="shared" si="2"/>
        <v>0</v>
      </c>
      <c r="I83" s="402">
        <f t="shared" si="3"/>
        <v>0</v>
      </c>
      <c r="J83" s="94"/>
      <c r="K83" s="94"/>
      <c r="L83" s="94"/>
      <c r="M83" s="94"/>
      <c r="N83" s="222"/>
      <c r="O83" s="104"/>
    </row>
    <row r="84" spans="1:15" ht="12.75" thickBot="1">
      <c r="A84" s="4"/>
      <c r="B84" s="29" t="s">
        <v>84</v>
      </c>
      <c r="C84" s="361"/>
      <c r="D84" s="89"/>
      <c r="E84" s="89"/>
      <c r="F84" s="89"/>
      <c r="G84" s="89"/>
      <c r="H84" s="89">
        <f t="shared" si="2"/>
        <v>0</v>
      </c>
      <c r="I84" s="402">
        <f t="shared" si="3"/>
        <v>0</v>
      </c>
      <c r="J84" s="96"/>
      <c r="K84" s="96"/>
      <c r="L84" s="96"/>
      <c r="M84" s="96"/>
      <c r="N84" s="220">
        <f>J84+K84+L84+M84</f>
        <v>0</v>
      </c>
      <c r="O84" s="131">
        <f>C84+I84-N84</f>
        <v>0</v>
      </c>
    </row>
    <row r="85" spans="1:15" ht="12.75" thickBot="1">
      <c r="A85" s="1"/>
      <c r="B85" s="15"/>
      <c r="C85" s="195"/>
      <c r="D85" s="81"/>
      <c r="E85" s="81"/>
      <c r="F85" s="81"/>
      <c r="G85" s="82"/>
      <c r="H85" s="89">
        <f t="shared" si="2"/>
        <v>0</v>
      </c>
      <c r="I85" s="402">
        <f t="shared" si="3"/>
        <v>0</v>
      </c>
      <c r="J85" s="94"/>
      <c r="K85" s="94"/>
      <c r="L85" s="94"/>
      <c r="M85" s="94"/>
      <c r="N85" s="222"/>
      <c r="O85" s="104"/>
    </row>
    <row r="86" spans="1:15" ht="12.75" thickBot="1">
      <c r="A86" s="4"/>
      <c r="B86" s="19" t="s">
        <v>86</v>
      </c>
      <c r="C86" s="361"/>
      <c r="D86" s="89"/>
      <c r="E86" s="89"/>
      <c r="F86" s="89"/>
      <c r="G86" s="89"/>
      <c r="H86" s="89">
        <f t="shared" si="2"/>
        <v>0</v>
      </c>
      <c r="I86" s="402">
        <f t="shared" si="3"/>
        <v>0</v>
      </c>
      <c r="J86" s="96"/>
      <c r="K86" s="96"/>
      <c r="L86" s="96"/>
      <c r="M86" s="96"/>
      <c r="N86" s="220">
        <f>J86+K86+L86+M86</f>
        <v>0</v>
      </c>
      <c r="O86" s="131">
        <f>C86+I86-N86</f>
        <v>0</v>
      </c>
    </row>
    <row r="87" spans="1:15" ht="12.75" thickBot="1">
      <c r="A87" s="1"/>
      <c r="B87" s="25"/>
      <c r="C87" s="195"/>
      <c r="D87" s="81"/>
      <c r="E87" s="81"/>
      <c r="F87" s="81"/>
      <c r="G87" s="82"/>
      <c r="H87" s="89">
        <f t="shared" si="2"/>
        <v>0</v>
      </c>
      <c r="I87" s="402">
        <f t="shared" si="3"/>
        <v>0</v>
      </c>
      <c r="J87" s="94"/>
      <c r="K87" s="94"/>
      <c r="L87" s="94"/>
      <c r="M87" s="94"/>
      <c r="N87" s="222"/>
      <c r="O87" s="104"/>
    </row>
    <row r="88" spans="1:15" ht="12.75" thickBot="1">
      <c r="A88" s="4"/>
      <c r="B88" s="19" t="s">
        <v>88</v>
      </c>
      <c r="C88" s="361"/>
      <c r="D88" s="89">
        <v>10046.78</v>
      </c>
      <c r="E88" s="89">
        <v>10046.82</v>
      </c>
      <c r="F88" s="89">
        <v>9848.22</v>
      </c>
      <c r="G88" s="89">
        <v>10046.82</v>
      </c>
      <c r="H88" s="89">
        <f t="shared" si="2"/>
        <v>39988.64</v>
      </c>
      <c r="I88" s="402">
        <f t="shared" si="3"/>
        <v>24206.1985472155</v>
      </c>
      <c r="J88" s="96"/>
      <c r="K88" s="96"/>
      <c r="L88" s="96"/>
      <c r="M88" s="96"/>
      <c r="N88" s="220">
        <f>J88+K88+L88+M88</f>
        <v>0</v>
      </c>
      <c r="O88" s="131">
        <f>C88+I88-N88</f>
        <v>24206.1985472155</v>
      </c>
    </row>
    <row r="89" spans="1:15" ht="12.75" thickBot="1">
      <c r="A89" s="2"/>
      <c r="B89" s="3"/>
      <c r="C89" s="195"/>
      <c r="D89" s="81"/>
      <c r="E89" s="81"/>
      <c r="F89" s="81"/>
      <c r="G89" s="82"/>
      <c r="H89" s="89">
        <f t="shared" si="2"/>
        <v>0</v>
      </c>
      <c r="I89" s="402">
        <f t="shared" si="3"/>
        <v>0</v>
      </c>
      <c r="J89" s="94"/>
      <c r="K89" s="94"/>
      <c r="L89" s="94"/>
      <c r="M89" s="94"/>
      <c r="N89" s="222"/>
      <c r="O89" s="104"/>
    </row>
    <row r="90" spans="1:15" ht="12.75" thickBot="1">
      <c r="A90" s="31"/>
      <c r="B90" s="19" t="s">
        <v>96</v>
      </c>
      <c r="C90" s="361"/>
      <c r="D90" s="89">
        <v>32597.85</v>
      </c>
      <c r="E90" s="89">
        <v>32597.85</v>
      </c>
      <c r="F90" s="89">
        <v>32597.85</v>
      </c>
      <c r="G90" s="89">
        <v>32597.85</v>
      </c>
      <c r="H90" s="89">
        <f t="shared" si="2"/>
        <v>130391.4</v>
      </c>
      <c r="I90" s="402">
        <f t="shared" si="3"/>
        <v>78929.41888619855</v>
      </c>
      <c r="J90" s="96"/>
      <c r="K90" s="96"/>
      <c r="L90" s="96"/>
      <c r="M90" s="96"/>
      <c r="N90" s="220">
        <f>J90+K90+L90+M90</f>
        <v>0</v>
      </c>
      <c r="O90" s="131">
        <f>C90+I90-N90</f>
        <v>78929.41888619855</v>
      </c>
    </row>
    <row r="91" spans="1:15" ht="12.75" thickBot="1">
      <c r="A91" s="1"/>
      <c r="B91" s="15"/>
      <c r="C91" s="195"/>
      <c r="D91" s="81"/>
      <c r="E91" s="81"/>
      <c r="F91" s="81"/>
      <c r="G91" s="82"/>
      <c r="H91" s="89">
        <f t="shared" si="2"/>
        <v>0</v>
      </c>
      <c r="I91" s="402">
        <f t="shared" si="3"/>
        <v>0</v>
      </c>
      <c r="J91" s="94"/>
      <c r="K91" s="94"/>
      <c r="L91" s="94"/>
      <c r="M91" s="94"/>
      <c r="N91" s="222"/>
      <c r="O91" s="104"/>
    </row>
    <row r="92" spans="1:15" ht="12.75" thickBot="1">
      <c r="A92" s="246"/>
      <c r="B92" s="29" t="s">
        <v>316</v>
      </c>
      <c r="C92" s="361"/>
      <c r="D92" s="89"/>
      <c r="E92" s="89"/>
      <c r="F92" s="89"/>
      <c r="G92" s="89"/>
      <c r="H92" s="89">
        <f t="shared" si="2"/>
        <v>0</v>
      </c>
      <c r="I92" s="402">
        <f t="shared" si="3"/>
        <v>0</v>
      </c>
      <c r="J92" s="96"/>
      <c r="K92" s="96"/>
      <c r="L92" s="96"/>
      <c r="M92" s="96"/>
      <c r="N92" s="220">
        <f>J92+K92+L92+M92</f>
        <v>0</v>
      </c>
      <c r="O92" s="131">
        <f>C92+I92-N92</f>
        <v>0</v>
      </c>
    </row>
    <row r="93" spans="1:15" ht="12.75" thickBot="1">
      <c r="A93" s="15"/>
      <c r="B93" s="3"/>
      <c r="C93" s="255"/>
      <c r="D93" s="256"/>
      <c r="E93" s="256"/>
      <c r="F93" s="256"/>
      <c r="G93" s="256"/>
      <c r="H93" s="89">
        <f t="shared" si="2"/>
        <v>0</v>
      </c>
      <c r="I93" s="402">
        <f t="shared" si="3"/>
        <v>0</v>
      </c>
      <c r="J93" s="258"/>
      <c r="K93" s="258"/>
      <c r="L93" s="258"/>
      <c r="M93" s="258"/>
      <c r="N93" s="257"/>
      <c r="O93" s="259"/>
    </row>
    <row r="94" spans="1:15" ht="12.75" thickBot="1">
      <c r="A94" s="28"/>
      <c r="B94" s="24" t="s">
        <v>213</v>
      </c>
      <c r="C94" s="193"/>
      <c r="D94" s="89">
        <v>21596.25</v>
      </c>
      <c r="E94" s="89">
        <v>21596.25</v>
      </c>
      <c r="F94" s="89">
        <v>21596.25</v>
      </c>
      <c r="G94" s="89">
        <v>21596.29</v>
      </c>
      <c r="H94" s="89">
        <f t="shared" si="2"/>
        <v>86385.04000000001</v>
      </c>
      <c r="I94" s="402">
        <f t="shared" si="3"/>
        <v>52291.18644067798</v>
      </c>
      <c r="J94" s="96"/>
      <c r="K94" s="96"/>
      <c r="L94" s="96"/>
      <c r="M94" s="96"/>
      <c r="N94" s="220">
        <f>J94+K94+L94+M94</f>
        <v>0</v>
      </c>
      <c r="O94" s="131">
        <f>C94+I94-N94</f>
        <v>52291.18644067798</v>
      </c>
    </row>
    <row r="95" spans="1:15" ht="12.75" thickBot="1">
      <c r="A95" s="15"/>
      <c r="B95" s="3"/>
      <c r="C95" s="255"/>
      <c r="D95" s="256"/>
      <c r="E95" s="256"/>
      <c r="F95" s="256"/>
      <c r="G95" s="256"/>
      <c r="H95" s="89">
        <f t="shared" si="2"/>
        <v>0</v>
      </c>
      <c r="I95" s="402">
        <f t="shared" si="3"/>
        <v>0</v>
      </c>
      <c r="J95" s="258"/>
      <c r="K95" s="258"/>
      <c r="L95" s="258"/>
      <c r="M95" s="258"/>
      <c r="N95" s="257"/>
      <c r="O95" s="259"/>
    </row>
    <row r="96" spans="1:15" ht="12.75" thickBot="1">
      <c r="A96" s="246"/>
      <c r="B96" s="19"/>
      <c r="C96" s="193"/>
      <c r="D96" s="89"/>
      <c r="E96" s="89"/>
      <c r="F96" s="89"/>
      <c r="G96" s="89"/>
      <c r="H96" s="89">
        <f t="shared" si="2"/>
        <v>0</v>
      </c>
      <c r="I96" s="402">
        <f t="shared" si="3"/>
        <v>0</v>
      </c>
      <c r="J96" s="96"/>
      <c r="K96" s="96"/>
      <c r="L96" s="96"/>
      <c r="M96" s="96"/>
      <c r="N96" s="220">
        <f>J96+K96+L96+M96</f>
        <v>0</v>
      </c>
      <c r="O96" s="131">
        <f>C96+I96-N96</f>
        <v>0</v>
      </c>
    </row>
    <row r="97" spans="1:15" ht="12.75" thickBot="1">
      <c r="A97" s="15"/>
      <c r="B97" s="3"/>
      <c r="C97" s="255"/>
      <c r="D97" s="256"/>
      <c r="E97" s="256"/>
      <c r="F97" s="256"/>
      <c r="G97" s="256"/>
      <c r="H97" s="89">
        <f t="shared" si="2"/>
        <v>0</v>
      </c>
      <c r="I97" s="402">
        <f t="shared" si="3"/>
        <v>0</v>
      </c>
      <c r="J97" s="258"/>
      <c r="K97" s="258"/>
      <c r="L97" s="258"/>
      <c r="M97" s="258"/>
      <c r="N97" s="257"/>
      <c r="O97" s="259"/>
    </row>
    <row r="98" spans="1:15" ht="12.75" thickBot="1">
      <c r="A98" s="246"/>
      <c r="B98" s="19" t="s">
        <v>215</v>
      </c>
      <c r="C98" s="193"/>
      <c r="D98" s="89"/>
      <c r="E98" s="89"/>
      <c r="F98" s="89"/>
      <c r="G98" s="89"/>
      <c r="H98" s="89">
        <f t="shared" si="2"/>
        <v>0</v>
      </c>
      <c r="I98" s="402">
        <f t="shared" si="3"/>
        <v>0</v>
      </c>
      <c r="J98" s="96"/>
      <c r="K98" s="96"/>
      <c r="L98" s="96"/>
      <c r="M98" s="96"/>
      <c r="N98" s="220">
        <f>J98+K98+L98+M98</f>
        <v>0</v>
      </c>
      <c r="O98" s="131">
        <f>C98+I98-N98</f>
        <v>0</v>
      </c>
    </row>
    <row r="99" spans="1:15" ht="12.75" thickBot="1">
      <c r="A99" s="15"/>
      <c r="B99" s="3"/>
      <c r="C99" s="255"/>
      <c r="D99" s="256"/>
      <c r="E99" s="256"/>
      <c r="F99" s="256"/>
      <c r="G99" s="256"/>
      <c r="H99" s="89">
        <f t="shared" si="2"/>
        <v>0</v>
      </c>
      <c r="I99" s="402">
        <f t="shared" si="3"/>
        <v>0</v>
      </c>
      <c r="J99" s="258"/>
      <c r="K99" s="258"/>
      <c r="L99" s="258"/>
      <c r="M99" s="258"/>
      <c r="N99" s="257"/>
      <c r="O99" s="259"/>
    </row>
    <row r="100" spans="1:15" ht="12.75" thickBot="1">
      <c r="A100" s="246"/>
      <c r="B100" s="19" t="s">
        <v>216</v>
      </c>
      <c r="C100" s="193"/>
      <c r="D100" s="89"/>
      <c r="E100" s="89"/>
      <c r="F100" s="89"/>
      <c r="G100" s="89"/>
      <c r="H100" s="89">
        <f t="shared" si="2"/>
        <v>0</v>
      </c>
      <c r="I100" s="402">
        <f t="shared" si="3"/>
        <v>0</v>
      </c>
      <c r="J100" s="96"/>
      <c r="K100" s="96"/>
      <c r="L100" s="96"/>
      <c r="M100" s="96"/>
      <c r="N100" s="220">
        <f>J100+K100+L100+M100</f>
        <v>0</v>
      </c>
      <c r="O100" s="131">
        <f>C100+I100-N100</f>
        <v>0</v>
      </c>
    </row>
    <row r="101" spans="1:15" ht="12.75" thickBot="1">
      <c r="A101" s="15"/>
      <c r="B101" s="3"/>
      <c r="C101" s="255"/>
      <c r="D101" s="256"/>
      <c r="E101" s="256"/>
      <c r="F101" s="256"/>
      <c r="G101" s="256"/>
      <c r="H101" s="89">
        <f t="shared" si="2"/>
        <v>0</v>
      </c>
      <c r="I101" s="402">
        <f t="shared" si="3"/>
        <v>0</v>
      </c>
      <c r="J101" s="258"/>
      <c r="K101" s="258"/>
      <c r="L101" s="258"/>
      <c r="M101" s="258"/>
      <c r="N101" s="257"/>
      <c r="O101" s="259"/>
    </row>
    <row r="102" spans="1:15" ht="12.75" thickBot="1">
      <c r="A102" s="246"/>
      <c r="B102" s="19" t="s">
        <v>217</v>
      </c>
      <c r="C102" s="193"/>
      <c r="D102" s="89"/>
      <c r="E102" s="89"/>
      <c r="F102" s="89"/>
      <c r="G102" s="89"/>
      <c r="H102" s="89">
        <f t="shared" si="2"/>
        <v>0</v>
      </c>
      <c r="I102" s="402">
        <f t="shared" si="3"/>
        <v>0</v>
      </c>
      <c r="J102" s="96"/>
      <c r="K102" s="96"/>
      <c r="L102" s="96"/>
      <c r="M102" s="96"/>
      <c r="N102" s="220">
        <f>J102+K102+L102+M102</f>
        <v>0</v>
      </c>
      <c r="O102" s="131">
        <f>C102+I102-N102</f>
        <v>0</v>
      </c>
    </row>
    <row r="103" spans="1:15" ht="12.75" thickBot="1">
      <c r="A103" s="15"/>
      <c r="B103" s="3"/>
      <c r="C103" s="255"/>
      <c r="D103" s="256"/>
      <c r="E103" s="256"/>
      <c r="F103" s="256"/>
      <c r="G103" s="256"/>
      <c r="H103" s="89">
        <f t="shared" si="2"/>
        <v>0</v>
      </c>
      <c r="I103" s="402">
        <f t="shared" si="3"/>
        <v>0</v>
      </c>
      <c r="J103" s="258"/>
      <c r="K103" s="258"/>
      <c r="L103" s="258"/>
      <c r="M103" s="258"/>
      <c r="N103" s="257"/>
      <c r="O103" s="259"/>
    </row>
    <row r="104" spans="1:15" ht="12.75" thickBot="1">
      <c r="A104" s="246"/>
      <c r="B104" s="19" t="s">
        <v>218</v>
      </c>
      <c r="C104" s="193"/>
      <c r="D104" s="89"/>
      <c r="E104" s="89"/>
      <c r="F104" s="89"/>
      <c r="G104" s="89"/>
      <c r="H104" s="89">
        <f t="shared" si="2"/>
        <v>0</v>
      </c>
      <c r="I104" s="402">
        <f t="shared" si="3"/>
        <v>0</v>
      </c>
      <c r="J104" s="96"/>
      <c r="K104" s="96"/>
      <c r="L104" s="96"/>
      <c r="M104" s="96"/>
      <c r="N104" s="220">
        <f>J104+K104+L104+M104</f>
        <v>0</v>
      </c>
      <c r="O104" s="131">
        <f>C104+I104-N104</f>
        <v>0</v>
      </c>
    </row>
    <row r="105" spans="1:15" ht="12.75" thickBot="1">
      <c r="A105" s="15"/>
      <c r="B105" s="3"/>
      <c r="C105" s="255"/>
      <c r="D105" s="256"/>
      <c r="E105" s="256"/>
      <c r="F105" s="256"/>
      <c r="G105" s="256"/>
      <c r="H105" s="89">
        <f t="shared" si="2"/>
        <v>0</v>
      </c>
      <c r="I105" s="402">
        <f t="shared" si="3"/>
        <v>0</v>
      </c>
      <c r="J105" s="258"/>
      <c r="K105" s="258"/>
      <c r="L105" s="258"/>
      <c r="M105" s="258"/>
      <c r="N105" s="257"/>
      <c r="O105" s="259"/>
    </row>
    <row r="106" spans="1:15" ht="12.75" thickBot="1">
      <c r="A106" s="246"/>
      <c r="B106" s="19"/>
      <c r="C106" s="193"/>
      <c r="D106" s="89"/>
      <c r="E106" s="89"/>
      <c r="F106" s="89"/>
      <c r="G106" s="89"/>
      <c r="H106" s="89">
        <f t="shared" si="2"/>
        <v>0</v>
      </c>
      <c r="I106" s="402">
        <f t="shared" si="3"/>
        <v>0</v>
      </c>
      <c r="J106" s="96"/>
      <c r="K106" s="96"/>
      <c r="L106" s="96"/>
      <c r="M106" s="96"/>
      <c r="N106" s="220">
        <f>J106+K106+L106+M106</f>
        <v>0</v>
      </c>
      <c r="O106" s="131">
        <f>C106+I106-N106</f>
        <v>0</v>
      </c>
    </row>
    <row r="107" spans="1:15" ht="12.75" thickBot="1">
      <c r="A107" s="15"/>
      <c r="B107" s="3"/>
      <c r="C107" s="255"/>
      <c r="D107" s="256"/>
      <c r="E107" s="256"/>
      <c r="F107" s="256"/>
      <c r="G107" s="256"/>
      <c r="H107" s="89">
        <f t="shared" si="2"/>
        <v>0</v>
      </c>
      <c r="I107" s="402">
        <f t="shared" si="3"/>
        <v>0</v>
      </c>
      <c r="J107" s="258"/>
      <c r="K107" s="258"/>
      <c r="L107" s="258"/>
      <c r="M107" s="258"/>
      <c r="N107" s="257"/>
      <c r="O107" s="259"/>
    </row>
    <row r="108" spans="1:15" ht="12.75" thickBot="1">
      <c r="A108" s="246"/>
      <c r="B108" s="19"/>
      <c r="C108" s="193"/>
      <c r="D108" s="89"/>
      <c r="E108" s="89"/>
      <c r="F108" s="89"/>
      <c r="G108" s="89"/>
      <c r="H108" s="89">
        <f t="shared" si="2"/>
        <v>0</v>
      </c>
      <c r="I108" s="402">
        <f t="shared" si="3"/>
        <v>0</v>
      </c>
      <c r="J108" s="96"/>
      <c r="K108" s="96"/>
      <c r="L108" s="96"/>
      <c r="M108" s="96"/>
      <c r="N108" s="220">
        <f>J108+K108+L108+M108</f>
        <v>0</v>
      </c>
      <c r="O108" s="131">
        <f>C108+I108-N108</f>
        <v>0</v>
      </c>
    </row>
    <row r="109" spans="1:15" ht="12.75" thickBot="1">
      <c r="A109" s="15"/>
      <c r="B109" s="3"/>
      <c r="C109" s="255"/>
      <c r="D109" s="256"/>
      <c r="E109" s="256"/>
      <c r="F109" s="256"/>
      <c r="G109" s="256"/>
      <c r="H109" s="89">
        <f t="shared" si="2"/>
        <v>0</v>
      </c>
      <c r="I109" s="402">
        <f t="shared" si="3"/>
        <v>0</v>
      </c>
      <c r="J109" s="258"/>
      <c r="K109" s="258"/>
      <c r="L109" s="258"/>
      <c r="M109" s="258"/>
      <c r="N109" s="257"/>
      <c r="O109" s="259"/>
    </row>
    <row r="110" spans="1:15" ht="12.75" thickBot="1">
      <c r="A110" s="246"/>
      <c r="B110" s="19"/>
      <c r="C110" s="193"/>
      <c r="D110" s="89"/>
      <c r="E110" s="89"/>
      <c r="F110" s="89"/>
      <c r="G110" s="89"/>
      <c r="H110" s="89">
        <f t="shared" si="2"/>
        <v>0</v>
      </c>
      <c r="I110" s="402">
        <f t="shared" si="3"/>
        <v>0</v>
      </c>
      <c r="J110" s="96"/>
      <c r="K110" s="96"/>
      <c r="L110" s="96"/>
      <c r="M110" s="96"/>
      <c r="N110" s="220">
        <f>J110+K110+L110+M110</f>
        <v>0</v>
      </c>
      <c r="O110" s="131">
        <f>C110+I110-N110</f>
        <v>0</v>
      </c>
    </row>
    <row r="111" spans="1:15" ht="12.75" thickBot="1">
      <c r="A111" s="15"/>
      <c r="B111" s="3"/>
      <c r="C111" s="255"/>
      <c r="D111" s="256"/>
      <c r="E111" s="256"/>
      <c r="F111" s="256"/>
      <c r="G111" s="256"/>
      <c r="H111" s="89">
        <f t="shared" si="2"/>
        <v>0</v>
      </c>
      <c r="I111" s="402">
        <f t="shared" si="3"/>
        <v>0</v>
      </c>
      <c r="J111" s="258"/>
      <c r="K111" s="258"/>
      <c r="L111" s="258"/>
      <c r="M111" s="258"/>
      <c r="N111" s="257"/>
      <c r="O111" s="259"/>
    </row>
    <row r="112" spans="1:15" ht="12.75" thickBot="1">
      <c r="A112" s="246"/>
      <c r="B112" s="19"/>
      <c r="C112" s="193"/>
      <c r="D112" s="89"/>
      <c r="E112" s="89"/>
      <c r="F112" s="89"/>
      <c r="G112" s="89"/>
      <c r="H112" s="89">
        <f t="shared" si="2"/>
        <v>0</v>
      </c>
      <c r="I112" s="402">
        <f t="shared" si="3"/>
        <v>0</v>
      </c>
      <c r="J112" s="96"/>
      <c r="K112" s="96"/>
      <c r="L112" s="96"/>
      <c r="M112" s="96"/>
      <c r="N112" s="220">
        <f>J112+K112+L112+M112</f>
        <v>0</v>
      </c>
      <c r="O112" s="131">
        <f>C112+I112-N112</f>
        <v>0</v>
      </c>
    </row>
    <row r="113" spans="1:15" ht="12.75" thickBot="1">
      <c r="A113" s="22"/>
      <c r="B113" s="34"/>
      <c r="C113" s="192"/>
      <c r="D113" s="266"/>
      <c r="E113" s="266"/>
      <c r="F113" s="266"/>
      <c r="G113" s="266"/>
      <c r="H113" s="89">
        <f t="shared" si="2"/>
        <v>0</v>
      </c>
      <c r="I113" s="402">
        <f t="shared" si="3"/>
        <v>0</v>
      </c>
      <c r="J113" s="268"/>
      <c r="K113" s="268"/>
      <c r="L113" s="268"/>
      <c r="M113" s="268"/>
      <c r="N113" s="267"/>
      <c r="O113" s="101"/>
    </row>
    <row r="114" spans="1:15" ht="12.75" thickBot="1">
      <c r="A114" s="246"/>
      <c r="B114" s="19" t="s">
        <v>219</v>
      </c>
      <c r="C114" s="193"/>
      <c r="D114" s="89"/>
      <c r="E114" s="89"/>
      <c r="F114" s="89"/>
      <c r="G114" s="89"/>
      <c r="H114" s="89">
        <f t="shared" si="2"/>
        <v>0</v>
      </c>
      <c r="I114" s="402">
        <f t="shared" si="3"/>
        <v>0</v>
      </c>
      <c r="J114" s="96"/>
      <c r="K114" s="96"/>
      <c r="L114" s="96"/>
      <c r="M114" s="96"/>
      <c r="N114" s="220">
        <f>J114+K114+L114+M114</f>
        <v>0</v>
      </c>
      <c r="O114" s="131">
        <f>C114+I114-N114</f>
        <v>0</v>
      </c>
    </row>
    <row r="115" spans="1:15" ht="12.75" thickBot="1">
      <c r="A115" s="22"/>
      <c r="B115" s="34"/>
      <c r="C115" s="192"/>
      <c r="D115" s="266"/>
      <c r="E115" s="266"/>
      <c r="F115" s="266"/>
      <c r="G115" s="266"/>
      <c r="H115" s="89">
        <f t="shared" si="2"/>
        <v>0</v>
      </c>
      <c r="I115" s="402">
        <f t="shared" si="3"/>
        <v>0</v>
      </c>
      <c r="J115" s="268"/>
      <c r="K115" s="268"/>
      <c r="L115" s="268"/>
      <c r="M115" s="268"/>
      <c r="N115" s="267"/>
      <c r="O115" s="101"/>
    </row>
    <row r="116" spans="1:15" ht="12.75" thickBot="1">
      <c r="A116" s="28"/>
      <c r="B116" s="6" t="s">
        <v>220</v>
      </c>
      <c r="C116" s="193"/>
      <c r="D116" s="89"/>
      <c r="E116" s="89"/>
      <c r="F116" s="89"/>
      <c r="G116" s="89"/>
      <c r="H116" s="89">
        <f t="shared" si="2"/>
        <v>0</v>
      </c>
      <c r="I116" s="402">
        <f t="shared" si="3"/>
        <v>0</v>
      </c>
      <c r="J116" s="96"/>
      <c r="K116" s="96"/>
      <c r="L116" s="96"/>
      <c r="M116" s="96"/>
      <c r="N116" s="220">
        <f>J116+K116+L116+M116</f>
        <v>0</v>
      </c>
      <c r="O116" s="131">
        <f>C116+I116-N116</f>
        <v>0</v>
      </c>
    </row>
    <row r="117" spans="1:15" ht="12.75" thickBot="1">
      <c r="A117" s="32"/>
      <c r="B117" s="27"/>
      <c r="C117" s="192"/>
      <c r="D117" s="266"/>
      <c r="E117" s="266"/>
      <c r="F117" s="266"/>
      <c r="G117" s="266"/>
      <c r="H117" s="89">
        <f t="shared" si="2"/>
        <v>0</v>
      </c>
      <c r="I117" s="402">
        <f t="shared" si="3"/>
        <v>0</v>
      </c>
      <c r="J117" s="268"/>
      <c r="K117" s="268"/>
      <c r="L117" s="268"/>
      <c r="M117" s="268"/>
      <c r="N117" s="267"/>
      <c r="O117" s="101"/>
    </row>
    <row r="118" spans="1:15" ht="12.75" thickBot="1">
      <c r="A118" s="28"/>
      <c r="B118" s="6" t="s">
        <v>221</v>
      </c>
      <c r="C118" s="193"/>
      <c r="D118" s="89">
        <v>2727.93</v>
      </c>
      <c r="E118" s="89">
        <v>2727.93</v>
      </c>
      <c r="F118" s="89">
        <v>2727.93</v>
      </c>
      <c r="G118" s="89">
        <v>2727.93</v>
      </c>
      <c r="H118" s="89">
        <f t="shared" si="2"/>
        <v>10911.72</v>
      </c>
      <c r="I118" s="402">
        <f t="shared" si="3"/>
        <v>6605.157384987893</v>
      </c>
      <c r="J118" s="96"/>
      <c r="K118" s="96"/>
      <c r="L118" s="96"/>
      <c r="M118" s="96"/>
      <c r="N118" s="220">
        <f>J118+K118+L118+M118</f>
        <v>0</v>
      </c>
      <c r="O118" s="131">
        <f>C118+I118-N118</f>
        <v>6605.157384987893</v>
      </c>
    </row>
    <row r="119" spans="1:15" ht="12.75" thickBot="1">
      <c r="A119" s="32"/>
      <c r="B119" s="27"/>
      <c r="C119" s="192"/>
      <c r="D119" s="266"/>
      <c r="E119" s="266"/>
      <c r="F119" s="266"/>
      <c r="G119" s="266"/>
      <c r="H119" s="89">
        <f t="shared" si="2"/>
        <v>0</v>
      </c>
      <c r="I119" s="402">
        <f t="shared" si="3"/>
        <v>0</v>
      </c>
      <c r="J119" s="268"/>
      <c r="K119" s="268"/>
      <c r="L119" s="268"/>
      <c r="M119" s="268"/>
      <c r="N119" s="267"/>
      <c r="O119" s="101"/>
    </row>
    <row r="120" spans="1:15" ht="12.75" thickBot="1">
      <c r="A120" s="28"/>
      <c r="B120" s="6"/>
      <c r="C120" s="193"/>
      <c r="D120" s="89"/>
      <c r="E120" s="89"/>
      <c r="F120" s="89"/>
      <c r="G120" s="89"/>
      <c r="H120" s="89">
        <f t="shared" si="2"/>
        <v>0</v>
      </c>
      <c r="I120" s="402">
        <f t="shared" si="3"/>
        <v>0</v>
      </c>
      <c r="J120" s="96"/>
      <c r="K120" s="96"/>
      <c r="L120" s="96"/>
      <c r="M120" s="96"/>
      <c r="N120" s="220">
        <f>J120+K120+L120+M120</f>
        <v>0</v>
      </c>
      <c r="O120" s="131">
        <f>C120+I120-N120</f>
        <v>0</v>
      </c>
    </row>
    <row r="121" spans="1:15" ht="12.75" thickBot="1">
      <c r="A121" s="32"/>
      <c r="B121" s="27"/>
      <c r="C121" s="192"/>
      <c r="D121" s="266"/>
      <c r="E121" s="266"/>
      <c r="F121" s="266"/>
      <c r="G121" s="266"/>
      <c r="H121" s="89">
        <f t="shared" si="2"/>
        <v>0</v>
      </c>
      <c r="I121" s="402">
        <f t="shared" si="3"/>
        <v>0</v>
      </c>
      <c r="J121" s="268"/>
      <c r="K121" s="268"/>
      <c r="L121" s="268"/>
      <c r="M121" s="268"/>
      <c r="N121" s="267"/>
      <c r="O121" s="101"/>
    </row>
    <row r="122" spans="1:15" ht="12.75" thickBot="1">
      <c r="A122" s="28"/>
      <c r="B122" s="6" t="s">
        <v>222</v>
      </c>
      <c r="C122" s="193"/>
      <c r="D122" s="89"/>
      <c r="E122" s="89"/>
      <c r="F122" s="89"/>
      <c r="G122" s="89"/>
      <c r="H122" s="89">
        <f t="shared" si="2"/>
        <v>0</v>
      </c>
      <c r="I122" s="402">
        <f t="shared" si="3"/>
        <v>0</v>
      </c>
      <c r="J122" s="96"/>
      <c r="K122" s="96"/>
      <c r="L122" s="96"/>
      <c r="M122" s="96"/>
      <c r="N122" s="220">
        <f>J122+K122+L122+M122</f>
        <v>0</v>
      </c>
      <c r="O122" s="131">
        <f>C122+H122-N122</f>
        <v>0</v>
      </c>
    </row>
    <row r="123" spans="1:15" ht="12.75" thickBot="1">
      <c r="A123" s="32"/>
      <c r="B123" s="27"/>
      <c r="C123" s="192"/>
      <c r="D123" s="266"/>
      <c r="E123" s="266"/>
      <c r="F123" s="266"/>
      <c r="G123" s="266"/>
      <c r="H123" s="89">
        <f t="shared" si="2"/>
        <v>0</v>
      </c>
      <c r="I123" s="402">
        <f t="shared" si="3"/>
        <v>0</v>
      </c>
      <c r="J123" s="268"/>
      <c r="K123" s="268"/>
      <c r="L123" s="268"/>
      <c r="M123" s="268"/>
      <c r="N123" s="267"/>
      <c r="O123" s="101"/>
    </row>
    <row r="124" spans="1:15" ht="12.75" thickBot="1">
      <c r="A124" s="28"/>
      <c r="B124" s="6" t="s">
        <v>223</v>
      </c>
      <c r="C124" s="193"/>
      <c r="D124" s="89"/>
      <c r="E124" s="89"/>
      <c r="F124" s="89"/>
      <c r="G124" s="89"/>
      <c r="H124" s="89">
        <f t="shared" si="2"/>
        <v>0</v>
      </c>
      <c r="I124" s="402">
        <f t="shared" si="3"/>
        <v>0</v>
      </c>
      <c r="J124" s="96"/>
      <c r="K124" s="96"/>
      <c r="L124" s="96"/>
      <c r="M124" s="96"/>
      <c r="N124" s="220">
        <f>J124+K124+L124+M124</f>
        <v>0</v>
      </c>
      <c r="O124" s="131">
        <f>C124+I124-N124</f>
        <v>0</v>
      </c>
    </row>
    <row r="125" spans="1:15" ht="12.75" thickBot="1">
      <c r="A125" s="32"/>
      <c r="B125" s="27"/>
      <c r="C125" s="192"/>
      <c r="D125" s="266"/>
      <c r="E125" s="266"/>
      <c r="F125" s="266"/>
      <c r="G125" s="266"/>
      <c r="H125" s="89">
        <f t="shared" si="2"/>
        <v>0</v>
      </c>
      <c r="I125" s="402">
        <f t="shared" si="3"/>
        <v>0</v>
      </c>
      <c r="J125" s="268"/>
      <c r="K125" s="268"/>
      <c r="L125" s="268"/>
      <c r="M125" s="268"/>
      <c r="N125" s="267"/>
      <c r="O125" s="101"/>
    </row>
    <row r="126" spans="1:15" ht="12.75" thickBot="1">
      <c r="A126" s="28"/>
      <c r="B126" s="6" t="s">
        <v>388</v>
      </c>
      <c r="C126" s="193"/>
      <c r="D126" s="89">
        <v>0</v>
      </c>
      <c r="E126" s="89">
        <v>10850.66</v>
      </c>
      <c r="F126" s="89">
        <v>15500.94</v>
      </c>
      <c r="G126" s="89">
        <v>15500.94</v>
      </c>
      <c r="H126" s="89">
        <f t="shared" si="2"/>
        <v>41852.54</v>
      </c>
      <c r="I126" s="402">
        <f t="shared" si="3"/>
        <v>25334.467312348672</v>
      </c>
      <c r="J126" s="96"/>
      <c r="K126" s="96"/>
      <c r="L126" s="96"/>
      <c r="M126" s="96"/>
      <c r="N126" s="220">
        <f>J126+K126+L126+M126</f>
        <v>0</v>
      </c>
      <c r="O126" s="131">
        <f>C126+I126-N126</f>
        <v>25334.467312348672</v>
      </c>
    </row>
    <row r="127" spans="1:15" ht="12.75" thickBot="1">
      <c r="A127" s="32"/>
      <c r="B127" s="27"/>
      <c r="C127" s="192"/>
      <c r="D127" s="247"/>
      <c r="E127" s="247"/>
      <c r="F127" s="247"/>
      <c r="G127" s="266"/>
      <c r="H127" s="89">
        <f t="shared" si="2"/>
        <v>0</v>
      </c>
      <c r="I127" s="402">
        <f t="shared" si="3"/>
        <v>0</v>
      </c>
      <c r="J127" s="268"/>
      <c r="K127" s="268"/>
      <c r="L127" s="268"/>
      <c r="M127" s="268"/>
      <c r="N127" s="269"/>
      <c r="O127" s="101"/>
    </row>
    <row r="128" spans="1:15" ht="12.75" thickBot="1">
      <c r="A128" s="248"/>
      <c r="B128" s="229"/>
      <c r="C128" s="231"/>
      <c r="D128" s="249"/>
      <c r="E128" s="249"/>
      <c r="F128" s="248"/>
      <c r="G128" s="248"/>
      <c r="H128" s="248"/>
      <c r="I128" s="250"/>
      <c r="J128" s="248"/>
      <c r="K128" s="248"/>
      <c r="L128" s="248"/>
      <c r="M128" s="248"/>
      <c r="N128" s="251"/>
      <c r="O128" s="228"/>
    </row>
    <row r="129" spans="1:15" s="62" customFormat="1" ht="12" thickBot="1">
      <c r="A129" s="113"/>
      <c r="B129" s="227" t="s">
        <v>3</v>
      </c>
      <c r="C129" s="171">
        <f>C10+C12+C14+C16+C30+C32+C34+C36+C38+C40+C42+C44+C46+C48+C50+C52+C54+C56+C58+C60+C62+C64+C66+C68+C70+C72+C74+C76+C78+C80+C82+C84+C86+C88+C90+C92+C94+C96+C98+C100+C102+C104+C106+C108+C110+C112+C114+C116+C118+C120+C122+C124+C126+C18+C20+C22+C24+C26+C28</f>
        <v>0</v>
      </c>
      <c r="D129" s="171">
        <f>D10+D12+D14+D16+D30+D32+D34+D36+D38+D40+D42+D44+D46+D48+D50+D52+D54+D56+D58+D60+D62+D64+D66+D68+D70+D72+D74+D76+D78+D80+D82+D84+D86+D88+D90+D92+D94+D96+D98+D100+D102+D104+D106+D108+D110+D112+D114+D116+D118+D120+D122+D124+D126+D18+D20+D22+D24+D26+D28</f>
        <v>605777.6100000001</v>
      </c>
      <c r="E129" s="171">
        <f>E10+E12+E14+E16+E30+E32+E34+E36+E38+E40+E42+E44+E46+E48+E50+E52+E54+E56+E58+E60+E62+E64+E66+E68+E70+E72+E74+E76+E78+E80+E82+E84+E86+E88+E90+E92+E94+E96+E98+E100+E102+E104+E106+E108+E110+E112+E114+E116+E118+E120+E122+E124+E126+E18+E20+E22+E24+E26+E28</f>
        <v>634359.0599999998</v>
      </c>
      <c r="F129" s="171">
        <f>F10+F12+F14+F16+F30+F32+F34+F36+F38+F40+F42+F44+F46+F48+F50+F52+F54+F56+F58+F60+F62+F64+F66+F68+F70+F72+F74+F76+F78+F80+F82+F84+F86+F88+F90+F92+F94+F96+F98+F100+F102+F104+F106+F108+F110+F112+F114+F116+F118+F120+F122+F124+F126+F18+F20+F22+F24+F26+F28</f>
        <v>657702.3599999998</v>
      </c>
      <c r="G129" s="171">
        <f>G10+G12+G14+G16+G30+G32+G34+G36+G38+G40+G42+G44+G46+G48+G50+G52+G54+G56+G58+G60+G62+G64+G66+G68+G70+G72+G74+G76+G78+G80+G82+G84+G86+G88+G90+G92+G94+G96+G98+G100+G102+G104+G106+G108+G110+G112+G114+G116+G118+G120+G122+G124+G126+G18+G20+G22+G24+G26+G28</f>
        <v>715933.0499999999</v>
      </c>
      <c r="H129" s="122">
        <f>D129+E129+F129+G129</f>
        <v>2613772.0799999996</v>
      </c>
      <c r="I129" s="171">
        <f>I10+I12+I14+I16+I30+I32+I34+I36+I38+I40+I42+I44+I46+I48+I50+I52+I54+I56+I58+I60+I62+I64+I66+I68+I70+I72+I74+I76+I78+I80+I82+I84+I86+I88+I90+I92+I94+I96+I98+I100+I102+I104+I106+I108+I110+I112+I114+I116+I118+I120+I122+I124+I126+I18+I20+I22+I24+I26+I28</f>
        <v>1582186.4891041163</v>
      </c>
      <c r="J129" s="171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71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71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71">
        <f>M10+M12+M14+M16+M30+M32+M34+M36+M38+M40+M42+M44+M46+M48+M50+M52+M54+M56+M58+M60+M62+M64+M66+M68+M70+M72+M74+M76+M78+M80+M82+M84+M86+M88+M90+M92+M94+M96+M98+M100+M102+M104+M106+M108+M110+M112+M114+M116+M118+M120+M122+M124+M126+M18+M20+M22+M24+M26+M28</f>
        <v>0</v>
      </c>
      <c r="N129" s="130">
        <f>J129+K129+L129+M129</f>
        <v>0</v>
      </c>
      <c r="O129" s="171">
        <f>O10+O12+O14+O16+O30+O32+O34+O36+O38+O40+O42+O44+O46+O48+O50+O52+O54+O56+O58+O60+O62+O64+O66+O68+O70+O72+O74+O76+O78+O80+O82+O84+O86+O88+O90+O92+O94+O96+O98+O100+O102+O104+O106+O108+O110+O112+O114+O116+O118+O120+O122+O124+O126+O18+O20+O22+O24+O26+O28</f>
        <v>1582186.4891041163</v>
      </c>
    </row>
    <row r="130" spans="1:15" ht="12.75" thickBot="1">
      <c r="A130" s="1"/>
      <c r="B130" s="119" t="s">
        <v>361</v>
      </c>
      <c r="C130" s="200"/>
      <c r="D130" s="36"/>
      <c r="E130" s="36"/>
      <c r="F130" s="36"/>
      <c r="G130" s="36"/>
      <c r="H130" s="122"/>
      <c r="I130" s="211">
        <f>H129-I129</f>
        <v>1031585.5908958833</v>
      </c>
      <c r="J130" s="36"/>
      <c r="K130" s="36"/>
      <c r="L130" s="36"/>
      <c r="M130" s="36"/>
      <c r="N130" s="130">
        <f>J130+K130+L130+M130</f>
        <v>0</v>
      </c>
      <c r="O130" s="211"/>
    </row>
    <row r="131" spans="1:15" ht="12.75" thickBot="1">
      <c r="A131" s="7"/>
      <c r="B131" s="120"/>
      <c r="C131" s="201"/>
      <c r="D131" s="36"/>
      <c r="E131" s="36"/>
      <c r="F131" s="36"/>
      <c r="G131" s="36"/>
      <c r="H131" s="122"/>
      <c r="I131" s="211"/>
      <c r="J131" s="36"/>
      <c r="K131" s="36"/>
      <c r="L131" s="36"/>
      <c r="M131" s="36"/>
      <c r="N131" s="130">
        <f>J131+K131+L131+M131</f>
        <v>0</v>
      </c>
      <c r="O131" s="211"/>
    </row>
    <row r="132" spans="1:15" ht="12.75" thickBot="1">
      <c r="A132" s="139"/>
      <c r="B132" s="140" t="s">
        <v>4</v>
      </c>
      <c r="C132" s="141"/>
      <c r="D132" s="152"/>
      <c r="E132" s="152"/>
      <c r="F132" s="152"/>
      <c r="G132" s="152"/>
      <c r="H132" s="148"/>
      <c r="I132" s="226">
        <f>I129+I130+I131</f>
        <v>2613772.0799999996</v>
      </c>
      <c r="J132" s="152"/>
      <c r="K132" s="152"/>
      <c r="L132" s="152"/>
      <c r="M132" s="152"/>
      <c r="N132" s="149">
        <f>J132+K132+L132+M132</f>
        <v>0</v>
      </c>
      <c r="O132" s="226"/>
    </row>
    <row r="133" spans="1:9" ht="11.25">
      <c r="A133" s="34"/>
      <c r="B133" s="27"/>
      <c r="C133" s="172"/>
      <c r="G133" s="460"/>
      <c r="I133" s="350"/>
    </row>
    <row r="134" spans="7:10" ht="12" thickBot="1">
      <c r="G134" s="461"/>
      <c r="H134" s="350"/>
      <c r="I134" s="350"/>
      <c r="J134" s="350"/>
    </row>
    <row r="135" spans="1:9" ht="15.75" thickBot="1">
      <c r="A135" s="22"/>
      <c r="B135" s="306" t="s">
        <v>350</v>
      </c>
      <c r="C135" s="168"/>
      <c r="H135" s="350"/>
      <c r="I135" s="461"/>
    </row>
    <row r="136" spans="1:5" ht="13.5" thickBot="1">
      <c r="A136" s="22"/>
      <c r="B136" s="235" t="s">
        <v>287</v>
      </c>
      <c r="C136" s="310"/>
      <c r="E136" s="17" t="s">
        <v>352</v>
      </c>
    </row>
    <row r="137" spans="1:15" ht="12" thickBot="1">
      <c r="A137" s="202"/>
      <c r="B137" s="203"/>
      <c r="C137" s="190"/>
      <c r="D137" s="224"/>
      <c r="E137" s="224" t="s">
        <v>378</v>
      </c>
      <c r="F137" s="215"/>
      <c r="G137" s="215"/>
      <c r="H137" s="216"/>
      <c r="I137" s="205"/>
      <c r="J137" s="232"/>
      <c r="K137" s="74" t="s">
        <v>379</v>
      </c>
      <c r="L137" s="74"/>
      <c r="M137" s="75"/>
      <c r="N137" s="77"/>
      <c r="O137" s="102"/>
    </row>
    <row r="138" spans="1:15" ht="45.75" customHeight="1" thickBot="1">
      <c r="A138" s="427"/>
      <c r="B138" s="428" t="s">
        <v>59</v>
      </c>
      <c r="C138" s="311" t="s">
        <v>372</v>
      </c>
      <c r="D138" s="245" t="s">
        <v>212</v>
      </c>
      <c r="E138" s="245" t="s">
        <v>310</v>
      </c>
      <c r="F138" s="459" t="s">
        <v>341</v>
      </c>
      <c r="G138" s="214" t="s">
        <v>294</v>
      </c>
      <c r="H138" s="217" t="s">
        <v>383</v>
      </c>
      <c r="I138" s="78" t="s">
        <v>384</v>
      </c>
      <c r="J138" s="245">
        <v>1</v>
      </c>
      <c r="K138" s="76">
        <v>2</v>
      </c>
      <c r="L138" s="76">
        <v>3</v>
      </c>
      <c r="M138" s="76">
        <v>4</v>
      </c>
      <c r="N138" s="218" t="s">
        <v>377</v>
      </c>
      <c r="O138" s="103" t="s">
        <v>375</v>
      </c>
    </row>
    <row r="139" spans="1:18" ht="12" thickBot="1">
      <c r="A139" s="25"/>
      <c r="B139" s="25"/>
      <c r="C139" s="476"/>
      <c r="D139" s="88"/>
      <c r="E139" s="88"/>
      <c r="F139" s="88"/>
      <c r="G139" s="88"/>
      <c r="H139" s="88"/>
      <c r="I139" s="88"/>
      <c r="J139" s="95"/>
      <c r="K139" s="95"/>
      <c r="L139" s="95"/>
      <c r="M139" s="95"/>
      <c r="N139" s="95"/>
      <c r="O139" s="105"/>
      <c r="R139" s="1"/>
    </row>
    <row r="140" spans="1:18" ht="12.75" thickBot="1">
      <c r="A140" s="28"/>
      <c r="B140" s="20" t="s">
        <v>201</v>
      </c>
      <c r="C140" s="378"/>
      <c r="D140" s="89">
        <v>4461.3</v>
      </c>
      <c r="E140" s="89">
        <v>4461.3</v>
      </c>
      <c r="F140" s="339">
        <v>4461.3</v>
      </c>
      <c r="G140" s="339">
        <v>4461.32</v>
      </c>
      <c r="H140" s="89">
        <f>D140+E140+F140+G140</f>
        <v>17845.22</v>
      </c>
      <c r="I140" s="211">
        <f>H140/1.4/1.18</f>
        <v>10802.191283292981</v>
      </c>
      <c r="J140" s="340"/>
      <c r="K140" s="340"/>
      <c r="L140" s="340"/>
      <c r="M140" s="340"/>
      <c r="N140" s="220">
        <f>J140+K140+L140+M140</f>
        <v>0</v>
      </c>
      <c r="O140" s="131">
        <f>C140+I140-N140</f>
        <v>10802.191283292981</v>
      </c>
      <c r="R140" s="1"/>
    </row>
    <row r="141" spans="1:18" ht="12.75" thickBot="1">
      <c r="A141" s="16"/>
      <c r="B141" s="6"/>
      <c r="C141" s="64"/>
      <c r="D141" s="89"/>
      <c r="E141" s="89"/>
      <c r="F141" s="89"/>
      <c r="G141" s="89"/>
      <c r="H141" s="89">
        <f>D141+E141+F141+G141</f>
        <v>0</v>
      </c>
      <c r="I141" s="211">
        <f>H141/1.4/1.18</f>
        <v>0</v>
      </c>
      <c r="J141" s="96"/>
      <c r="K141" s="96"/>
      <c r="L141" s="96"/>
      <c r="M141" s="96"/>
      <c r="N141" s="220">
        <f>J141+K141+L141+M141</f>
        <v>0</v>
      </c>
      <c r="O141" s="131">
        <f>C141+I141-N141</f>
        <v>0</v>
      </c>
      <c r="R141" s="1"/>
    </row>
    <row r="142" spans="1:18" ht="12.75" thickBot="1">
      <c r="A142" s="360"/>
      <c r="B142" s="29" t="s">
        <v>202</v>
      </c>
      <c r="C142" s="378"/>
      <c r="D142" s="89">
        <v>2273.28</v>
      </c>
      <c r="E142" s="89">
        <v>2273.28</v>
      </c>
      <c r="F142" s="446">
        <v>2273.28</v>
      </c>
      <c r="G142" s="89">
        <v>2273.28</v>
      </c>
      <c r="H142" s="89">
        <f>D142+E142+F142+G142</f>
        <v>9093.12</v>
      </c>
      <c r="I142" s="211">
        <f aca="true" t="shared" si="4" ref="I142:I205">H142/1.4/1.18</f>
        <v>5504.309927360776</v>
      </c>
      <c r="J142" s="96"/>
      <c r="K142" s="96"/>
      <c r="L142" s="96"/>
      <c r="M142" s="96"/>
      <c r="N142" s="220">
        <f>J142+K142+L142+M142</f>
        <v>0</v>
      </c>
      <c r="O142" s="131">
        <f>C142+I142-N142</f>
        <v>5504.309927360776</v>
      </c>
      <c r="R142" s="1"/>
    </row>
    <row r="143" spans="1:18" ht="12.75" thickBot="1">
      <c r="A143" s="1"/>
      <c r="B143" s="15"/>
      <c r="C143" s="63"/>
      <c r="D143" s="81"/>
      <c r="E143" s="81"/>
      <c r="F143" s="82"/>
      <c r="G143" s="82"/>
      <c r="H143" s="82"/>
      <c r="I143" s="211">
        <f t="shared" si="4"/>
        <v>0</v>
      </c>
      <c r="J143" s="94"/>
      <c r="K143" s="94"/>
      <c r="L143" s="94"/>
      <c r="M143" s="94"/>
      <c r="N143" s="99"/>
      <c r="O143" s="106"/>
      <c r="R143" s="1"/>
    </row>
    <row r="144" spans="1:18" ht="12.75" thickBot="1">
      <c r="A144" s="360"/>
      <c r="B144" s="19" t="s">
        <v>317</v>
      </c>
      <c r="C144" s="378"/>
      <c r="D144" s="89"/>
      <c r="E144" s="89"/>
      <c r="F144" s="89"/>
      <c r="G144" s="89"/>
      <c r="H144" s="89">
        <f>D144+E144+F144+G144</f>
        <v>0</v>
      </c>
      <c r="I144" s="211">
        <f t="shared" si="4"/>
        <v>0</v>
      </c>
      <c r="J144" s="96"/>
      <c r="K144" s="96"/>
      <c r="L144" s="96"/>
      <c r="M144" s="96"/>
      <c r="N144" s="220">
        <f>J144+K144+L144+M144</f>
        <v>0</v>
      </c>
      <c r="O144" s="131">
        <f>C144+I144-N144</f>
        <v>0</v>
      </c>
      <c r="R144" s="1"/>
    </row>
    <row r="145" spans="1:18" ht="12.75" thickBot="1">
      <c r="A145" s="1"/>
      <c r="B145" s="15"/>
      <c r="C145" s="63"/>
      <c r="D145" s="81"/>
      <c r="E145" s="81"/>
      <c r="F145" s="82"/>
      <c r="G145" s="82"/>
      <c r="H145" s="82"/>
      <c r="I145" s="211">
        <f t="shared" si="4"/>
        <v>0</v>
      </c>
      <c r="J145" s="94"/>
      <c r="K145" s="94"/>
      <c r="L145" s="94"/>
      <c r="M145" s="94"/>
      <c r="N145" s="99"/>
      <c r="O145" s="106"/>
      <c r="R145" s="1"/>
    </row>
    <row r="146" spans="1:18" ht="12.75" thickBot="1">
      <c r="A146" s="360"/>
      <c r="B146" s="19" t="s">
        <v>39</v>
      </c>
      <c r="C146" s="378"/>
      <c r="D146" s="89"/>
      <c r="E146" s="89"/>
      <c r="F146" s="89"/>
      <c r="G146" s="89"/>
      <c r="H146" s="89">
        <f>D146+E146+F146+G146</f>
        <v>0</v>
      </c>
      <c r="I146" s="211">
        <f t="shared" si="4"/>
        <v>0</v>
      </c>
      <c r="J146" s="96"/>
      <c r="K146" s="96"/>
      <c r="L146" s="96"/>
      <c r="M146" s="96"/>
      <c r="N146" s="220">
        <f>J146+K146+L146+M146</f>
        <v>0</v>
      </c>
      <c r="O146" s="131">
        <f>C146+I146-N146</f>
        <v>0</v>
      </c>
      <c r="R146" s="1"/>
    </row>
    <row r="147" spans="1:18" ht="12.75" thickBot="1">
      <c r="A147" s="1"/>
      <c r="B147" s="15"/>
      <c r="C147" s="63"/>
      <c r="D147" s="81"/>
      <c r="E147" s="81"/>
      <c r="F147" s="82"/>
      <c r="G147" s="82"/>
      <c r="H147" s="82"/>
      <c r="I147" s="211">
        <f t="shared" si="4"/>
        <v>0</v>
      </c>
      <c r="J147" s="94"/>
      <c r="K147" s="94"/>
      <c r="L147" s="94"/>
      <c r="M147" s="94"/>
      <c r="N147" s="99"/>
      <c r="O147" s="106"/>
      <c r="R147" s="1"/>
    </row>
    <row r="148" spans="1:18" ht="12.75" thickBot="1">
      <c r="A148" s="360"/>
      <c r="B148" s="29" t="s">
        <v>329</v>
      </c>
      <c r="C148" s="378"/>
      <c r="D148" s="89"/>
      <c r="E148" s="89"/>
      <c r="F148" s="89"/>
      <c r="G148" s="89"/>
      <c r="H148" s="89">
        <f>D148+E148+F148+G148</f>
        <v>0</v>
      </c>
      <c r="I148" s="211">
        <f t="shared" si="4"/>
        <v>0</v>
      </c>
      <c r="J148" s="96"/>
      <c r="K148" s="96"/>
      <c r="L148" s="96"/>
      <c r="M148" s="96"/>
      <c r="N148" s="220">
        <f>J148+K148+L148+M148</f>
        <v>0</v>
      </c>
      <c r="O148" s="131">
        <f>C148+I148-N148</f>
        <v>0</v>
      </c>
      <c r="R148" s="1"/>
    </row>
    <row r="149" spans="1:18" ht="12.75" thickBot="1">
      <c r="A149" s="1"/>
      <c r="B149" s="15"/>
      <c r="C149" s="63"/>
      <c r="D149" s="81"/>
      <c r="E149" s="81"/>
      <c r="F149" s="82"/>
      <c r="G149" s="82"/>
      <c r="H149" s="82"/>
      <c r="I149" s="211">
        <f t="shared" si="4"/>
        <v>0</v>
      </c>
      <c r="J149" s="94"/>
      <c r="K149" s="94"/>
      <c r="L149" s="94"/>
      <c r="M149" s="94"/>
      <c r="N149" s="99"/>
      <c r="O149" s="106"/>
      <c r="R149" s="1"/>
    </row>
    <row r="150" spans="1:18" ht="12.75" thickBot="1">
      <c r="A150" s="360"/>
      <c r="B150" s="29" t="s">
        <v>203</v>
      </c>
      <c r="C150" s="378"/>
      <c r="D150" s="89"/>
      <c r="E150" s="89"/>
      <c r="F150" s="89"/>
      <c r="G150" s="89"/>
      <c r="H150" s="89">
        <f>D150+E150+F150+G150</f>
        <v>0</v>
      </c>
      <c r="I150" s="211">
        <f t="shared" si="4"/>
        <v>0</v>
      </c>
      <c r="J150" s="96"/>
      <c r="K150" s="96"/>
      <c r="L150" s="96"/>
      <c r="M150" s="96"/>
      <c r="N150" s="220">
        <f>J150+K150+L150+M150</f>
        <v>0</v>
      </c>
      <c r="O150" s="131">
        <f>C150+I150-N150</f>
        <v>0</v>
      </c>
      <c r="R150" s="1"/>
    </row>
    <row r="151" spans="1:18" ht="12.75" thickBot="1">
      <c r="A151" s="1"/>
      <c r="B151" s="25"/>
      <c r="C151" s="63"/>
      <c r="D151" s="81"/>
      <c r="E151" s="81"/>
      <c r="F151" s="82"/>
      <c r="G151" s="82"/>
      <c r="H151" s="82"/>
      <c r="I151" s="211">
        <f t="shared" si="4"/>
        <v>0</v>
      </c>
      <c r="J151" s="94"/>
      <c r="K151" s="94"/>
      <c r="L151" s="94"/>
      <c r="M151" s="94"/>
      <c r="N151" s="99"/>
      <c r="O151" s="106"/>
      <c r="R151" s="1"/>
    </row>
    <row r="152" spans="1:18" ht="12.75" thickBot="1">
      <c r="A152" s="360"/>
      <c r="B152" s="29" t="s">
        <v>204</v>
      </c>
      <c r="C152" s="378"/>
      <c r="D152" s="89"/>
      <c r="E152" s="89"/>
      <c r="F152" s="89"/>
      <c r="G152" s="89"/>
      <c r="H152" s="89">
        <f>D152+E152+F152+G152</f>
        <v>0</v>
      </c>
      <c r="I152" s="211">
        <f t="shared" si="4"/>
        <v>0</v>
      </c>
      <c r="J152" s="96"/>
      <c r="K152" s="96"/>
      <c r="L152" s="96"/>
      <c r="M152" s="96"/>
      <c r="N152" s="220">
        <f>J152+K152+L152+M152</f>
        <v>0</v>
      </c>
      <c r="O152" s="131">
        <f>C152+I152-N152</f>
        <v>0</v>
      </c>
      <c r="R152" s="1"/>
    </row>
    <row r="153" spans="1:18" ht="12.75" thickBot="1">
      <c r="A153" s="1"/>
      <c r="B153" s="15"/>
      <c r="C153" s="63"/>
      <c r="D153" s="81"/>
      <c r="E153" s="81"/>
      <c r="F153" s="82"/>
      <c r="G153" s="82"/>
      <c r="H153" s="82"/>
      <c r="I153" s="211">
        <f t="shared" si="4"/>
        <v>0</v>
      </c>
      <c r="J153" s="94"/>
      <c r="K153" s="94"/>
      <c r="L153" s="94"/>
      <c r="M153" s="94"/>
      <c r="N153" s="99"/>
      <c r="O153" s="106"/>
      <c r="R153" s="1"/>
    </row>
    <row r="154" spans="1:18" ht="12.75" thickBot="1">
      <c r="A154" s="360"/>
      <c r="B154" s="29" t="s">
        <v>205</v>
      </c>
      <c r="C154" s="378"/>
      <c r="D154" s="89"/>
      <c r="E154" s="89"/>
      <c r="F154" s="89"/>
      <c r="G154" s="89"/>
      <c r="H154" s="89">
        <f>D154+E154+F154+G154</f>
        <v>0</v>
      </c>
      <c r="I154" s="211">
        <f t="shared" si="4"/>
        <v>0</v>
      </c>
      <c r="J154" s="96"/>
      <c r="K154" s="96"/>
      <c r="L154" s="96"/>
      <c r="M154" s="96"/>
      <c r="N154" s="220">
        <f>J154+K154+L154+M154</f>
        <v>0</v>
      </c>
      <c r="O154" s="131">
        <f>C154+I154-N154</f>
        <v>0</v>
      </c>
      <c r="R154" s="1"/>
    </row>
    <row r="155" spans="1:18" ht="12.75" thickBot="1">
      <c r="A155" s="1"/>
      <c r="B155" s="15"/>
      <c r="C155" s="63"/>
      <c r="D155" s="81"/>
      <c r="E155" s="81"/>
      <c r="F155" s="82"/>
      <c r="G155" s="82"/>
      <c r="H155" s="82"/>
      <c r="I155" s="211">
        <f t="shared" si="4"/>
        <v>0</v>
      </c>
      <c r="J155" s="94"/>
      <c r="K155" s="94"/>
      <c r="L155" s="94"/>
      <c r="M155" s="94"/>
      <c r="N155" s="99"/>
      <c r="O155" s="106"/>
      <c r="R155" s="1"/>
    </row>
    <row r="156" spans="1:18" ht="12.75" thickBot="1">
      <c r="A156" s="360"/>
      <c r="B156" s="29" t="s">
        <v>206</v>
      </c>
      <c r="C156" s="378"/>
      <c r="D156" s="89">
        <v>11508.48</v>
      </c>
      <c r="E156" s="89">
        <v>11508.48</v>
      </c>
      <c r="F156" s="89">
        <v>11508.48</v>
      </c>
      <c r="G156" s="89">
        <v>11508.48</v>
      </c>
      <c r="H156" s="89">
        <f>D156+E156+F156+G156</f>
        <v>46033.92</v>
      </c>
      <c r="I156" s="211">
        <f t="shared" si="4"/>
        <v>27865.569007263926</v>
      </c>
      <c r="J156" s="96"/>
      <c r="K156" s="96"/>
      <c r="L156" s="96"/>
      <c r="M156" s="96"/>
      <c r="N156" s="220">
        <f>J156+K156+L156+M156</f>
        <v>0</v>
      </c>
      <c r="O156" s="131">
        <f>C156+I156-N156</f>
        <v>27865.569007263926</v>
      </c>
      <c r="R156" s="1"/>
    </row>
    <row r="157" spans="1:18" ht="12.75" thickBot="1">
      <c r="A157" s="26"/>
      <c r="B157" s="27"/>
      <c r="C157" s="66"/>
      <c r="D157" s="81"/>
      <c r="E157" s="81"/>
      <c r="F157" s="82"/>
      <c r="G157" s="82"/>
      <c r="H157" s="82"/>
      <c r="I157" s="211">
        <f t="shared" si="4"/>
        <v>0</v>
      </c>
      <c r="J157" s="94"/>
      <c r="K157" s="94"/>
      <c r="L157" s="94"/>
      <c r="M157" s="94"/>
      <c r="N157" s="99"/>
      <c r="O157" s="106"/>
      <c r="R157" s="1"/>
    </row>
    <row r="158" spans="1:18" ht="12.75" thickBot="1">
      <c r="A158" s="360"/>
      <c r="B158" s="29" t="s">
        <v>207</v>
      </c>
      <c r="C158" s="378"/>
      <c r="D158" s="89"/>
      <c r="E158" s="89"/>
      <c r="F158" s="89"/>
      <c r="G158" s="89"/>
      <c r="H158" s="89">
        <f>D158+E158+F158+G158</f>
        <v>0</v>
      </c>
      <c r="I158" s="211">
        <f t="shared" si="4"/>
        <v>0</v>
      </c>
      <c r="J158" s="96"/>
      <c r="K158" s="96"/>
      <c r="L158" s="96"/>
      <c r="M158" s="96"/>
      <c r="N158" s="220">
        <f>J158+K158+L158+M158</f>
        <v>0</v>
      </c>
      <c r="O158" s="131">
        <f>C158+I158-N158</f>
        <v>0</v>
      </c>
      <c r="R158" s="1"/>
    </row>
    <row r="159" spans="1:18" ht="12.75" thickBot="1">
      <c r="A159" s="2"/>
      <c r="B159" s="3"/>
      <c r="C159" s="63"/>
      <c r="D159" s="81"/>
      <c r="E159" s="81"/>
      <c r="F159" s="82"/>
      <c r="G159" s="82"/>
      <c r="H159" s="82"/>
      <c r="I159" s="211">
        <f t="shared" si="4"/>
        <v>0</v>
      </c>
      <c r="J159" s="94"/>
      <c r="K159" s="94"/>
      <c r="L159" s="94"/>
      <c r="M159" s="94"/>
      <c r="N159" s="99"/>
      <c r="O159" s="106"/>
      <c r="R159" s="1"/>
    </row>
    <row r="160" spans="1:18" ht="12.75" thickBot="1">
      <c r="A160" s="360"/>
      <c r="B160" s="19" t="s">
        <v>0</v>
      </c>
      <c r="C160" s="378"/>
      <c r="D160" s="89"/>
      <c r="E160" s="89"/>
      <c r="F160" s="89"/>
      <c r="G160" s="89"/>
      <c r="H160" s="89">
        <f>D160+E160+F160+G160</f>
        <v>0</v>
      </c>
      <c r="I160" s="211">
        <f t="shared" si="4"/>
        <v>0</v>
      </c>
      <c r="J160" s="96"/>
      <c r="K160" s="96"/>
      <c r="L160" s="96"/>
      <c r="M160" s="96"/>
      <c r="N160" s="220">
        <f>J160+K160+L160+M160</f>
        <v>0</v>
      </c>
      <c r="O160" s="131">
        <f>C160+I160-N160</f>
        <v>0</v>
      </c>
      <c r="R160" s="1"/>
    </row>
    <row r="161" spans="1:18" ht="12.75" thickBot="1">
      <c r="A161" s="1"/>
      <c r="B161" s="15"/>
      <c r="C161" s="63"/>
      <c r="D161" s="81"/>
      <c r="E161" s="81"/>
      <c r="F161" s="82"/>
      <c r="G161" s="82"/>
      <c r="H161" s="82"/>
      <c r="I161" s="211">
        <f t="shared" si="4"/>
        <v>0</v>
      </c>
      <c r="J161" s="94"/>
      <c r="K161" s="94"/>
      <c r="L161" s="94"/>
      <c r="M161" s="94"/>
      <c r="N161" s="99"/>
      <c r="O161" s="106"/>
      <c r="R161" s="1"/>
    </row>
    <row r="162" spans="1:18" ht="12.75" thickBot="1">
      <c r="A162" s="360"/>
      <c r="B162" s="19" t="s">
        <v>1</v>
      </c>
      <c r="C162" s="378"/>
      <c r="D162" s="89"/>
      <c r="E162" s="89"/>
      <c r="F162" s="89"/>
      <c r="G162" s="89"/>
      <c r="H162" s="89">
        <f>D162+E162+F162+G162</f>
        <v>0</v>
      </c>
      <c r="I162" s="211">
        <f t="shared" si="4"/>
        <v>0</v>
      </c>
      <c r="J162" s="96"/>
      <c r="K162" s="96"/>
      <c r="L162" s="96"/>
      <c r="M162" s="96"/>
      <c r="N162" s="220">
        <f>J162+K162+L162+M162</f>
        <v>0</v>
      </c>
      <c r="O162" s="131">
        <f>C162+I162-N162</f>
        <v>0</v>
      </c>
      <c r="R162" s="1"/>
    </row>
    <row r="163" spans="1:18" ht="12.75" thickBot="1">
      <c r="A163" s="1"/>
      <c r="B163" s="15"/>
      <c r="C163" s="63"/>
      <c r="D163" s="81"/>
      <c r="E163" s="81"/>
      <c r="F163" s="82"/>
      <c r="G163" s="82"/>
      <c r="H163" s="82"/>
      <c r="I163" s="211">
        <f t="shared" si="4"/>
        <v>0</v>
      </c>
      <c r="J163" s="94"/>
      <c r="K163" s="94"/>
      <c r="L163" s="94"/>
      <c r="M163" s="94"/>
      <c r="N163" s="99"/>
      <c r="O163" s="106"/>
      <c r="R163" s="1"/>
    </row>
    <row r="164" spans="1:18" ht="12.75" thickBot="1">
      <c r="A164" s="360"/>
      <c r="B164" s="19" t="s">
        <v>2</v>
      </c>
      <c r="C164" s="378"/>
      <c r="D164" s="89">
        <v>40946.13</v>
      </c>
      <c r="E164" s="89">
        <v>55430.97</v>
      </c>
      <c r="F164" s="89">
        <v>51723.16</v>
      </c>
      <c r="G164" s="89">
        <v>47537.57</v>
      </c>
      <c r="H164" s="89">
        <f>D164+E164+F164+G164</f>
        <v>195637.83000000002</v>
      </c>
      <c r="I164" s="211">
        <f t="shared" si="4"/>
        <v>118424.83656174337</v>
      </c>
      <c r="J164" s="96"/>
      <c r="K164" s="96"/>
      <c r="L164" s="96"/>
      <c r="M164" s="96"/>
      <c r="N164" s="220">
        <f>J164+K164+L164+M164</f>
        <v>0</v>
      </c>
      <c r="O164" s="131">
        <f>C164+I164-N164</f>
        <v>118424.83656174337</v>
      </c>
      <c r="R164" s="1"/>
    </row>
    <row r="165" spans="1:18" ht="12.75" thickBot="1">
      <c r="A165" s="1"/>
      <c r="B165" s="15"/>
      <c r="C165" s="63"/>
      <c r="D165" s="81"/>
      <c r="E165" s="81"/>
      <c r="F165" s="82"/>
      <c r="G165" s="82"/>
      <c r="H165" s="82"/>
      <c r="I165" s="211">
        <f t="shared" si="4"/>
        <v>0</v>
      </c>
      <c r="J165" s="94"/>
      <c r="K165" s="94"/>
      <c r="L165" s="94"/>
      <c r="M165" s="94"/>
      <c r="N165" s="107"/>
      <c r="O165" s="110"/>
      <c r="R165" s="1"/>
    </row>
    <row r="166" spans="1:18" ht="12.75" thickBot="1">
      <c r="A166" s="360"/>
      <c r="B166" s="29" t="s">
        <v>7</v>
      </c>
      <c r="C166" s="378"/>
      <c r="D166" s="89"/>
      <c r="E166" s="89"/>
      <c r="F166" s="89"/>
      <c r="G166" s="89">
        <v>3758.79</v>
      </c>
      <c r="H166" s="89">
        <f>D166+E166+F166+G166</f>
        <v>3758.79</v>
      </c>
      <c r="I166" s="211">
        <f t="shared" si="4"/>
        <v>2275.296610169492</v>
      </c>
      <c r="J166" s="96"/>
      <c r="K166" s="96"/>
      <c r="L166" s="96"/>
      <c r="M166" s="96"/>
      <c r="N166" s="220">
        <f>J166+K166+L166+M166</f>
        <v>0</v>
      </c>
      <c r="O166" s="131">
        <f>C166+I166-N166</f>
        <v>2275.296610169492</v>
      </c>
      <c r="R166" s="1"/>
    </row>
    <row r="167" spans="1:18" ht="12.75" thickBot="1">
      <c r="A167" s="26"/>
      <c r="B167" s="27"/>
      <c r="C167" s="66"/>
      <c r="D167" s="81"/>
      <c r="E167" s="81"/>
      <c r="F167" s="82"/>
      <c r="G167" s="82"/>
      <c r="H167" s="82"/>
      <c r="I167" s="211">
        <f t="shared" si="4"/>
        <v>0</v>
      </c>
      <c r="J167" s="94"/>
      <c r="K167" s="94"/>
      <c r="L167" s="94"/>
      <c r="M167" s="94"/>
      <c r="N167" s="107"/>
      <c r="O167" s="110"/>
      <c r="R167" s="1"/>
    </row>
    <row r="168" spans="1:18" ht="12.75" thickBot="1">
      <c r="A168" s="360"/>
      <c r="B168" s="29" t="s">
        <v>8</v>
      </c>
      <c r="C168" s="378"/>
      <c r="D168" s="89">
        <v>3883.83</v>
      </c>
      <c r="E168" s="89">
        <v>3883.83</v>
      </c>
      <c r="F168" s="89">
        <v>3883.83</v>
      </c>
      <c r="G168" s="89">
        <v>3883.83</v>
      </c>
      <c r="H168" s="89">
        <f>D168+E168+F168+G168</f>
        <v>15535.32</v>
      </c>
      <c r="I168" s="211">
        <f t="shared" si="4"/>
        <v>9403.946731234868</v>
      </c>
      <c r="J168" s="96"/>
      <c r="K168" s="96"/>
      <c r="L168" s="96"/>
      <c r="M168" s="96"/>
      <c r="N168" s="220">
        <f>J168+K168+L168+M168</f>
        <v>0</v>
      </c>
      <c r="O168" s="131">
        <f>C168+I168-N168</f>
        <v>9403.946731234868</v>
      </c>
      <c r="R168" s="1"/>
    </row>
    <row r="169" spans="1:18" ht="12.75" thickBot="1">
      <c r="A169" s="1"/>
      <c r="B169" s="15"/>
      <c r="C169" s="63"/>
      <c r="D169" s="81"/>
      <c r="E169" s="81"/>
      <c r="F169" s="82"/>
      <c r="G169" s="82"/>
      <c r="H169" s="82"/>
      <c r="I169" s="211">
        <f t="shared" si="4"/>
        <v>0</v>
      </c>
      <c r="J169" s="94"/>
      <c r="K169" s="94"/>
      <c r="L169" s="94"/>
      <c r="M169" s="94"/>
      <c r="N169" s="107"/>
      <c r="O169" s="110"/>
      <c r="R169" s="1"/>
    </row>
    <row r="170" spans="1:18" ht="12.75" thickBot="1">
      <c r="A170" s="360"/>
      <c r="B170" s="29" t="s">
        <v>9</v>
      </c>
      <c r="C170" s="378"/>
      <c r="D170" s="89">
        <v>6687.72</v>
      </c>
      <c r="E170" s="89">
        <v>6687.72</v>
      </c>
      <c r="F170" s="89">
        <v>6687.72</v>
      </c>
      <c r="G170" s="89">
        <v>6687.72</v>
      </c>
      <c r="H170" s="89">
        <f>D170+E170+F170+G170</f>
        <v>26750.88</v>
      </c>
      <c r="I170" s="211">
        <f t="shared" si="4"/>
        <v>16193.02663438257</v>
      </c>
      <c r="J170" s="96"/>
      <c r="K170" s="96"/>
      <c r="L170" s="96"/>
      <c r="M170" s="96"/>
      <c r="N170" s="220">
        <f>J170+K170+L170+M170</f>
        <v>0</v>
      </c>
      <c r="O170" s="131">
        <f>C170+I170-N170</f>
        <v>16193.02663438257</v>
      </c>
      <c r="R170" s="1"/>
    </row>
    <row r="171" spans="1:18" ht="12.75" thickBot="1">
      <c r="A171" s="1"/>
      <c r="B171" s="15"/>
      <c r="C171" s="63"/>
      <c r="D171" s="81"/>
      <c r="E171" s="81"/>
      <c r="F171" s="82"/>
      <c r="G171" s="82"/>
      <c r="H171" s="82"/>
      <c r="I171" s="211">
        <f t="shared" si="4"/>
        <v>0</v>
      </c>
      <c r="J171" s="94"/>
      <c r="K171" s="94"/>
      <c r="L171" s="94"/>
      <c r="M171" s="94"/>
      <c r="N171" s="107"/>
      <c r="O171" s="110"/>
      <c r="R171" s="1"/>
    </row>
    <row r="172" spans="1:18" ht="12.75" thickBot="1">
      <c r="A172" s="360"/>
      <c r="B172" s="29" t="s">
        <v>319</v>
      </c>
      <c r="C172" s="378"/>
      <c r="D172" s="89"/>
      <c r="E172" s="89"/>
      <c r="F172" s="89"/>
      <c r="G172" s="89"/>
      <c r="H172" s="89">
        <f>D172+E172+F172+G172</f>
        <v>0</v>
      </c>
      <c r="I172" s="211">
        <f t="shared" si="4"/>
        <v>0</v>
      </c>
      <c r="J172" s="96"/>
      <c r="K172" s="96"/>
      <c r="L172" s="96"/>
      <c r="M172" s="96"/>
      <c r="N172" s="220">
        <f>J172+K172+L172+M172</f>
        <v>0</v>
      </c>
      <c r="O172" s="131">
        <f>C172+I172-N172</f>
        <v>0</v>
      </c>
      <c r="R172" s="1"/>
    </row>
    <row r="173" spans="1:18" ht="12.75" thickBot="1">
      <c r="A173" s="1"/>
      <c r="B173" s="15"/>
      <c r="C173" s="63"/>
      <c r="D173" s="81"/>
      <c r="E173" s="81"/>
      <c r="F173" s="82"/>
      <c r="G173" s="82"/>
      <c r="H173" s="82"/>
      <c r="I173" s="211">
        <f t="shared" si="4"/>
        <v>0</v>
      </c>
      <c r="J173" s="94"/>
      <c r="K173" s="94"/>
      <c r="L173" s="94"/>
      <c r="M173" s="94"/>
      <c r="N173" s="107"/>
      <c r="O173" s="110"/>
      <c r="R173" s="1"/>
    </row>
    <row r="174" spans="1:18" ht="12.75" thickBot="1">
      <c r="A174" s="360"/>
      <c r="B174" s="29" t="s">
        <v>11</v>
      </c>
      <c r="C174" s="378"/>
      <c r="D174" s="89"/>
      <c r="E174" s="89"/>
      <c r="F174" s="89"/>
      <c r="G174" s="89"/>
      <c r="H174" s="89">
        <f>D174+E174+F174+G174</f>
        <v>0</v>
      </c>
      <c r="I174" s="211">
        <f t="shared" si="4"/>
        <v>0</v>
      </c>
      <c r="J174" s="96"/>
      <c r="K174" s="96"/>
      <c r="L174" s="96"/>
      <c r="M174" s="96"/>
      <c r="N174" s="220">
        <f>J174+K174+L174+M174</f>
        <v>0</v>
      </c>
      <c r="O174" s="131">
        <f>C174+I174-N174</f>
        <v>0</v>
      </c>
      <c r="R174" s="1"/>
    </row>
    <row r="175" spans="1:18" ht="12.75" thickBot="1">
      <c r="A175" s="1"/>
      <c r="B175" s="15"/>
      <c r="C175" s="63"/>
      <c r="D175" s="81"/>
      <c r="E175" s="81"/>
      <c r="F175" s="82"/>
      <c r="G175" s="82"/>
      <c r="H175" s="82"/>
      <c r="I175" s="211">
        <f t="shared" si="4"/>
        <v>0</v>
      </c>
      <c r="J175" s="94"/>
      <c r="K175" s="94"/>
      <c r="L175" s="94"/>
      <c r="M175" s="94"/>
      <c r="N175" s="107"/>
      <c r="O175" s="110"/>
      <c r="R175" s="1"/>
    </row>
    <row r="176" spans="1:18" ht="12.75" thickBot="1">
      <c r="A176" s="360"/>
      <c r="B176" s="29" t="s">
        <v>12</v>
      </c>
      <c r="C176" s="378"/>
      <c r="D176" s="89"/>
      <c r="E176" s="89"/>
      <c r="F176" s="89"/>
      <c r="G176" s="89"/>
      <c r="H176" s="89">
        <f>D176+E176+F176+G176</f>
        <v>0</v>
      </c>
      <c r="I176" s="211">
        <f t="shared" si="4"/>
        <v>0</v>
      </c>
      <c r="J176" s="96"/>
      <c r="K176" s="96"/>
      <c r="L176" s="96"/>
      <c r="M176" s="96"/>
      <c r="N176" s="220">
        <f>J176+K176+L176+M176</f>
        <v>0</v>
      </c>
      <c r="O176" s="131">
        <f>C176+I176-N176</f>
        <v>0</v>
      </c>
      <c r="R176" s="1"/>
    </row>
    <row r="177" spans="1:18" ht="12.75" thickBot="1">
      <c r="A177" s="1"/>
      <c r="B177" s="15"/>
      <c r="C177" s="63"/>
      <c r="D177" s="81"/>
      <c r="E177" s="81"/>
      <c r="F177" s="82"/>
      <c r="G177" s="82"/>
      <c r="H177" s="82"/>
      <c r="I177" s="211">
        <f t="shared" si="4"/>
        <v>0</v>
      </c>
      <c r="J177" s="94"/>
      <c r="K177" s="94"/>
      <c r="L177" s="94"/>
      <c r="M177" s="94"/>
      <c r="N177" s="107"/>
      <c r="O177" s="110"/>
      <c r="R177" s="1"/>
    </row>
    <row r="178" spans="1:18" ht="12.75" thickBot="1">
      <c r="A178" s="16"/>
      <c r="B178" s="1" t="s">
        <v>13</v>
      </c>
      <c r="C178" s="64"/>
      <c r="D178" s="89"/>
      <c r="E178" s="89"/>
      <c r="F178" s="89"/>
      <c r="G178" s="89"/>
      <c r="H178" s="89">
        <f>D178+E178+F178+G178</f>
        <v>0</v>
      </c>
      <c r="I178" s="211">
        <f t="shared" si="4"/>
        <v>0</v>
      </c>
      <c r="J178" s="96"/>
      <c r="K178" s="96"/>
      <c r="L178" s="96"/>
      <c r="M178" s="96"/>
      <c r="N178" s="220">
        <f>J178+K178+L178+M178</f>
        <v>0</v>
      </c>
      <c r="O178" s="131">
        <f>C178+I178-N178</f>
        <v>0</v>
      </c>
      <c r="R178" s="1"/>
    </row>
    <row r="179" spans="1:18" ht="12.75" thickBot="1">
      <c r="A179" s="1"/>
      <c r="B179" s="1"/>
      <c r="C179" s="63"/>
      <c r="D179" s="81"/>
      <c r="E179" s="81"/>
      <c r="F179" s="82"/>
      <c r="G179" s="82"/>
      <c r="H179" s="82"/>
      <c r="I179" s="211">
        <f t="shared" si="4"/>
        <v>0</v>
      </c>
      <c r="J179" s="94"/>
      <c r="K179" s="94"/>
      <c r="L179" s="94"/>
      <c r="M179" s="94"/>
      <c r="N179" s="107"/>
      <c r="O179" s="110"/>
      <c r="R179" s="1"/>
    </row>
    <row r="180" spans="1:18" ht="12.75" thickBot="1">
      <c r="A180" s="360"/>
      <c r="B180" s="19" t="s">
        <v>14</v>
      </c>
      <c r="C180" s="378"/>
      <c r="D180" s="89">
        <v>1989.12</v>
      </c>
      <c r="E180" s="89">
        <v>1989.12</v>
      </c>
      <c r="F180" s="89">
        <v>1989.12</v>
      </c>
      <c r="G180" s="89">
        <v>1989.12</v>
      </c>
      <c r="H180" s="89">
        <f>D180+E180+F180+G180</f>
        <v>7956.48</v>
      </c>
      <c r="I180" s="211">
        <f t="shared" si="4"/>
        <v>4816.271186440678</v>
      </c>
      <c r="J180" s="96"/>
      <c r="K180" s="96"/>
      <c r="L180" s="96"/>
      <c r="M180" s="96"/>
      <c r="N180" s="220">
        <f>J180+K180+L180+M180</f>
        <v>0</v>
      </c>
      <c r="O180" s="131">
        <f>C180+I180-N180</f>
        <v>4816.271186440678</v>
      </c>
      <c r="R180" s="1"/>
    </row>
    <row r="181" spans="1:18" ht="12.75" thickBot="1">
      <c r="A181" s="1"/>
      <c r="B181" s="15"/>
      <c r="C181" s="63"/>
      <c r="D181" s="81"/>
      <c r="E181" s="81"/>
      <c r="F181" s="82"/>
      <c r="G181" s="82"/>
      <c r="H181" s="82"/>
      <c r="I181" s="211">
        <f t="shared" si="4"/>
        <v>0</v>
      </c>
      <c r="J181" s="94"/>
      <c r="K181" s="94"/>
      <c r="L181" s="94"/>
      <c r="M181" s="94"/>
      <c r="N181" s="107"/>
      <c r="O181" s="110"/>
      <c r="R181" s="1"/>
    </row>
    <row r="182" spans="1:18" ht="12.75" thickBot="1">
      <c r="A182" s="360"/>
      <c r="B182" s="29" t="s">
        <v>15</v>
      </c>
      <c r="C182" s="378"/>
      <c r="D182" s="89"/>
      <c r="E182" s="89"/>
      <c r="F182" s="89"/>
      <c r="G182" s="89"/>
      <c r="H182" s="89">
        <f>D182+E182+F182+G182</f>
        <v>0</v>
      </c>
      <c r="I182" s="211">
        <f t="shared" si="4"/>
        <v>0</v>
      </c>
      <c r="J182" s="96"/>
      <c r="K182" s="96"/>
      <c r="L182" s="96"/>
      <c r="M182" s="96"/>
      <c r="N182" s="220">
        <f>J182+K182+L182+M182</f>
        <v>0</v>
      </c>
      <c r="O182" s="131">
        <f>C182+I182-N182</f>
        <v>0</v>
      </c>
      <c r="R182" s="1"/>
    </row>
    <row r="183" spans="1:18" ht="12.75" thickBot="1">
      <c r="A183" s="26"/>
      <c r="B183" s="27"/>
      <c r="C183" s="66"/>
      <c r="D183" s="81"/>
      <c r="E183" s="81"/>
      <c r="F183" s="82"/>
      <c r="G183" s="82"/>
      <c r="H183" s="82"/>
      <c r="I183" s="211">
        <f t="shared" si="4"/>
        <v>0</v>
      </c>
      <c r="J183" s="94"/>
      <c r="K183" s="94"/>
      <c r="L183" s="94"/>
      <c r="M183" s="94"/>
      <c r="N183" s="107"/>
      <c r="O183" s="110"/>
      <c r="R183" s="1"/>
    </row>
    <row r="184" spans="1:18" ht="12.75" thickBot="1">
      <c r="A184" s="360"/>
      <c r="B184" s="19" t="s">
        <v>51</v>
      </c>
      <c r="C184" s="378"/>
      <c r="D184" s="89"/>
      <c r="E184" s="89"/>
      <c r="F184" s="89"/>
      <c r="G184" s="89"/>
      <c r="H184" s="89">
        <f>D184+E184+F184+G184</f>
        <v>0</v>
      </c>
      <c r="I184" s="211">
        <f t="shared" si="4"/>
        <v>0</v>
      </c>
      <c r="J184" s="96"/>
      <c r="K184" s="96"/>
      <c r="L184" s="96"/>
      <c r="M184" s="96"/>
      <c r="N184" s="220">
        <f>J184+K184+L184+M184</f>
        <v>0</v>
      </c>
      <c r="O184" s="131">
        <f>C184+I184-N184</f>
        <v>0</v>
      </c>
      <c r="R184" s="1"/>
    </row>
    <row r="185" spans="1:18" ht="12.75" thickBot="1">
      <c r="A185" s="15"/>
      <c r="B185" s="15"/>
      <c r="C185" s="69"/>
      <c r="D185" s="81"/>
      <c r="E185" s="81"/>
      <c r="F185" s="82"/>
      <c r="G185" s="82"/>
      <c r="H185" s="82"/>
      <c r="I185" s="211">
        <f t="shared" si="4"/>
        <v>0</v>
      </c>
      <c r="J185" s="94"/>
      <c r="K185" s="94"/>
      <c r="L185" s="94"/>
      <c r="M185" s="94"/>
      <c r="N185" s="107"/>
      <c r="O185" s="110"/>
      <c r="R185" s="1"/>
    </row>
    <row r="186" spans="1:18" ht="12.75" thickBot="1">
      <c r="A186" s="360"/>
      <c r="B186" s="19" t="s">
        <v>16</v>
      </c>
      <c r="C186" s="378"/>
      <c r="D186" s="89">
        <v>12225.99</v>
      </c>
      <c r="E186" s="89">
        <v>15488.47</v>
      </c>
      <c r="F186" s="89">
        <v>38918.97</v>
      </c>
      <c r="G186" s="89">
        <v>38918.97</v>
      </c>
      <c r="H186" s="89">
        <f>D186+E186+F186+G186</f>
        <v>105552.4</v>
      </c>
      <c r="I186" s="211">
        <f t="shared" si="4"/>
        <v>63893.70460048427</v>
      </c>
      <c r="J186" s="96"/>
      <c r="K186" s="96"/>
      <c r="L186" s="96"/>
      <c r="M186" s="96"/>
      <c r="N186" s="220">
        <f>J186+K186+L186+M186</f>
        <v>0</v>
      </c>
      <c r="O186" s="131">
        <f>C186+I186-N186</f>
        <v>63893.70460048427</v>
      </c>
      <c r="R186" s="1"/>
    </row>
    <row r="187" spans="1:18" ht="12.75" thickBot="1">
      <c r="A187" s="2"/>
      <c r="B187" s="3"/>
      <c r="C187" s="63"/>
      <c r="D187" s="81"/>
      <c r="E187" s="81"/>
      <c r="F187" s="81"/>
      <c r="G187" s="82"/>
      <c r="H187" s="82"/>
      <c r="I187" s="211">
        <f t="shared" si="4"/>
        <v>0</v>
      </c>
      <c r="J187" s="94"/>
      <c r="K187" s="94"/>
      <c r="L187" s="94"/>
      <c r="M187" s="94"/>
      <c r="N187" s="107"/>
      <c r="O187" s="110"/>
      <c r="R187" s="1"/>
    </row>
    <row r="188" spans="1:18" ht="12.75" thickBot="1">
      <c r="A188" s="360"/>
      <c r="B188" s="19" t="s">
        <v>320</v>
      </c>
      <c r="C188" s="378"/>
      <c r="D188" s="89"/>
      <c r="E188" s="89"/>
      <c r="F188" s="89"/>
      <c r="G188" s="89"/>
      <c r="H188" s="89">
        <f>D188+E188+F188+G188</f>
        <v>0</v>
      </c>
      <c r="I188" s="211">
        <f t="shared" si="4"/>
        <v>0</v>
      </c>
      <c r="J188" s="96"/>
      <c r="K188" s="96"/>
      <c r="L188" s="96"/>
      <c r="M188" s="96"/>
      <c r="N188" s="220">
        <f>J188+K188+L188+M188</f>
        <v>0</v>
      </c>
      <c r="O188" s="131">
        <f>C188+I188-N188</f>
        <v>0</v>
      </c>
      <c r="R188" s="1"/>
    </row>
    <row r="189" spans="1:18" ht="12.75" thickBot="1">
      <c r="A189" s="1"/>
      <c r="B189" s="15"/>
      <c r="C189" s="63"/>
      <c r="D189" s="81"/>
      <c r="E189" s="81"/>
      <c r="F189" s="81"/>
      <c r="G189" s="82"/>
      <c r="H189" s="82"/>
      <c r="I189" s="211">
        <f t="shared" si="4"/>
        <v>0</v>
      </c>
      <c r="J189" s="94"/>
      <c r="K189" s="94"/>
      <c r="L189" s="94"/>
      <c r="M189" s="94"/>
      <c r="N189" s="107"/>
      <c r="O189" s="110"/>
      <c r="R189" s="1"/>
    </row>
    <row r="190" spans="1:18" ht="12.75" thickBot="1">
      <c r="A190" s="360"/>
      <c r="B190" s="19" t="s">
        <v>18</v>
      </c>
      <c r="C190" s="378"/>
      <c r="D190" s="89"/>
      <c r="E190" s="89"/>
      <c r="F190" s="89"/>
      <c r="G190" s="89"/>
      <c r="H190" s="89">
        <f>D190+E190+F190+G190</f>
        <v>0</v>
      </c>
      <c r="I190" s="211">
        <f t="shared" si="4"/>
        <v>0</v>
      </c>
      <c r="J190" s="96"/>
      <c r="K190" s="96"/>
      <c r="L190" s="96"/>
      <c r="M190" s="96"/>
      <c r="N190" s="220">
        <f>J190+K190+L190+M190</f>
        <v>0</v>
      </c>
      <c r="O190" s="131">
        <f>C190+I190-N190</f>
        <v>0</v>
      </c>
      <c r="R190" s="1"/>
    </row>
    <row r="191" spans="1:18" ht="12.75" thickBot="1">
      <c r="A191" s="1"/>
      <c r="B191" s="15"/>
      <c r="C191" s="63"/>
      <c r="D191" s="81"/>
      <c r="E191" s="81"/>
      <c r="F191" s="81"/>
      <c r="G191" s="82"/>
      <c r="H191" s="82"/>
      <c r="I191" s="211">
        <f t="shared" si="4"/>
        <v>0</v>
      </c>
      <c r="J191" s="94"/>
      <c r="K191" s="94"/>
      <c r="L191" s="94"/>
      <c r="M191" s="94"/>
      <c r="N191" s="107"/>
      <c r="O191" s="110"/>
      <c r="R191" s="1"/>
    </row>
    <row r="192" spans="1:18" ht="12.75" thickBot="1">
      <c r="A192" s="360"/>
      <c r="B192" s="19" t="s">
        <v>19</v>
      </c>
      <c r="C192" s="378"/>
      <c r="D192" s="89"/>
      <c r="E192" s="89"/>
      <c r="F192" s="89"/>
      <c r="G192" s="89"/>
      <c r="H192" s="89">
        <f>D192+E192+F192+G192</f>
        <v>0</v>
      </c>
      <c r="I192" s="211">
        <f t="shared" si="4"/>
        <v>0</v>
      </c>
      <c r="J192" s="96"/>
      <c r="K192" s="96"/>
      <c r="L192" s="96"/>
      <c r="M192" s="96"/>
      <c r="N192" s="220">
        <f>J192+K192+L192+M192</f>
        <v>0</v>
      </c>
      <c r="O192" s="131">
        <f>C192+I192-N192</f>
        <v>0</v>
      </c>
      <c r="R192" s="1"/>
    </row>
    <row r="193" spans="1:18" ht="12.75" thickBot="1">
      <c r="A193" s="2"/>
      <c r="B193" s="3"/>
      <c r="C193" s="63"/>
      <c r="D193" s="81"/>
      <c r="E193" s="81"/>
      <c r="F193" s="81"/>
      <c r="G193" s="82"/>
      <c r="H193" s="82"/>
      <c r="I193" s="211">
        <f t="shared" si="4"/>
        <v>0</v>
      </c>
      <c r="J193" s="94"/>
      <c r="K193" s="94"/>
      <c r="L193" s="94"/>
      <c r="M193" s="94"/>
      <c r="N193" s="107"/>
      <c r="O193" s="110"/>
      <c r="R193" s="1"/>
    </row>
    <row r="194" spans="1:18" ht="12.75" thickBot="1">
      <c r="A194" s="360"/>
      <c r="B194" s="19" t="s">
        <v>20</v>
      </c>
      <c r="C194" s="378"/>
      <c r="D194" s="89"/>
      <c r="E194" s="89"/>
      <c r="F194" s="89"/>
      <c r="G194" s="89"/>
      <c r="H194" s="89">
        <f>D194+E194+F194+G194</f>
        <v>0</v>
      </c>
      <c r="I194" s="211">
        <f t="shared" si="4"/>
        <v>0</v>
      </c>
      <c r="J194" s="96"/>
      <c r="K194" s="96"/>
      <c r="L194" s="96"/>
      <c r="M194" s="96"/>
      <c r="N194" s="220">
        <f>J194+K194+L194+M194</f>
        <v>0</v>
      </c>
      <c r="O194" s="131">
        <f>C194+I194-N194</f>
        <v>0</v>
      </c>
      <c r="R194" s="1"/>
    </row>
    <row r="195" spans="1:18" ht="12.75" thickBot="1">
      <c r="A195" s="1"/>
      <c r="B195" s="15"/>
      <c r="C195" s="63"/>
      <c r="D195" s="81"/>
      <c r="E195" s="81"/>
      <c r="F195" s="81"/>
      <c r="G195" s="82"/>
      <c r="H195" s="82"/>
      <c r="I195" s="211">
        <f t="shared" si="4"/>
        <v>0</v>
      </c>
      <c r="J195" s="94"/>
      <c r="K195" s="94"/>
      <c r="L195" s="94"/>
      <c r="M195" s="94"/>
      <c r="N195" s="107"/>
      <c r="O195" s="110"/>
      <c r="R195" s="1"/>
    </row>
    <row r="196" spans="1:18" ht="12.75" thickBot="1">
      <c r="A196" s="360"/>
      <c r="B196" s="29" t="s">
        <v>21</v>
      </c>
      <c r="C196" s="378"/>
      <c r="D196" s="89">
        <v>2051.79</v>
      </c>
      <c r="E196" s="89">
        <v>2415.39</v>
      </c>
      <c r="F196" s="89">
        <v>2415.39</v>
      </c>
      <c r="G196" s="89">
        <v>2415.39</v>
      </c>
      <c r="H196" s="89">
        <f>D196+E196+F196+G196</f>
        <v>9297.96</v>
      </c>
      <c r="I196" s="211">
        <f t="shared" si="4"/>
        <v>5628.3050847457625</v>
      </c>
      <c r="J196" s="96"/>
      <c r="K196" s="96"/>
      <c r="L196" s="96"/>
      <c r="M196" s="96"/>
      <c r="N196" s="220">
        <f>J196+K196+L196+M196</f>
        <v>0</v>
      </c>
      <c r="O196" s="131">
        <f>C196+I196-N196</f>
        <v>5628.3050847457625</v>
      </c>
      <c r="R196" s="1"/>
    </row>
    <row r="197" spans="1:15" ht="12.75" thickBot="1">
      <c r="A197" s="1"/>
      <c r="B197" s="15"/>
      <c r="C197" s="63"/>
      <c r="D197" s="81"/>
      <c r="E197" s="81"/>
      <c r="F197" s="81"/>
      <c r="G197" s="82"/>
      <c r="H197" s="82"/>
      <c r="I197" s="211">
        <f t="shared" si="4"/>
        <v>0</v>
      </c>
      <c r="J197" s="94"/>
      <c r="K197" s="94"/>
      <c r="L197" s="94"/>
      <c r="M197" s="94"/>
      <c r="N197" s="107"/>
      <c r="O197" s="110"/>
    </row>
    <row r="198" spans="1:15" ht="12.75" thickBot="1">
      <c r="A198" s="360"/>
      <c r="B198" s="29" t="s">
        <v>324</v>
      </c>
      <c r="C198" s="378"/>
      <c r="D198" s="89">
        <v>6677.76</v>
      </c>
      <c r="E198" s="89">
        <v>6677.76</v>
      </c>
      <c r="F198" s="89">
        <v>6677.76</v>
      </c>
      <c r="G198" s="89">
        <v>6677.76</v>
      </c>
      <c r="H198" s="89">
        <f>D198+E198+F198+G198</f>
        <v>26711.04</v>
      </c>
      <c r="I198" s="211">
        <f t="shared" si="4"/>
        <v>16168.910411622279</v>
      </c>
      <c r="J198" s="96"/>
      <c r="K198" s="96"/>
      <c r="L198" s="96"/>
      <c r="M198" s="96"/>
      <c r="N198" s="220">
        <f>J198+K198+L198+M198</f>
        <v>0</v>
      </c>
      <c r="O198" s="131">
        <f>C198+I198-N198</f>
        <v>16168.910411622279</v>
      </c>
    </row>
    <row r="199" spans="1:15" ht="12.75" thickBot="1">
      <c r="A199" s="26"/>
      <c r="B199" s="27"/>
      <c r="C199" s="66"/>
      <c r="D199" s="81"/>
      <c r="E199" s="81"/>
      <c r="F199" s="81"/>
      <c r="G199" s="82"/>
      <c r="H199" s="82"/>
      <c r="I199" s="211">
        <f t="shared" si="4"/>
        <v>0</v>
      </c>
      <c r="J199" s="94"/>
      <c r="K199" s="94"/>
      <c r="L199" s="94"/>
      <c r="M199" s="94"/>
      <c r="N199" s="107"/>
      <c r="O199" s="110"/>
    </row>
    <row r="200" spans="1:15" ht="12.75" thickBot="1">
      <c r="A200" s="360"/>
      <c r="B200" s="19" t="s">
        <v>22</v>
      </c>
      <c r="C200" s="378"/>
      <c r="D200" s="89">
        <v>5043.81</v>
      </c>
      <c r="E200" s="89">
        <v>5043.81</v>
      </c>
      <c r="F200" s="89">
        <v>10406.19</v>
      </c>
      <c r="G200" s="89">
        <v>16126.05</v>
      </c>
      <c r="H200" s="89">
        <f>D200+E200+F200+G200</f>
        <v>36619.86</v>
      </c>
      <c r="I200" s="211">
        <f t="shared" si="4"/>
        <v>22166.985472154967</v>
      </c>
      <c r="J200" s="96"/>
      <c r="K200" s="96"/>
      <c r="L200" s="96"/>
      <c r="M200" s="96"/>
      <c r="N200" s="220">
        <f>J200+K200+L200+M200</f>
        <v>0</v>
      </c>
      <c r="O200" s="131">
        <f>C200+I200-N200</f>
        <v>22166.985472154967</v>
      </c>
    </row>
    <row r="201" spans="1:15" ht="12.75" thickBot="1">
      <c r="A201" s="2"/>
      <c r="B201" s="3"/>
      <c r="C201" s="63"/>
      <c r="D201" s="81"/>
      <c r="E201" s="81"/>
      <c r="F201" s="81"/>
      <c r="G201" s="82"/>
      <c r="H201" s="82"/>
      <c r="I201" s="211">
        <f t="shared" si="4"/>
        <v>0</v>
      </c>
      <c r="J201" s="94"/>
      <c r="K201" s="94"/>
      <c r="L201" s="94"/>
      <c r="M201" s="94"/>
      <c r="N201" s="107"/>
      <c r="O201" s="110"/>
    </row>
    <row r="202" spans="1:15" ht="12.75" thickBot="1">
      <c r="A202" s="2"/>
      <c r="B202" s="2" t="s">
        <v>23</v>
      </c>
      <c r="C202" s="169"/>
      <c r="D202" s="89"/>
      <c r="E202" s="89"/>
      <c r="F202" s="89"/>
      <c r="G202" s="89"/>
      <c r="H202" s="89">
        <f>D202+E202+F202+G202</f>
        <v>0</v>
      </c>
      <c r="I202" s="211">
        <f t="shared" si="4"/>
        <v>0</v>
      </c>
      <c r="J202" s="96"/>
      <c r="K202" s="96"/>
      <c r="L202" s="96"/>
      <c r="M202" s="96"/>
      <c r="N202" s="220">
        <f>J202+K202+L202+M202</f>
        <v>0</v>
      </c>
      <c r="O202" s="131">
        <f>C202+I202-N202</f>
        <v>0</v>
      </c>
    </row>
    <row r="203" spans="1:15" ht="12.75" thickBot="1">
      <c r="A203" s="16"/>
      <c r="B203" s="6"/>
      <c r="C203" s="64"/>
      <c r="D203" s="89"/>
      <c r="E203" s="89"/>
      <c r="F203" s="89"/>
      <c r="G203" s="89"/>
      <c r="H203" s="89"/>
      <c r="I203" s="211">
        <f t="shared" si="4"/>
        <v>0</v>
      </c>
      <c r="J203" s="96"/>
      <c r="K203" s="96"/>
      <c r="L203" s="96"/>
      <c r="M203" s="96"/>
      <c r="N203" s="456"/>
      <c r="O203" s="131"/>
    </row>
    <row r="204" spans="1:15" ht="12.75" thickBot="1">
      <c r="A204" s="360"/>
      <c r="B204" s="29" t="s">
        <v>24</v>
      </c>
      <c r="C204" s="378"/>
      <c r="D204" s="89">
        <v>16867.68</v>
      </c>
      <c r="E204" s="89">
        <v>16867.68</v>
      </c>
      <c r="F204" s="89">
        <v>16867.68</v>
      </c>
      <c r="G204" s="89">
        <v>16867.68</v>
      </c>
      <c r="H204" s="89">
        <f>D204+E204+F204+G204</f>
        <v>67470.72</v>
      </c>
      <c r="I204" s="211">
        <f t="shared" si="4"/>
        <v>40841.84019370461</v>
      </c>
      <c r="J204" s="96"/>
      <c r="K204" s="96"/>
      <c r="L204" s="96"/>
      <c r="M204" s="96"/>
      <c r="N204" s="220">
        <f>J204+K204+L204+M204</f>
        <v>0</v>
      </c>
      <c r="O204" s="131">
        <f>C204+I204-N204</f>
        <v>40841.84019370461</v>
      </c>
    </row>
    <row r="205" spans="1:15" ht="12.75" thickBot="1">
      <c r="A205" s="1"/>
      <c r="B205" s="15"/>
      <c r="C205" s="63"/>
      <c r="D205" s="81"/>
      <c r="E205" s="81"/>
      <c r="F205" s="81"/>
      <c r="G205" s="82"/>
      <c r="H205" s="82"/>
      <c r="I205" s="211">
        <f t="shared" si="4"/>
        <v>0</v>
      </c>
      <c r="J205" s="94"/>
      <c r="K205" s="94"/>
      <c r="L205" s="94"/>
      <c r="M205" s="94"/>
      <c r="N205" s="107"/>
      <c r="O205" s="110"/>
    </row>
    <row r="206" spans="1:15" ht="12.75" thickBot="1">
      <c r="A206" s="360"/>
      <c r="B206" s="29" t="s">
        <v>25</v>
      </c>
      <c r="C206" s="378"/>
      <c r="D206" s="89">
        <v>9083.65</v>
      </c>
      <c r="E206" s="89">
        <v>0</v>
      </c>
      <c r="F206" s="89">
        <v>0</v>
      </c>
      <c r="G206" s="89">
        <v>0</v>
      </c>
      <c r="H206" s="89">
        <f>D206+E206+F206+G206</f>
        <v>9083.65</v>
      </c>
      <c r="I206" s="211">
        <f aca="true" t="shared" si="5" ref="I206:I235">H206/1.4/1.18</f>
        <v>5498.577481840194</v>
      </c>
      <c r="J206" s="96"/>
      <c r="K206" s="96"/>
      <c r="L206" s="96"/>
      <c r="M206" s="96"/>
      <c r="N206" s="220">
        <f>J206+K206+L206+M206</f>
        <v>0</v>
      </c>
      <c r="O206" s="131">
        <f>C206+I206-N206</f>
        <v>5498.577481840194</v>
      </c>
    </row>
    <row r="207" spans="1:15" ht="12.75" thickBot="1">
      <c r="A207" s="1"/>
      <c r="B207" s="15"/>
      <c r="C207" s="63"/>
      <c r="D207" s="81"/>
      <c r="E207" s="81"/>
      <c r="F207" s="81"/>
      <c r="G207" s="82"/>
      <c r="H207" s="82"/>
      <c r="I207" s="211">
        <f t="shared" si="5"/>
        <v>0</v>
      </c>
      <c r="J207" s="94"/>
      <c r="K207" s="94"/>
      <c r="L207" s="94"/>
      <c r="M207" s="94"/>
      <c r="N207" s="107"/>
      <c r="O207" s="110"/>
    </row>
    <row r="208" spans="1:15" ht="12.75" thickBot="1">
      <c r="A208" s="360"/>
      <c r="B208" s="29" t="s">
        <v>26</v>
      </c>
      <c r="C208" s="378"/>
      <c r="D208" s="89">
        <v>22391.85</v>
      </c>
      <c r="E208" s="89">
        <v>22391.85</v>
      </c>
      <c r="F208" s="89">
        <v>22391.89</v>
      </c>
      <c r="G208" s="89">
        <v>22391.85</v>
      </c>
      <c r="H208" s="89">
        <f>D208+E208+F208+G208</f>
        <v>89567.44</v>
      </c>
      <c r="I208" s="211">
        <f t="shared" si="5"/>
        <v>54217.57869249395</v>
      </c>
      <c r="J208" s="96"/>
      <c r="K208" s="96"/>
      <c r="L208" s="96"/>
      <c r="M208" s="96"/>
      <c r="N208" s="220">
        <f>J208+K208+L208+M208</f>
        <v>0</v>
      </c>
      <c r="O208" s="131">
        <f>C208+I208-N208</f>
        <v>54217.57869249395</v>
      </c>
    </row>
    <row r="209" spans="1:15" ht="12.75" thickBot="1">
      <c r="A209" s="1"/>
      <c r="B209" s="15"/>
      <c r="C209" s="63"/>
      <c r="D209" s="81"/>
      <c r="E209" s="81"/>
      <c r="F209" s="81"/>
      <c r="G209" s="82"/>
      <c r="H209" s="82"/>
      <c r="I209" s="211">
        <f t="shared" si="5"/>
        <v>0</v>
      </c>
      <c r="J209" s="94"/>
      <c r="K209" s="94"/>
      <c r="L209" s="94"/>
      <c r="M209" s="94"/>
      <c r="N209" s="107"/>
      <c r="O209" s="110"/>
    </row>
    <row r="210" spans="1:15" ht="12.75" thickBot="1">
      <c r="A210" s="360"/>
      <c r="B210" s="29" t="s">
        <v>27</v>
      </c>
      <c r="C210" s="378"/>
      <c r="D210" s="89">
        <v>1972.08</v>
      </c>
      <c r="E210" s="89">
        <v>1972.08</v>
      </c>
      <c r="F210" s="89">
        <v>1972.08</v>
      </c>
      <c r="G210" s="89">
        <v>1972.08</v>
      </c>
      <c r="H210" s="89">
        <f>D210+E210+F210+G210</f>
        <v>7888.32</v>
      </c>
      <c r="I210" s="211">
        <f t="shared" si="5"/>
        <v>4775.012106537531</v>
      </c>
      <c r="J210" s="96"/>
      <c r="K210" s="96"/>
      <c r="L210" s="96"/>
      <c r="M210" s="96"/>
      <c r="N210" s="220">
        <f>J210+K210+L210+M210</f>
        <v>0</v>
      </c>
      <c r="O210" s="131">
        <f>C210+I210-N210</f>
        <v>4775.012106537531</v>
      </c>
    </row>
    <row r="211" spans="1:15" ht="12.75" thickBot="1">
      <c r="A211" s="1"/>
      <c r="B211" s="15"/>
      <c r="C211" s="63"/>
      <c r="D211" s="81"/>
      <c r="E211" s="81"/>
      <c r="F211" s="81"/>
      <c r="G211" s="82"/>
      <c r="H211" s="82"/>
      <c r="I211" s="211">
        <f t="shared" si="5"/>
        <v>0</v>
      </c>
      <c r="J211" s="94"/>
      <c r="K211" s="94"/>
      <c r="L211" s="94"/>
      <c r="M211" s="94"/>
      <c r="N211" s="107"/>
      <c r="O211" s="110"/>
    </row>
    <row r="212" spans="1:15" ht="12.75" thickBot="1">
      <c r="A212" s="234"/>
      <c r="B212" s="29" t="s">
        <v>28</v>
      </c>
      <c r="C212" s="378"/>
      <c r="D212" s="89">
        <v>19713.6</v>
      </c>
      <c r="E212" s="89">
        <v>23905.72</v>
      </c>
      <c r="F212" s="89">
        <v>26675.52</v>
      </c>
      <c r="G212" s="89">
        <v>26675.52</v>
      </c>
      <c r="H212" s="89">
        <f>D212+E212+F212+G212</f>
        <v>96970.36</v>
      </c>
      <c r="I212" s="211">
        <f t="shared" si="5"/>
        <v>58698.765133171924</v>
      </c>
      <c r="J212" s="96"/>
      <c r="K212" s="96"/>
      <c r="L212" s="96"/>
      <c r="M212" s="96"/>
      <c r="N212" s="220">
        <f>J212+K212+L212+M212</f>
        <v>0</v>
      </c>
      <c r="O212" s="131">
        <f>C212+I212-N212</f>
        <v>58698.765133171924</v>
      </c>
    </row>
    <row r="213" spans="1:15" ht="12.75" thickBot="1">
      <c r="A213" s="1"/>
      <c r="B213" s="15"/>
      <c r="C213" s="63"/>
      <c r="D213" s="81"/>
      <c r="E213" s="81"/>
      <c r="F213" s="81"/>
      <c r="G213" s="82"/>
      <c r="H213" s="82"/>
      <c r="I213" s="211">
        <f t="shared" si="5"/>
        <v>0</v>
      </c>
      <c r="J213" s="94"/>
      <c r="K213" s="94"/>
      <c r="L213" s="94"/>
      <c r="M213" s="94"/>
      <c r="N213" s="107"/>
      <c r="O213" s="110"/>
    </row>
    <row r="214" spans="1:15" ht="12.75" thickBot="1">
      <c r="A214" s="360"/>
      <c r="B214" s="19" t="s">
        <v>334</v>
      </c>
      <c r="C214" s="378"/>
      <c r="D214" s="89">
        <v>5313.81</v>
      </c>
      <c r="E214" s="89">
        <v>5313.81</v>
      </c>
      <c r="F214" s="89">
        <v>5313.81</v>
      </c>
      <c r="G214" s="89">
        <v>5313.81</v>
      </c>
      <c r="H214" s="89">
        <f>D214+E214+F214+G214</f>
        <v>21255.24</v>
      </c>
      <c r="I214" s="211">
        <f t="shared" si="5"/>
        <v>12866.368038740922</v>
      </c>
      <c r="J214" s="96"/>
      <c r="K214" s="96"/>
      <c r="L214" s="96"/>
      <c r="M214" s="96"/>
      <c r="N214" s="220">
        <f>J214+K214+L214+M214</f>
        <v>0</v>
      </c>
      <c r="O214" s="131">
        <f>C214+I214-N214</f>
        <v>12866.368038740922</v>
      </c>
    </row>
    <row r="215" spans="1:15" ht="12.75" thickBot="1">
      <c r="A215" s="2"/>
      <c r="B215" s="3"/>
      <c r="C215" s="63"/>
      <c r="D215" s="81"/>
      <c r="E215" s="81"/>
      <c r="F215" s="81"/>
      <c r="G215" s="82"/>
      <c r="H215" s="82"/>
      <c r="I215" s="211">
        <f t="shared" si="5"/>
        <v>0</v>
      </c>
      <c r="J215" s="94"/>
      <c r="K215" s="94"/>
      <c r="L215" s="94"/>
      <c r="M215" s="94"/>
      <c r="N215" s="107"/>
      <c r="O215" s="110"/>
    </row>
    <row r="216" spans="1:15" ht="12.75" thickBot="1">
      <c r="A216" s="360"/>
      <c r="B216" s="19" t="s">
        <v>29</v>
      </c>
      <c r="C216" s="378"/>
      <c r="D216" s="89">
        <v>1406.58</v>
      </c>
      <c r="E216" s="89">
        <v>1406.58</v>
      </c>
      <c r="F216" s="89">
        <v>1406.58</v>
      </c>
      <c r="G216" s="89">
        <v>1406.58</v>
      </c>
      <c r="H216" s="89">
        <f>D216+E216+F216+G216</f>
        <v>5626.32</v>
      </c>
      <c r="I216" s="211">
        <f t="shared" si="5"/>
        <v>3405.7627118644073</v>
      </c>
      <c r="J216" s="96"/>
      <c r="K216" s="96"/>
      <c r="L216" s="96"/>
      <c r="M216" s="96"/>
      <c r="N216" s="220">
        <f>J216+K216+L216+M216</f>
        <v>0</v>
      </c>
      <c r="O216" s="131">
        <f>C216+I216-N216</f>
        <v>3405.7627118644073</v>
      </c>
    </row>
    <row r="217" spans="1:15" ht="12.75" thickBot="1">
      <c r="A217" s="1"/>
      <c r="B217" s="15"/>
      <c r="C217" s="63"/>
      <c r="D217" s="81"/>
      <c r="E217" s="81"/>
      <c r="F217" s="81"/>
      <c r="G217" s="82"/>
      <c r="H217" s="82"/>
      <c r="I217" s="211">
        <f t="shared" si="5"/>
        <v>0</v>
      </c>
      <c r="J217" s="94"/>
      <c r="K217" s="94"/>
      <c r="L217" s="94"/>
      <c r="M217" s="94"/>
      <c r="N217" s="107"/>
      <c r="O217" s="110"/>
    </row>
    <row r="218" spans="1:15" ht="12.75" thickBot="1">
      <c r="A218" s="246"/>
      <c r="B218" s="29" t="s">
        <v>30</v>
      </c>
      <c r="C218" s="379"/>
      <c r="D218" s="89"/>
      <c r="E218" s="89"/>
      <c r="F218" s="89"/>
      <c r="G218" s="89"/>
      <c r="H218" s="89">
        <f>D218+E218+F218+G218</f>
        <v>0</v>
      </c>
      <c r="I218" s="211">
        <f t="shared" si="5"/>
        <v>0</v>
      </c>
      <c r="J218" s="96"/>
      <c r="K218" s="96"/>
      <c r="L218" s="96"/>
      <c r="M218" s="96"/>
      <c r="N218" s="220">
        <f>J218+K218+L218+M218</f>
        <v>0</v>
      </c>
      <c r="O218" s="131">
        <f>C218+I218-N218</f>
        <v>0</v>
      </c>
    </row>
    <row r="219" spans="1:15" ht="12.75" thickBot="1">
      <c r="A219" s="15"/>
      <c r="B219" s="15"/>
      <c r="C219" s="70"/>
      <c r="D219" s="81"/>
      <c r="E219" s="81"/>
      <c r="F219" s="81"/>
      <c r="G219" s="82"/>
      <c r="H219" s="82"/>
      <c r="I219" s="211">
        <f t="shared" si="5"/>
        <v>0</v>
      </c>
      <c r="J219" s="94"/>
      <c r="K219" s="94"/>
      <c r="L219" s="94"/>
      <c r="M219" s="94"/>
      <c r="N219" s="107"/>
      <c r="O219" s="110"/>
    </row>
    <row r="220" spans="1:15" ht="12.75" thickBot="1">
      <c r="A220" s="360"/>
      <c r="B220" s="29" t="s">
        <v>31</v>
      </c>
      <c r="C220" s="378"/>
      <c r="D220" s="89">
        <v>2088.57</v>
      </c>
      <c r="E220" s="89">
        <v>2125.52</v>
      </c>
      <c r="F220" s="89">
        <v>5413.23</v>
      </c>
      <c r="G220" s="89">
        <v>5413.23</v>
      </c>
      <c r="H220" s="89">
        <f>D220+E220+F220+G220</f>
        <v>15040.55</v>
      </c>
      <c r="I220" s="211">
        <f t="shared" si="5"/>
        <v>9104.449152542373</v>
      </c>
      <c r="J220" s="96"/>
      <c r="K220" s="96"/>
      <c r="L220" s="96"/>
      <c r="M220" s="96"/>
      <c r="N220" s="220">
        <f>J220+K220+L220+M220</f>
        <v>0</v>
      </c>
      <c r="O220" s="131">
        <f>C220+I220-N220</f>
        <v>9104.449152542373</v>
      </c>
    </row>
    <row r="221" spans="1:15" ht="12.75" thickBot="1">
      <c r="A221" s="1"/>
      <c r="B221" s="15"/>
      <c r="C221" s="63"/>
      <c r="D221" s="81"/>
      <c r="E221" s="81"/>
      <c r="F221" s="81"/>
      <c r="G221" s="82"/>
      <c r="H221" s="82"/>
      <c r="I221" s="211">
        <f t="shared" si="5"/>
        <v>0</v>
      </c>
      <c r="J221" s="94"/>
      <c r="K221" s="94"/>
      <c r="L221" s="94"/>
      <c r="M221" s="94"/>
      <c r="N221" s="107"/>
      <c r="O221" s="110"/>
    </row>
    <row r="222" spans="1:15" ht="12.75" thickBot="1">
      <c r="A222" s="360"/>
      <c r="B222" s="29" t="s">
        <v>32</v>
      </c>
      <c r="C222" s="378"/>
      <c r="D222" s="89"/>
      <c r="E222" s="89"/>
      <c r="F222" s="89"/>
      <c r="G222" s="89"/>
      <c r="H222" s="89">
        <f>D222+E222+F222+G222</f>
        <v>0</v>
      </c>
      <c r="I222" s="211">
        <f t="shared" si="5"/>
        <v>0</v>
      </c>
      <c r="J222" s="96"/>
      <c r="K222" s="96"/>
      <c r="L222" s="96"/>
      <c r="M222" s="96"/>
      <c r="N222" s="220">
        <f>J222+K222+L222+M222</f>
        <v>0</v>
      </c>
      <c r="O222" s="131">
        <f>C222+I222-N222</f>
        <v>0</v>
      </c>
    </row>
    <row r="223" spans="1:15" ht="12.75" thickBot="1">
      <c r="A223" s="2"/>
      <c r="B223" s="3"/>
      <c r="C223" s="63"/>
      <c r="D223" s="81"/>
      <c r="E223" s="81"/>
      <c r="F223" s="81"/>
      <c r="G223" s="82"/>
      <c r="H223" s="82"/>
      <c r="I223" s="211">
        <f t="shared" si="5"/>
        <v>0</v>
      </c>
      <c r="J223" s="94"/>
      <c r="K223" s="94"/>
      <c r="L223" s="94"/>
      <c r="M223" s="94"/>
      <c r="N223" s="107"/>
      <c r="O223" s="110"/>
    </row>
    <row r="224" spans="1:15" ht="12.75" thickBot="1">
      <c r="A224" s="360"/>
      <c r="B224" s="19" t="s">
        <v>33</v>
      </c>
      <c r="C224" s="378"/>
      <c r="D224" s="89"/>
      <c r="E224" s="89"/>
      <c r="F224" s="89"/>
      <c r="G224" s="89"/>
      <c r="H224" s="89">
        <f>D224+E224+F224+G224</f>
        <v>0</v>
      </c>
      <c r="I224" s="211">
        <f t="shared" si="5"/>
        <v>0</v>
      </c>
      <c r="J224" s="96"/>
      <c r="K224" s="96"/>
      <c r="L224" s="96"/>
      <c r="M224" s="96"/>
      <c r="N224" s="220">
        <f>J224+K224+L224+M224</f>
        <v>0</v>
      </c>
      <c r="O224" s="131">
        <f>C224+I224-N224</f>
        <v>0</v>
      </c>
    </row>
    <row r="225" spans="1:15" ht="12.75" thickBot="1">
      <c r="A225" s="1"/>
      <c r="B225" s="15"/>
      <c r="C225" s="63"/>
      <c r="D225" s="81"/>
      <c r="E225" s="81"/>
      <c r="F225" s="81"/>
      <c r="G225" s="82"/>
      <c r="H225" s="82"/>
      <c r="I225" s="211">
        <f t="shared" si="5"/>
        <v>0</v>
      </c>
      <c r="J225" s="94"/>
      <c r="K225" s="94"/>
      <c r="L225" s="94"/>
      <c r="M225" s="94"/>
      <c r="N225" s="107"/>
      <c r="O225" s="110"/>
    </row>
    <row r="226" spans="1:15" ht="12.75" thickBot="1">
      <c r="A226" s="360"/>
      <c r="B226" s="19" t="s">
        <v>34</v>
      </c>
      <c r="C226" s="378"/>
      <c r="D226" s="89">
        <v>3003.09</v>
      </c>
      <c r="E226" s="89">
        <v>3424.14</v>
      </c>
      <c r="F226" s="89">
        <v>3424.14</v>
      </c>
      <c r="G226" s="89">
        <v>3424.14</v>
      </c>
      <c r="H226" s="89">
        <f>D226+E226+F226+G226</f>
        <v>13275.509999999998</v>
      </c>
      <c r="I226" s="211">
        <f t="shared" si="5"/>
        <v>8036.023002421308</v>
      </c>
      <c r="J226" s="96"/>
      <c r="K226" s="96"/>
      <c r="L226" s="96"/>
      <c r="M226" s="96"/>
      <c r="N226" s="220">
        <f>J226+K226+L226+M226</f>
        <v>0</v>
      </c>
      <c r="O226" s="131">
        <f>C226+I226-N226</f>
        <v>8036.023002421308</v>
      </c>
    </row>
    <row r="227" spans="1:15" ht="12.75" thickBot="1">
      <c r="A227" s="26"/>
      <c r="B227" s="27"/>
      <c r="C227" s="66"/>
      <c r="D227" s="83"/>
      <c r="E227" s="83"/>
      <c r="F227" s="83"/>
      <c r="G227" s="84"/>
      <c r="H227" s="84"/>
      <c r="I227" s="211">
        <f t="shared" si="5"/>
        <v>0</v>
      </c>
      <c r="J227" s="100"/>
      <c r="K227" s="100"/>
      <c r="L227" s="100"/>
      <c r="M227" s="100"/>
      <c r="N227" s="108"/>
      <c r="O227" s="111"/>
    </row>
    <row r="228" spans="1:15" ht="12.75" thickBot="1">
      <c r="A228" s="360"/>
      <c r="B228" s="29" t="s">
        <v>35</v>
      </c>
      <c r="C228" s="378"/>
      <c r="D228" s="89">
        <v>31449.42</v>
      </c>
      <c r="E228" s="89">
        <v>31943.86</v>
      </c>
      <c r="F228" s="89">
        <v>32983.86</v>
      </c>
      <c r="G228" s="89">
        <v>32983.86</v>
      </c>
      <c r="H228" s="89">
        <f>D228+E228+F228+G228</f>
        <v>129361</v>
      </c>
      <c r="I228" s="211">
        <f t="shared" si="5"/>
        <v>78305.69007263923</v>
      </c>
      <c r="J228" s="96"/>
      <c r="K228" s="96"/>
      <c r="L228" s="96"/>
      <c r="M228" s="96"/>
      <c r="N228" s="220">
        <f>J228+K228+L228+M228</f>
        <v>0</v>
      </c>
      <c r="O228" s="131">
        <f>C228+I228-N228</f>
        <v>78305.69007263923</v>
      </c>
    </row>
    <row r="229" spans="1:15" ht="12.75" thickBot="1">
      <c r="A229" s="1"/>
      <c r="B229" s="15"/>
      <c r="C229" s="63"/>
      <c r="D229" s="81"/>
      <c r="E229" s="81"/>
      <c r="F229" s="81"/>
      <c r="G229" s="82"/>
      <c r="H229" s="82"/>
      <c r="I229" s="211">
        <f t="shared" si="5"/>
        <v>0</v>
      </c>
      <c r="J229" s="94"/>
      <c r="K229" s="94"/>
      <c r="L229" s="94"/>
      <c r="M229" s="94"/>
      <c r="N229" s="99"/>
      <c r="O229" s="106"/>
    </row>
    <row r="230" spans="1:15" ht="12.75" thickBot="1">
      <c r="A230" s="360"/>
      <c r="B230" s="29" t="s">
        <v>36</v>
      </c>
      <c r="C230" s="378"/>
      <c r="D230" s="89">
        <v>2145.42</v>
      </c>
      <c r="E230" s="89">
        <v>738.48</v>
      </c>
      <c r="F230" s="89">
        <v>0</v>
      </c>
      <c r="G230" s="89">
        <v>1186.17</v>
      </c>
      <c r="H230" s="89">
        <f>D230+E230+F230+G230</f>
        <v>4070.07</v>
      </c>
      <c r="I230" s="211">
        <f t="shared" si="5"/>
        <v>2463.7227602905573</v>
      </c>
      <c r="J230" s="96"/>
      <c r="K230" s="96"/>
      <c r="L230" s="96"/>
      <c r="M230" s="96"/>
      <c r="N230" s="220">
        <f>J230+K230+L230+M230</f>
        <v>0</v>
      </c>
      <c r="O230" s="131">
        <f>C230+I230-N230</f>
        <v>2463.7227602905573</v>
      </c>
    </row>
    <row r="231" spans="1:15" ht="12.75" thickBot="1">
      <c r="A231" s="26"/>
      <c r="B231" s="27"/>
      <c r="C231" s="66"/>
      <c r="D231" s="92"/>
      <c r="E231" s="92"/>
      <c r="F231" s="92"/>
      <c r="G231" s="82"/>
      <c r="H231" s="82"/>
      <c r="I231" s="211">
        <f t="shared" si="5"/>
        <v>0</v>
      </c>
      <c r="J231" s="94"/>
      <c r="K231" s="94"/>
      <c r="L231" s="94"/>
      <c r="M231" s="94"/>
      <c r="N231" s="99"/>
      <c r="O231" s="106"/>
    </row>
    <row r="232" spans="1:15" ht="12.75" thickBot="1">
      <c r="A232" s="34"/>
      <c r="B232" s="29" t="s">
        <v>58</v>
      </c>
      <c r="C232" s="378"/>
      <c r="D232" s="89">
        <v>6310.88</v>
      </c>
      <c r="E232" s="89">
        <v>14901.99</v>
      </c>
      <c r="F232" s="89">
        <v>14901.99</v>
      </c>
      <c r="G232" s="89">
        <v>14901.99</v>
      </c>
      <c r="H232" s="89">
        <f>D232+E232+F232+G232</f>
        <v>51016.85</v>
      </c>
      <c r="I232" s="211">
        <f t="shared" si="5"/>
        <v>30881.87046004843</v>
      </c>
      <c r="J232" s="96"/>
      <c r="K232" s="96"/>
      <c r="L232" s="96"/>
      <c r="M232" s="96"/>
      <c r="N232" s="220">
        <f>J232+K232+L232+M232</f>
        <v>0</v>
      </c>
      <c r="O232" s="131">
        <f>C232+I232-N232</f>
        <v>30881.87046004843</v>
      </c>
    </row>
    <row r="233" spans="1:15" ht="12.75" thickBot="1">
      <c r="A233" s="1"/>
      <c r="B233" s="15"/>
      <c r="C233" s="63"/>
      <c r="D233" s="81"/>
      <c r="E233" s="81"/>
      <c r="F233" s="81"/>
      <c r="G233" s="82"/>
      <c r="H233" s="82"/>
      <c r="I233" s="211">
        <f t="shared" si="5"/>
        <v>0</v>
      </c>
      <c r="J233" s="94"/>
      <c r="K233" s="94"/>
      <c r="L233" s="94"/>
      <c r="M233" s="94"/>
      <c r="N233" s="99"/>
      <c r="O233" s="106"/>
    </row>
    <row r="234" spans="1:15" ht="12.75" thickBot="1">
      <c r="A234" s="360"/>
      <c r="B234" s="19" t="s">
        <v>37</v>
      </c>
      <c r="C234" s="378"/>
      <c r="D234" s="89">
        <v>8098.56</v>
      </c>
      <c r="E234" s="89">
        <v>8098.56</v>
      </c>
      <c r="F234" s="89">
        <v>8098.56</v>
      </c>
      <c r="G234" s="89">
        <v>8098.56</v>
      </c>
      <c r="H234" s="89">
        <f>D234+E234+F234+G234</f>
        <v>32394.24</v>
      </c>
      <c r="I234" s="211">
        <f t="shared" si="5"/>
        <v>19609.104116222763</v>
      </c>
      <c r="J234" s="96"/>
      <c r="K234" s="96"/>
      <c r="L234" s="96"/>
      <c r="M234" s="96"/>
      <c r="N234" s="220">
        <f>J234+K234+L234+M234</f>
        <v>0</v>
      </c>
      <c r="O234" s="131">
        <f>C234+I234-N234</f>
        <v>19609.104116222763</v>
      </c>
    </row>
    <row r="235" spans="1:15" ht="12.75" thickBot="1">
      <c r="A235" s="34"/>
      <c r="B235" s="380"/>
      <c r="C235" s="381"/>
      <c r="D235" s="358"/>
      <c r="E235" s="358"/>
      <c r="F235" s="358"/>
      <c r="G235" s="247"/>
      <c r="H235" s="247"/>
      <c r="I235" s="211">
        <f t="shared" si="5"/>
        <v>0</v>
      </c>
      <c r="J235" s="370"/>
      <c r="K235" s="370"/>
      <c r="L235" s="370"/>
      <c r="M235" s="370"/>
      <c r="N235" s="371"/>
      <c r="O235" s="372"/>
    </row>
    <row r="236" spans="1:15" ht="12" thickBot="1">
      <c r="A236" s="133"/>
      <c r="B236" s="134"/>
      <c r="C236" s="174"/>
      <c r="D236" s="135"/>
      <c r="E236" s="135"/>
      <c r="F236" s="135"/>
      <c r="G236" s="135"/>
      <c r="H236" s="135"/>
      <c r="I236" s="135"/>
      <c r="J236" s="136"/>
      <c r="K236" s="136"/>
      <c r="L236" s="136"/>
      <c r="M236" s="136"/>
      <c r="N236" s="137"/>
      <c r="O236" s="138"/>
    </row>
    <row r="237" spans="1:15" ht="12" thickBot="1">
      <c r="A237" s="1"/>
      <c r="B237" s="14" t="s">
        <v>3</v>
      </c>
      <c r="C237" s="171">
        <f>C141+C142+C144+C146+C148+C150+C152+C154+C156+C158+C160+C162+C164+C166+C168+C170+C172+C174+C176+C178+C180+C182+C184+C186+C188+C190+C192+C194+C196+C198+C200+C203+C204+C206+C208+C210+C212+C214+C216+C218+C220+C222+C224+C226+C228+C230+C232+C234</f>
        <v>0</v>
      </c>
      <c r="D237" s="171">
        <f>D140+D142+D144+D146+D148+D150+D152+D154+D156+D158+D160+D162+D164+D166+D168+D170+D172+D174+D176+D178+D180+D182+D184+D186+D188+D190+D192+D194+D196+D198+D200+D203+D204+D206+D208+D210+D212+D214+D216+D218+D220+D222+D224+D226+D228+D230+D232+D234</f>
        <v>227594.4</v>
      </c>
      <c r="E237" s="171">
        <f>E140+E142+E144+E146+E148+E150+E152+E154+E156+E158+E160+E162+E164+E166+E168+E170+E172+E174+E176+E178+E180+E182+E184+E186+E188+E190+E192+E194+E196+E198+E200+E203+E204+E206+E208+E210+E212+E214+E216+E218+E220+E222+E224+E226+E228+E230+E232+E234</f>
        <v>248950.4</v>
      </c>
      <c r="F237" s="171">
        <f>F140+F142+F144+F146+F148+F150+F152+F154+F156+F158+F160+F162+F164+F166+F168+F170+F172+F174+F176+F178+F180+F182+F184+F186+F188+F190+F192+F194+F196+F198+F200+F203+F204+F206+F208+F210+F212+F214+F216+F218+F220+F222+F224+F226+F228+F230+F232+F234</f>
        <v>280394.5399999999</v>
      </c>
      <c r="G237" s="171">
        <f>G140+G142+G144+G146+G148+G150+G152+G154+G156+G158+G160+G162+G164+G166+G168+G170+G172+G174+G176+G178+G180+G182+G184+G186+G188+G190+G192+G194+G196+G198+G200+G203+G204+G206+G208+G210+G212+G214+G216+G218+G220+G222+G224+G226+G228+G230+G232+G234</f>
        <v>286873.74999999994</v>
      </c>
      <c r="H237" s="122">
        <f>D237+E237+F237+G237</f>
        <v>1043813.0899999999</v>
      </c>
      <c r="I237" s="481">
        <f>I140+I142+I144+I146+I148+I150+I152+I154+I156+I158+I160+I162+I164+I166+I168+I170+I172+I174+I175+I176+I178+I180+I182+I184+I186+I188+I190+I192+I194+I196+I198+I200+I202+I204+I206+I208+I210+I212+I214+I216+I218+I220+I222+I224+I226+I228+I230+I232+I234</f>
        <v>631848.1174334143</v>
      </c>
      <c r="J237" s="171">
        <f aca="true" t="shared" si="6" ref="J237:O237">J140+J142+J144+J146+J148+J150+J152+J154+J156+J158+J160+J162+J164+J166+J168+J170+J172+J174+J176+J178+J180+J182+J184+J186+J188+J190+J192+J194+J196+J198+J200+J203+J204+J206+J208+J210+J212+J214+J216+J218+J220+J222+J224+J226+J228+J230+J232+J234</f>
        <v>0</v>
      </c>
      <c r="K237" s="171">
        <f t="shared" si="6"/>
        <v>0</v>
      </c>
      <c r="L237" s="171">
        <f t="shared" si="6"/>
        <v>0</v>
      </c>
      <c r="M237" s="171">
        <f t="shared" si="6"/>
        <v>0</v>
      </c>
      <c r="N237" s="130">
        <f>J237+K237+L237+M237</f>
        <v>0</v>
      </c>
      <c r="O237" s="171">
        <f t="shared" si="6"/>
        <v>631848.1174334143</v>
      </c>
    </row>
    <row r="238" spans="1:15" ht="12.75" thickBot="1">
      <c r="A238" s="1"/>
      <c r="B238" s="119" t="s">
        <v>361</v>
      </c>
      <c r="C238" s="71"/>
      <c r="D238" s="36"/>
      <c r="E238" s="36"/>
      <c r="F238" s="36"/>
      <c r="G238" s="36"/>
      <c r="H238" s="122"/>
      <c r="I238" s="480">
        <f>H237-I237</f>
        <v>411964.9725665855</v>
      </c>
      <c r="J238" s="36"/>
      <c r="K238" s="36"/>
      <c r="L238" s="36"/>
      <c r="M238" s="36"/>
      <c r="N238" s="130">
        <f>J238+K238+L238+M238</f>
        <v>0</v>
      </c>
      <c r="O238" s="211"/>
    </row>
    <row r="239" spans="1:15" ht="12.75" thickBot="1">
      <c r="A239" s="7"/>
      <c r="B239" s="120"/>
      <c r="C239" s="67"/>
      <c r="D239" s="36"/>
      <c r="E239" s="36"/>
      <c r="F239" s="36"/>
      <c r="G239" s="36"/>
      <c r="H239" s="122"/>
      <c r="I239" s="211"/>
      <c r="J239" s="36"/>
      <c r="K239" s="36"/>
      <c r="L239" s="36"/>
      <c r="M239" s="36"/>
      <c r="N239" s="130">
        <f>J239+K239+L239+M239</f>
        <v>0</v>
      </c>
      <c r="O239" s="211"/>
    </row>
    <row r="240" spans="1:15" ht="12.75" thickBot="1">
      <c r="A240" s="139"/>
      <c r="B240" s="140" t="s">
        <v>4</v>
      </c>
      <c r="C240" s="141"/>
      <c r="D240" s="152">
        <f>D237+D129</f>
        <v>833372.0100000001</v>
      </c>
      <c r="E240" s="152">
        <f>E237+E129</f>
        <v>883309.4599999998</v>
      </c>
      <c r="F240" s="152">
        <f>F237+F129</f>
        <v>938096.8999999997</v>
      </c>
      <c r="G240" s="152"/>
      <c r="H240" s="148"/>
      <c r="I240" s="226"/>
      <c r="J240" s="152"/>
      <c r="K240" s="152"/>
      <c r="L240" s="152"/>
      <c r="M240" s="152"/>
      <c r="N240" s="149">
        <f>J240+K240+L240+M240</f>
        <v>0</v>
      </c>
      <c r="O240" s="226"/>
    </row>
    <row r="241" spans="1:15" ht="12">
      <c r="A241" s="243"/>
      <c r="B241" s="243"/>
      <c r="C241" s="138"/>
      <c r="D241" s="270"/>
      <c r="E241" s="270"/>
      <c r="F241" s="244"/>
      <c r="G241" s="244"/>
      <c r="H241" s="136"/>
      <c r="I241" s="271"/>
      <c r="J241" s="270"/>
      <c r="K241" s="244"/>
      <c r="L241" s="244"/>
      <c r="M241" s="244"/>
      <c r="N241" s="155"/>
      <c r="O241" s="272"/>
    </row>
    <row r="242" spans="1:15" ht="12">
      <c r="A242" s="243"/>
      <c r="B242" s="243"/>
      <c r="C242" s="138"/>
      <c r="D242" s="270"/>
      <c r="E242" s="270"/>
      <c r="F242" s="244"/>
      <c r="G242" s="244"/>
      <c r="H242" s="136"/>
      <c r="I242" s="271"/>
      <c r="J242" s="270"/>
      <c r="K242" s="244"/>
      <c r="L242" s="244"/>
      <c r="M242" s="244"/>
      <c r="N242" s="155"/>
      <c r="O242" s="272"/>
    </row>
    <row r="243" spans="4:15" ht="11.25">
      <c r="D243" s="112"/>
      <c r="E243" s="112"/>
      <c r="F243" s="68"/>
      <c r="G243" s="68"/>
      <c r="H243" s="63"/>
      <c r="I243" s="206"/>
      <c r="J243" s="112"/>
      <c r="K243" s="68"/>
      <c r="L243" s="68"/>
      <c r="M243" s="68"/>
      <c r="N243" s="63"/>
      <c r="O243" s="62"/>
    </row>
    <row r="244" spans="1:15" ht="11.25">
      <c r="A244" s="236"/>
      <c r="B244" s="236"/>
      <c r="C244" s="236"/>
      <c r="D244" s="237"/>
      <c r="E244" s="237"/>
      <c r="F244" s="238"/>
      <c r="G244" s="238"/>
      <c r="H244" s="238"/>
      <c r="I244" s="238"/>
      <c r="J244" s="238"/>
      <c r="K244" s="238"/>
      <c r="L244" s="238"/>
      <c r="M244" s="238"/>
      <c r="N244" s="239"/>
      <c r="O244" s="236"/>
    </row>
    <row r="245" spans="1:15" ht="11.25">
      <c r="A245" s="62"/>
      <c r="B245" s="62"/>
      <c r="D245" s="112"/>
      <c r="E245" s="112"/>
      <c r="F245" s="68"/>
      <c r="G245" s="68"/>
      <c r="H245" s="68"/>
      <c r="I245" s="68"/>
      <c r="J245" s="68"/>
      <c r="K245" s="68"/>
      <c r="L245" s="68"/>
      <c r="M245" s="68"/>
      <c r="N245" s="116"/>
      <c r="O245" s="62"/>
    </row>
    <row r="246" spans="2:15" ht="12.75">
      <c r="B246" s="17" t="s">
        <v>225</v>
      </c>
      <c r="C246" s="235" t="s">
        <v>287</v>
      </c>
      <c r="D246" s="310"/>
      <c r="F246" s="17" t="s">
        <v>352</v>
      </c>
      <c r="G246" s="68"/>
      <c r="H246" s="68"/>
      <c r="I246" s="68"/>
      <c r="J246" s="68"/>
      <c r="K246" s="68"/>
      <c r="L246" s="68"/>
      <c r="M246" s="68"/>
      <c r="N246" s="116"/>
      <c r="O246" s="62"/>
    </row>
    <row r="247" spans="4:15" ht="12" thickBot="1">
      <c r="D247" s="112"/>
      <c r="E247" s="112"/>
      <c r="F247" s="68"/>
      <c r="G247" s="68"/>
      <c r="H247" s="68"/>
      <c r="I247" s="68"/>
      <c r="J247" s="68"/>
      <c r="K247" s="68"/>
      <c r="L247" s="68"/>
      <c r="M247" s="68"/>
      <c r="N247" s="116"/>
      <c r="O247" s="62"/>
    </row>
    <row r="248" spans="1:15" ht="12" thickBot="1">
      <c r="A248" s="202"/>
      <c r="B248" s="203"/>
      <c r="C248" s="190"/>
      <c r="D248" s="224"/>
      <c r="E248" s="224" t="s">
        <v>378</v>
      </c>
      <c r="F248" s="215"/>
      <c r="G248" s="215"/>
      <c r="H248" s="216"/>
      <c r="I248" s="205"/>
      <c r="J248" s="232"/>
      <c r="K248" s="74" t="s">
        <v>379</v>
      </c>
      <c r="L248" s="74"/>
      <c r="M248" s="75"/>
      <c r="N248" s="77"/>
      <c r="O248" s="102"/>
    </row>
    <row r="249" spans="1:15" ht="45.75" customHeight="1" thickBot="1">
      <c r="A249" s="427"/>
      <c r="B249" s="428" t="s">
        <v>59</v>
      </c>
      <c r="C249" s="311" t="s">
        <v>372</v>
      </c>
      <c r="D249" s="245" t="s">
        <v>212</v>
      </c>
      <c r="E249" s="245" t="s">
        <v>310</v>
      </c>
      <c r="F249" s="459" t="s">
        <v>341</v>
      </c>
      <c r="G249" s="214" t="s">
        <v>294</v>
      </c>
      <c r="H249" s="217" t="s">
        <v>383</v>
      </c>
      <c r="I249" s="78" t="s">
        <v>384</v>
      </c>
      <c r="J249" s="245">
        <v>1</v>
      </c>
      <c r="K249" s="76">
        <v>2</v>
      </c>
      <c r="L249" s="76">
        <v>3</v>
      </c>
      <c r="M249" s="76">
        <v>4</v>
      </c>
      <c r="N249" s="218" t="s">
        <v>377</v>
      </c>
      <c r="O249" s="103" t="s">
        <v>375</v>
      </c>
    </row>
    <row r="250" spans="1:15" ht="11.25">
      <c r="A250" s="25"/>
      <c r="B250" s="25"/>
      <c r="C250" s="175"/>
      <c r="D250" s="400"/>
      <c r="E250" s="400"/>
      <c r="F250" s="315"/>
      <c r="G250" s="315"/>
      <c r="H250" s="374"/>
      <c r="I250" s="375"/>
      <c r="J250" s="331"/>
      <c r="K250" s="331"/>
      <c r="L250" s="331"/>
      <c r="M250" s="331"/>
      <c r="N250" s="376"/>
      <c r="O250" s="377"/>
    </row>
    <row r="251" spans="1:15" ht="12" thickBot="1">
      <c r="A251" s="25"/>
      <c r="B251" s="25"/>
      <c r="C251" s="175"/>
      <c r="D251" s="400"/>
      <c r="E251" s="400"/>
      <c r="F251" s="315"/>
      <c r="G251" s="315"/>
      <c r="H251" s="374"/>
      <c r="I251" s="375"/>
      <c r="J251" s="331"/>
      <c r="K251" s="331"/>
      <c r="L251" s="331"/>
      <c r="M251" s="331"/>
      <c r="N251" s="376"/>
      <c r="O251" s="377"/>
    </row>
    <row r="252" spans="1:15" ht="12.75" thickBot="1">
      <c r="A252" s="246"/>
      <c r="B252" s="29" t="s">
        <v>111</v>
      </c>
      <c r="C252" s="179"/>
      <c r="D252" s="89"/>
      <c r="E252" s="89"/>
      <c r="F252" s="89"/>
      <c r="G252" s="89">
        <v>4066.47</v>
      </c>
      <c r="H252" s="89">
        <f>D252+E252+F252+G252</f>
        <v>4066.47</v>
      </c>
      <c r="I252" s="211">
        <f aca="true" t="shared" si="7" ref="I252:I315">H252/1.4/1.18</f>
        <v>2461.543583535109</v>
      </c>
      <c r="J252" s="96"/>
      <c r="K252" s="96"/>
      <c r="L252" s="96"/>
      <c r="M252" s="96"/>
      <c r="N252" s="220">
        <f>J252+K252+L252+M252</f>
        <v>0</v>
      </c>
      <c r="O252" s="131">
        <f>C252+I252-N252</f>
        <v>2461.543583535109</v>
      </c>
    </row>
    <row r="253" spans="1:15" ht="12.75" thickBot="1">
      <c r="A253" s="32"/>
      <c r="B253" s="25"/>
      <c r="C253" s="178"/>
      <c r="D253" s="81"/>
      <c r="E253" s="81"/>
      <c r="F253" s="82"/>
      <c r="G253" s="82"/>
      <c r="H253" s="82"/>
      <c r="I253" s="211">
        <f t="shared" si="7"/>
        <v>0</v>
      </c>
      <c r="J253" s="94"/>
      <c r="K253" s="94"/>
      <c r="L253" s="94"/>
      <c r="M253" s="94"/>
      <c r="N253" s="99"/>
      <c r="O253" s="106"/>
    </row>
    <row r="254" spans="1:15" ht="12.75" thickBot="1">
      <c r="A254" s="246"/>
      <c r="B254" s="29" t="s">
        <v>55</v>
      </c>
      <c r="C254" s="179"/>
      <c r="D254" s="89"/>
      <c r="E254" s="89"/>
      <c r="F254" s="89"/>
      <c r="G254" s="89"/>
      <c r="H254" s="89">
        <f>D254+E254+F254+G254</f>
        <v>0</v>
      </c>
      <c r="I254" s="211">
        <f t="shared" si="7"/>
        <v>0</v>
      </c>
      <c r="J254" s="96"/>
      <c r="K254" s="96"/>
      <c r="L254" s="96"/>
      <c r="M254" s="96"/>
      <c r="N254" s="220">
        <f>J254+K254+L254+M254</f>
        <v>0</v>
      </c>
      <c r="O254" s="131">
        <f>C254+I254-N254</f>
        <v>0</v>
      </c>
    </row>
    <row r="255" spans="1:15" ht="12.75" thickBot="1">
      <c r="A255" s="15"/>
      <c r="B255" s="15"/>
      <c r="C255" s="180"/>
      <c r="D255" s="81"/>
      <c r="E255" s="81"/>
      <c r="F255" s="82"/>
      <c r="G255" s="82"/>
      <c r="H255" s="82"/>
      <c r="I255" s="211">
        <f t="shared" si="7"/>
        <v>0</v>
      </c>
      <c r="J255" s="94"/>
      <c r="K255" s="94"/>
      <c r="L255" s="94"/>
      <c r="M255" s="94"/>
      <c r="N255" s="99"/>
      <c r="O255" s="106"/>
    </row>
    <row r="256" spans="1:15" ht="12.75" thickBot="1">
      <c r="A256" s="246"/>
      <c r="B256" s="29" t="s">
        <v>335</v>
      </c>
      <c r="C256" s="179"/>
      <c r="D256" s="89">
        <v>5834.16</v>
      </c>
      <c r="E256" s="89">
        <v>5834.16</v>
      </c>
      <c r="F256" s="89">
        <v>5834.16</v>
      </c>
      <c r="G256" s="89">
        <v>5834.16</v>
      </c>
      <c r="H256" s="89">
        <f>D256+E256+F256+G256</f>
        <v>23336.64</v>
      </c>
      <c r="I256" s="211">
        <f t="shared" si="7"/>
        <v>14126.295399515739</v>
      </c>
      <c r="J256" s="96"/>
      <c r="K256" s="96"/>
      <c r="L256" s="96"/>
      <c r="M256" s="96"/>
      <c r="N256" s="220">
        <f>J256+K256+L256+M256</f>
        <v>0</v>
      </c>
      <c r="O256" s="131">
        <f>C256+I256-N256</f>
        <v>14126.295399515739</v>
      </c>
    </row>
    <row r="257" spans="1:15" ht="12.75" thickBot="1">
      <c r="A257" s="25"/>
      <c r="B257" s="25"/>
      <c r="C257" s="181"/>
      <c r="D257" s="81"/>
      <c r="E257" s="81"/>
      <c r="F257" s="82"/>
      <c r="G257" s="82"/>
      <c r="H257" s="82"/>
      <c r="I257" s="211">
        <f t="shared" si="7"/>
        <v>0</v>
      </c>
      <c r="J257" s="94"/>
      <c r="K257" s="94"/>
      <c r="L257" s="94"/>
      <c r="M257" s="94"/>
      <c r="N257" s="99"/>
      <c r="O257" s="106"/>
    </row>
    <row r="258" spans="1:15" ht="12.75" thickBot="1">
      <c r="A258" s="360"/>
      <c r="B258" s="29" t="s">
        <v>99</v>
      </c>
      <c r="C258" s="179"/>
      <c r="D258" s="89"/>
      <c r="E258" s="89"/>
      <c r="F258" s="89"/>
      <c r="G258" s="89"/>
      <c r="H258" s="89">
        <f>D258+E258+F258+G258</f>
        <v>0</v>
      </c>
      <c r="I258" s="211">
        <f t="shared" si="7"/>
        <v>0</v>
      </c>
      <c r="J258" s="96"/>
      <c r="K258" s="96"/>
      <c r="L258" s="96"/>
      <c r="M258" s="96"/>
      <c r="N258" s="220">
        <f>J258+K258+L258+M258</f>
        <v>0</v>
      </c>
      <c r="O258" s="131">
        <f>C258+I258-N258</f>
        <v>0</v>
      </c>
    </row>
    <row r="259" spans="1:15" ht="12.75" thickBot="1">
      <c r="A259" s="26"/>
      <c r="B259" s="27"/>
      <c r="C259" s="178"/>
      <c r="D259" s="81"/>
      <c r="E259" s="81"/>
      <c r="F259" s="82"/>
      <c r="G259" s="82"/>
      <c r="H259" s="82"/>
      <c r="I259" s="211">
        <f t="shared" si="7"/>
        <v>0</v>
      </c>
      <c r="J259" s="94"/>
      <c r="K259" s="94"/>
      <c r="L259" s="94"/>
      <c r="M259" s="94"/>
      <c r="N259" s="99"/>
      <c r="O259" s="106"/>
    </row>
    <row r="260" spans="1:15" ht="12.75" thickBot="1">
      <c r="A260" s="360"/>
      <c r="B260" s="29" t="s">
        <v>110</v>
      </c>
      <c r="C260" s="179"/>
      <c r="D260" s="89"/>
      <c r="E260" s="89"/>
      <c r="F260" s="89"/>
      <c r="G260" s="89"/>
      <c r="H260" s="89">
        <f>D260+E260+F260+G260</f>
        <v>0</v>
      </c>
      <c r="I260" s="211">
        <f t="shared" si="7"/>
        <v>0</v>
      </c>
      <c r="J260" s="96"/>
      <c r="K260" s="96"/>
      <c r="L260" s="96"/>
      <c r="M260" s="96"/>
      <c r="N260" s="220">
        <f>J260+K260+L260+M260</f>
        <v>0</v>
      </c>
      <c r="O260" s="131">
        <f>C260+I260-N260</f>
        <v>0</v>
      </c>
    </row>
    <row r="261" spans="1:15" ht="12.75" thickBot="1">
      <c r="A261" s="26"/>
      <c r="B261" s="27"/>
      <c r="C261" s="178"/>
      <c r="D261" s="81"/>
      <c r="E261" s="81"/>
      <c r="F261" s="82"/>
      <c r="G261" s="82"/>
      <c r="H261" s="82"/>
      <c r="I261" s="211">
        <f t="shared" si="7"/>
        <v>0</v>
      </c>
      <c r="J261" s="94"/>
      <c r="K261" s="94"/>
      <c r="L261" s="94"/>
      <c r="M261" s="94"/>
      <c r="N261" s="99"/>
      <c r="O261" s="106"/>
    </row>
    <row r="262" spans="1:15" ht="12.75" thickBot="1">
      <c r="A262" s="246"/>
      <c r="B262" s="29" t="s">
        <v>109</v>
      </c>
      <c r="C262" s="179"/>
      <c r="D262" s="89"/>
      <c r="E262" s="89"/>
      <c r="F262" s="89"/>
      <c r="G262" s="89"/>
      <c r="H262" s="89">
        <f>D262+E262+F262+G262</f>
        <v>0</v>
      </c>
      <c r="I262" s="211">
        <f t="shared" si="7"/>
        <v>0</v>
      </c>
      <c r="J262" s="96"/>
      <c r="K262" s="96"/>
      <c r="L262" s="96"/>
      <c r="M262" s="96"/>
      <c r="N262" s="220">
        <f>J262+K262+L262+M262</f>
        <v>0</v>
      </c>
      <c r="O262" s="131">
        <f>C262+I262-N262</f>
        <v>0</v>
      </c>
    </row>
    <row r="263" spans="1:15" ht="12.75" thickBot="1">
      <c r="A263" s="26"/>
      <c r="B263" s="27"/>
      <c r="C263" s="178"/>
      <c r="D263" s="81"/>
      <c r="E263" s="81"/>
      <c r="F263" s="82"/>
      <c r="G263" s="82"/>
      <c r="H263" s="82"/>
      <c r="I263" s="211">
        <f t="shared" si="7"/>
        <v>0</v>
      </c>
      <c r="J263" s="94"/>
      <c r="K263" s="94"/>
      <c r="L263" s="94"/>
      <c r="M263" s="94"/>
      <c r="N263" s="99"/>
      <c r="O263" s="106"/>
    </row>
    <row r="264" spans="1:15" ht="12.75" thickBot="1">
      <c r="A264" s="360"/>
      <c r="B264" s="29" t="s">
        <v>101</v>
      </c>
      <c r="C264" s="179"/>
      <c r="D264" s="89"/>
      <c r="E264" s="89"/>
      <c r="F264" s="89">
        <v>2438.27</v>
      </c>
      <c r="G264" s="89">
        <v>5399.04</v>
      </c>
      <c r="H264" s="89">
        <f>D264+E264+F264+G264</f>
        <v>7837.3099999999995</v>
      </c>
      <c r="I264" s="211">
        <f t="shared" si="7"/>
        <v>4744.134382566586</v>
      </c>
      <c r="J264" s="96"/>
      <c r="K264" s="96"/>
      <c r="L264" s="96"/>
      <c r="M264" s="96"/>
      <c r="N264" s="220">
        <f>J264+K264+L264+M264</f>
        <v>0</v>
      </c>
      <c r="O264" s="131">
        <f>C264+I264-N264</f>
        <v>4744.134382566586</v>
      </c>
    </row>
    <row r="265" spans="1:15" ht="12.75" thickBot="1">
      <c r="A265" s="1"/>
      <c r="B265" s="15"/>
      <c r="C265" s="176"/>
      <c r="D265" s="81"/>
      <c r="E265" s="81"/>
      <c r="F265" s="82"/>
      <c r="G265" s="82"/>
      <c r="H265" s="82"/>
      <c r="I265" s="211">
        <f t="shared" si="7"/>
        <v>0</v>
      </c>
      <c r="J265" s="94"/>
      <c r="K265" s="94"/>
      <c r="L265" s="94"/>
      <c r="M265" s="94"/>
      <c r="N265" s="99"/>
      <c r="O265" s="106"/>
    </row>
    <row r="266" spans="1:15" ht="12.75" thickBot="1">
      <c r="A266" s="28"/>
      <c r="B266" s="1" t="s">
        <v>199</v>
      </c>
      <c r="C266" s="177"/>
      <c r="D266" s="89"/>
      <c r="E266" s="89"/>
      <c r="F266" s="89"/>
      <c r="G266" s="89"/>
      <c r="H266" s="89">
        <f>D266+E266+F266+G266</f>
        <v>0</v>
      </c>
      <c r="I266" s="211">
        <f t="shared" si="7"/>
        <v>0</v>
      </c>
      <c r="J266" s="96"/>
      <c r="K266" s="96"/>
      <c r="L266" s="96"/>
      <c r="M266" s="96"/>
      <c r="N266" s="220">
        <f>J266+K266+L266+M266</f>
        <v>0</v>
      </c>
      <c r="O266" s="131">
        <f>C266+I266-N266</f>
        <v>0</v>
      </c>
    </row>
    <row r="267" spans="1:15" ht="12.75" thickBot="1">
      <c r="A267" s="15"/>
      <c r="B267" s="15"/>
      <c r="C267" s="182"/>
      <c r="D267" s="81"/>
      <c r="E267" s="81"/>
      <c r="F267" s="82"/>
      <c r="G267" s="82"/>
      <c r="H267" s="82"/>
      <c r="I267" s="211">
        <f t="shared" si="7"/>
        <v>0</v>
      </c>
      <c r="J267" s="94"/>
      <c r="K267" s="94"/>
      <c r="L267" s="94"/>
      <c r="M267" s="94"/>
      <c r="N267" s="99"/>
      <c r="O267" s="106"/>
    </row>
    <row r="268" spans="1:15" ht="12.75" thickBot="1">
      <c r="A268" s="246"/>
      <c r="B268" s="29" t="s">
        <v>104</v>
      </c>
      <c r="C268" s="179"/>
      <c r="D268" s="89">
        <v>5461.96</v>
      </c>
      <c r="E268" s="89">
        <v>9974.01</v>
      </c>
      <c r="F268" s="89">
        <v>9974.01</v>
      </c>
      <c r="G268" s="89">
        <v>9974.01</v>
      </c>
      <c r="H268" s="89">
        <f>D268+E268+F268+G268</f>
        <v>35383.990000000005</v>
      </c>
      <c r="I268" s="211">
        <f t="shared" si="7"/>
        <v>21418.880145278457</v>
      </c>
      <c r="J268" s="96"/>
      <c r="K268" s="96"/>
      <c r="L268" s="96"/>
      <c r="M268" s="96"/>
      <c r="N268" s="220">
        <f>J268+K268+L268+M268</f>
        <v>0</v>
      </c>
      <c r="O268" s="131">
        <f>C268+I268-N268</f>
        <v>21418.880145278457</v>
      </c>
    </row>
    <row r="269" spans="1:15" ht="12.75" thickBot="1">
      <c r="A269" s="32"/>
      <c r="B269" s="25"/>
      <c r="C269" s="183"/>
      <c r="D269" s="81"/>
      <c r="E269" s="81"/>
      <c r="F269" s="82"/>
      <c r="G269" s="82"/>
      <c r="H269" s="82"/>
      <c r="I269" s="211">
        <f t="shared" si="7"/>
        <v>0</v>
      </c>
      <c r="J269" s="94"/>
      <c r="K269" s="94"/>
      <c r="L269" s="94"/>
      <c r="M269" s="94"/>
      <c r="N269" s="107"/>
      <c r="O269" s="110"/>
    </row>
    <row r="270" spans="1:15" ht="12.75" thickBot="1">
      <c r="A270" s="246"/>
      <c r="B270" s="29" t="s">
        <v>106</v>
      </c>
      <c r="C270" s="179"/>
      <c r="D270" s="89">
        <v>67806.51</v>
      </c>
      <c r="E270" s="89">
        <v>67806.51</v>
      </c>
      <c r="F270" s="89">
        <v>67806.51</v>
      </c>
      <c r="G270" s="89">
        <v>67806.51</v>
      </c>
      <c r="H270" s="89">
        <f>D270+E270+F270+G270</f>
        <v>271226.04</v>
      </c>
      <c r="I270" s="211">
        <f t="shared" si="7"/>
        <v>164180.41162227603</v>
      </c>
      <c r="J270" s="96"/>
      <c r="K270" s="96"/>
      <c r="L270" s="96"/>
      <c r="M270" s="96"/>
      <c r="N270" s="220">
        <f>J270+K270+L270+M270</f>
        <v>0</v>
      </c>
      <c r="O270" s="131">
        <f>C270+I270-N270</f>
        <v>164180.41162227603</v>
      </c>
    </row>
    <row r="271" spans="1:15" ht="12.75" thickBot="1">
      <c r="A271" s="15"/>
      <c r="B271" s="25"/>
      <c r="C271" s="185"/>
      <c r="D271" s="81"/>
      <c r="E271" s="81"/>
      <c r="F271" s="81"/>
      <c r="G271" s="82"/>
      <c r="H271" s="82"/>
      <c r="I271" s="211">
        <f t="shared" si="7"/>
        <v>0</v>
      </c>
      <c r="J271" s="94"/>
      <c r="K271" s="94"/>
      <c r="L271" s="94"/>
      <c r="M271" s="94"/>
      <c r="N271" s="107"/>
      <c r="O271" s="110"/>
    </row>
    <row r="272" spans="1:15" ht="12.75" thickBot="1">
      <c r="A272" s="246"/>
      <c r="B272" s="29" t="s">
        <v>105</v>
      </c>
      <c r="C272" s="179"/>
      <c r="D272" s="89"/>
      <c r="E272" s="89"/>
      <c r="F272" s="89"/>
      <c r="G272" s="89"/>
      <c r="H272" s="89">
        <f>D272+E272+F272+G272</f>
        <v>0</v>
      </c>
      <c r="I272" s="211">
        <f t="shared" si="7"/>
        <v>0</v>
      </c>
      <c r="J272" s="96"/>
      <c r="K272" s="96"/>
      <c r="L272" s="96"/>
      <c r="M272" s="96"/>
      <c r="N272" s="220">
        <f>J272+K272+L272+M272</f>
        <v>0</v>
      </c>
      <c r="O272" s="131">
        <f>C272+I272-N272</f>
        <v>0</v>
      </c>
    </row>
    <row r="273" spans="1:15" ht="12.75" thickBot="1">
      <c r="A273" s="15"/>
      <c r="B273" s="29" t="s">
        <v>357</v>
      </c>
      <c r="C273" s="185"/>
      <c r="D273" s="81"/>
      <c r="E273" s="81"/>
      <c r="F273" s="81"/>
      <c r="G273" s="82"/>
      <c r="H273" s="82"/>
      <c r="I273" s="211">
        <f t="shared" si="7"/>
        <v>0</v>
      </c>
      <c r="J273" s="94"/>
      <c r="K273" s="94"/>
      <c r="L273" s="94"/>
      <c r="M273" s="94"/>
      <c r="N273" s="107"/>
      <c r="O273" s="110"/>
    </row>
    <row r="274" spans="1:15" ht="12.75" thickBot="1">
      <c r="A274" s="246"/>
      <c r="B274" s="29" t="s">
        <v>103</v>
      </c>
      <c r="C274" s="179"/>
      <c r="D274" s="89">
        <v>43220.7</v>
      </c>
      <c r="E274" s="89">
        <v>56428.45</v>
      </c>
      <c r="F274" s="89">
        <v>57542.39</v>
      </c>
      <c r="G274" s="89">
        <v>57068.68</v>
      </c>
      <c r="H274" s="89">
        <f>D274+E274+F274+G274</f>
        <v>214260.21999999997</v>
      </c>
      <c r="I274" s="211">
        <f t="shared" si="7"/>
        <v>129697.46973365618</v>
      </c>
      <c r="J274" s="96"/>
      <c r="K274" s="96"/>
      <c r="L274" s="96"/>
      <c r="M274" s="96"/>
      <c r="N274" s="220">
        <f>J274+K274+L274+M274</f>
        <v>0</v>
      </c>
      <c r="O274" s="131">
        <f>C274+I274-N274</f>
        <v>129697.46973365618</v>
      </c>
    </row>
    <row r="275" spans="1:15" ht="12.75" thickBot="1">
      <c r="A275" s="15"/>
      <c r="B275" s="15"/>
      <c r="C275" s="185"/>
      <c r="D275" s="81"/>
      <c r="E275" s="81"/>
      <c r="F275" s="81"/>
      <c r="G275" s="82"/>
      <c r="H275" s="82"/>
      <c r="I275" s="211">
        <f t="shared" si="7"/>
        <v>0</v>
      </c>
      <c r="J275" s="94"/>
      <c r="K275" s="94"/>
      <c r="L275" s="94"/>
      <c r="M275" s="94"/>
      <c r="N275" s="107"/>
      <c r="O275" s="110"/>
    </row>
    <row r="276" spans="1:15" ht="12.75" thickBot="1">
      <c r="A276" s="246"/>
      <c r="B276" s="29" t="s">
        <v>312</v>
      </c>
      <c r="C276" s="179"/>
      <c r="D276" s="89">
        <v>3846.84</v>
      </c>
      <c r="E276" s="89">
        <v>4825.05</v>
      </c>
      <c r="F276" s="89">
        <v>4825.05</v>
      </c>
      <c r="G276" s="89">
        <v>20092.94</v>
      </c>
      <c r="H276" s="89">
        <f>D276+E276+F276+G276</f>
        <v>33589.88</v>
      </c>
      <c r="I276" s="211">
        <f t="shared" si="7"/>
        <v>20332.857142857145</v>
      </c>
      <c r="J276" s="96"/>
      <c r="K276" s="96"/>
      <c r="L276" s="96"/>
      <c r="M276" s="96"/>
      <c r="N276" s="220">
        <f>J276+K276+L276+M276</f>
        <v>0</v>
      </c>
      <c r="O276" s="131">
        <f>C276+I276-N276</f>
        <v>20332.857142857145</v>
      </c>
    </row>
    <row r="277" spans="1:15" ht="12.75" thickBot="1">
      <c r="A277" s="1"/>
      <c r="B277" s="15"/>
      <c r="C277" s="176"/>
      <c r="D277" s="81"/>
      <c r="E277" s="81"/>
      <c r="F277" s="81"/>
      <c r="G277" s="82"/>
      <c r="H277" s="82"/>
      <c r="I277" s="211">
        <f t="shared" si="7"/>
        <v>0</v>
      </c>
      <c r="J277" s="94"/>
      <c r="K277" s="94"/>
      <c r="L277" s="94"/>
      <c r="M277" s="94"/>
      <c r="N277" s="107"/>
      <c r="O277" s="110"/>
    </row>
    <row r="278" spans="1:15" ht="12.75" thickBot="1">
      <c r="A278" s="28"/>
      <c r="B278" s="1" t="s">
        <v>107</v>
      </c>
      <c r="C278" s="177"/>
      <c r="D278" s="89">
        <v>37622.46</v>
      </c>
      <c r="E278" s="89">
        <v>37622.46</v>
      </c>
      <c r="F278" s="89">
        <v>37622.45</v>
      </c>
      <c r="G278" s="89">
        <v>37622.46</v>
      </c>
      <c r="H278" s="89">
        <f>D278+E278+F278+G278</f>
        <v>150489.83</v>
      </c>
      <c r="I278" s="211">
        <f t="shared" si="7"/>
        <v>91095.53874092009</v>
      </c>
      <c r="J278" s="96"/>
      <c r="K278" s="96"/>
      <c r="L278" s="96"/>
      <c r="M278" s="96"/>
      <c r="N278" s="220">
        <f>J278+K278+L278+M278</f>
        <v>0</v>
      </c>
      <c r="O278" s="131">
        <f>C278+I278-N278</f>
        <v>91095.53874092009</v>
      </c>
    </row>
    <row r="279" spans="1:15" ht="12.75" thickBot="1">
      <c r="A279" s="15"/>
      <c r="B279" s="15"/>
      <c r="C279" s="185"/>
      <c r="D279" s="81"/>
      <c r="E279" s="81"/>
      <c r="F279" s="81"/>
      <c r="G279" s="82"/>
      <c r="H279" s="82"/>
      <c r="I279" s="211">
        <f t="shared" si="7"/>
        <v>0</v>
      </c>
      <c r="J279" s="94"/>
      <c r="K279" s="94"/>
      <c r="L279" s="94"/>
      <c r="M279" s="94"/>
      <c r="N279" s="107"/>
      <c r="O279" s="110"/>
    </row>
    <row r="280" spans="1:15" ht="12.75" thickBot="1">
      <c r="A280" s="246"/>
      <c r="B280" s="29" t="s">
        <v>102</v>
      </c>
      <c r="C280" s="179"/>
      <c r="D280" s="89">
        <v>41959.77</v>
      </c>
      <c r="E280" s="89">
        <v>41959.77</v>
      </c>
      <c r="F280" s="89">
        <v>41959.77</v>
      </c>
      <c r="G280" s="89">
        <v>41959.77</v>
      </c>
      <c r="H280" s="89">
        <f>D280+E280+F280+G280</f>
        <v>167839.08</v>
      </c>
      <c r="I280" s="211">
        <f t="shared" si="7"/>
        <v>101597.50605326876</v>
      </c>
      <c r="J280" s="96"/>
      <c r="K280" s="96"/>
      <c r="L280" s="96"/>
      <c r="M280" s="96"/>
      <c r="N280" s="220">
        <f>J280+K280+L280+M280</f>
        <v>0</v>
      </c>
      <c r="O280" s="131">
        <f>C280+I280-N280</f>
        <v>101597.50605326876</v>
      </c>
    </row>
    <row r="281" spans="1:15" ht="12.75" thickBot="1">
      <c r="A281" s="1"/>
      <c r="B281" s="15"/>
      <c r="C281" s="176"/>
      <c r="D281" s="81"/>
      <c r="E281" s="81"/>
      <c r="F281" s="81"/>
      <c r="G281" s="82"/>
      <c r="H281" s="82"/>
      <c r="I281" s="211">
        <f t="shared" si="7"/>
        <v>0</v>
      </c>
      <c r="J281" s="94"/>
      <c r="K281" s="94"/>
      <c r="L281" s="94"/>
      <c r="M281" s="94"/>
      <c r="N281" s="107"/>
      <c r="O281" s="110"/>
    </row>
    <row r="282" spans="1:15" ht="12.75" thickBot="1">
      <c r="A282" s="246"/>
      <c r="B282" s="29" t="s">
        <v>108</v>
      </c>
      <c r="C282" s="179"/>
      <c r="D282" s="89"/>
      <c r="E282" s="89"/>
      <c r="F282" s="89"/>
      <c r="G282" s="89"/>
      <c r="H282" s="89">
        <f>D282+E282+F282+G282</f>
        <v>0</v>
      </c>
      <c r="I282" s="211">
        <f t="shared" si="7"/>
        <v>0</v>
      </c>
      <c r="J282" s="96"/>
      <c r="K282" s="96"/>
      <c r="L282" s="96"/>
      <c r="M282" s="96"/>
      <c r="N282" s="220">
        <f>J282+K282+L282+M282</f>
        <v>0</v>
      </c>
      <c r="O282" s="131">
        <f>C282+I282-N282</f>
        <v>0</v>
      </c>
    </row>
    <row r="283" spans="1:15" ht="12.75" thickBot="1">
      <c r="A283" s="15"/>
      <c r="B283" s="15"/>
      <c r="C283" s="185"/>
      <c r="D283" s="81"/>
      <c r="E283" s="81"/>
      <c r="F283" s="81"/>
      <c r="G283" s="82"/>
      <c r="H283" s="82"/>
      <c r="I283" s="211">
        <f t="shared" si="7"/>
        <v>0</v>
      </c>
      <c r="J283" s="94"/>
      <c r="K283" s="94"/>
      <c r="L283" s="94"/>
      <c r="M283" s="94"/>
      <c r="N283" s="107"/>
      <c r="O283" s="110"/>
    </row>
    <row r="284" spans="1:15" ht="12.75" thickBot="1">
      <c r="A284" s="246"/>
      <c r="B284" s="29" t="s">
        <v>332</v>
      </c>
      <c r="C284" s="382"/>
      <c r="D284" s="89"/>
      <c r="E284" s="89"/>
      <c r="F284" s="89"/>
      <c r="G284" s="89"/>
      <c r="H284" s="89">
        <f>D284+E284+F284+G284</f>
        <v>0</v>
      </c>
      <c r="I284" s="211">
        <f t="shared" si="7"/>
        <v>0</v>
      </c>
      <c r="J284" s="96"/>
      <c r="K284" s="96"/>
      <c r="L284" s="96"/>
      <c r="M284" s="96"/>
      <c r="N284" s="220">
        <f>J284+K284+L284+M284</f>
        <v>0</v>
      </c>
      <c r="O284" s="131">
        <f>C284+I284-N284</f>
        <v>0</v>
      </c>
    </row>
    <row r="285" spans="1:15" ht="12.75" thickBot="1">
      <c r="A285" s="15"/>
      <c r="B285" s="15"/>
      <c r="C285" s="182"/>
      <c r="D285" s="256"/>
      <c r="E285" s="256"/>
      <c r="F285" s="256"/>
      <c r="G285" s="256"/>
      <c r="H285" s="256"/>
      <c r="I285" s="211">
        <f t="shared" si="7"/>
        <v>0</v>
      </c>
      <c r="J285" s="258"/>
      <c r="K285" s="258"/>
      <c r="L285" s="258"/>
      <c r="M285" s="258"/>
      <c r="N285" s="280"/>
      <c r="O285" s="143"/>
    </row>
    <row r="286" spans="1:15" ht="12.75" thickBot="1">
      <c r="A286" s="28"/>
      <c r="B286" s="6" t="s">
        <v>226</v>
      </c>
      <c r="C286" s="281"/>
      <c r="D286" s="89"/>
      <c r="E286" s="89"/>
      <c r="F286" s="89"/>
      <c r="G286" s="89"/>
      <c r="H286" s="89">
        <f>D286+E286+F286+G286</f>
        <v>0</v>
      </c>
      <c r="I286" s="211">
        <f t="shared" si="7"/>
        <v>0</v>
      </c>
      <c r="J286" s="96"/>
      <c r="K286" s="96"/>
      <c r="L286" s="96"/>
      <c r="M286" s="96"/>
      <c r="N286" s="220">
        <f>J286+K286+L286+M286</f>
        <v>0</v>
      </c>
      <c r="O286" s="131">
        <f>C286+I286-N286</f>
        <v>0</v>
      </c>
    </row>
    <row r="287" spans="1:15" ht="12.75" thickBot="1">
      <c r="A287" s="15"/>
      <c r="B287" s="15"/>
      <c r="C287" s="182"/>
      <c r="D287" s="256"/>
      <c r="E287" s="256"/>
      <c r="F287" s="256"/>
      <c r="G287" s="256"/>
      <c r="H287" s="256"/>
      <c r="I287" s="211">
        <f t="shared" si="7"/>
        <v>0</v>
      </c>
      <c r="J287" s="258"/>
      <c r="K287" s="258"/>
      <c r="L287" s="258"/>
      <c r="M287" s="258"/>
      <c r="N287" s="280"/>
      <c r="O287" s="143"/>
    </row>
    <row r="288" spans="1:15" ht="12.75" thickBot="1">
      <c r="A288" s="28"/>
      <c r="B288" s="6" t="s">
        <v>227</v>
      </c>
      <c r="C288" s="281"/>
      <c r="D288" s="89"/>
      <c r="E288" s="89"/>
      <c r="F288" s="89"/>
      <c r="G288" s="89"/>
      <c r="H288" s="89">
        <f>D288+E288+F288+G288</f>
        <v>0</v>
      </c>
      <c r="I288" s="211">
        <f t="shared" si="7"/>
        <v>0</v>
      </c>
      <c r="J288" s="96"/>
      <c r="K288" s="96"/>
      <c r="L288" s="96"/>
      <c r="M288" s="96"/>
      <c r="N288" s="220">
        <f>J288+K288+L288+M288</f>
        <v>0</v>
      </c>
      <c r="O288" s="131">
        <f>C288+I288-N288</f>
        <v>0</v>
      </c>
    </row>
    <row r="289" spans="1:15" ht="12.75" thickBot="1">
      <c r="A289" s="15"/>
      <c r="B289" s="15"/>
      <c r="C289" s="182"/>
      <c r="D289" s="256"/>
      <c r="E289" s="256"/>
      <c r="F289" s="256"/>
      <c r="G289" s="256"/>
      <c r="H289" s="256"/>
      <c r="I289" s="211">
        <f t="shared" si="7"/>
        <v>0</v>
      </c>
      <c r="J289" s="258"/>
      <c r="K289" s="258"/>
      <c r="L289" s="258"/>
      <c r="M289" s="258"/>
      <c r="N289" s="280"/>
      <c r="O289" s="143"/>
    </row>
    <row r="290" spans="1:15" ht="12.75" thickBot="1">
      <c r="A290" s="28"/>
      <c r="B290" s="6" t="s">
        <v>228</v>
      </c>
      <c r="C290" s="281"/>
      <c r="D290" s="89"/>
      <c r="E290" s="89"/>
      <c r="F290" s="89"/>
      <c r="G290" s="89"/>
      <c r="H290" s="89">
        <f>D290+E290+F290+G290</f>
        <v>0</v>
      </c>
      <c r="I290" s="211">
        <f t="shared" si="7"/>
        <v>0</v>
      </c>
      <c r="J290" s="96"/>
      <c r="K290" s="96"/>
      <c r="L290" s="96"/>
      <c r="M290" s="96"/>
      <c r="N290" s="220">
        <f>J290+K290+L290+M290</f>
        <v>0</v>
      </c>
      <c r="O290" s="131">
        <f>C290+I290-N290</f>
        <v>0</v>
      </c>
    </row>
    <row r="291" spans="1:15" ht="12.75" thickBot="1">
      <c r="A291" s="1"/>
      <c r="B291" s="1"/>
      <c r="C291" s="184"/>
      <c r="D291" s="252"/>
      <c r="E291" s="252"/>
      <c r="F291" s="252"/>
      <c r="G291" s="252"/>
      <c r="H291" s="252"/>
      <c r="I291" s="211">
        <f t="shared" si="7"/>
        <v>0</v>
      </c>
      <c r="J291" s="254"/>
      <c r="K291" s="254"/>
      <c r="L291" s="254"/>
      <c r="M291" s="254"/>
      <c r="N291" s="277"/>
      <c r="O291" s="132"/>
    </row>
    <row r="292" spans="1:15" ht="12.75" thickBot="1">
      <c r="A292" s="28"/>
      <c r="B292" s="6" t="s">
        <v>229</v>
      </c>
      <c r="C292" s="281"/>
      <c r="D292" s="89"/>
      <c r="E292" s="89"/>
      <c r="F292" s="89"/>
      <c r="G292" s="89"/>
      <c r="H292" s="89">
        <f>D292+E292+F292+G292</f>
        <v>0</v>
      </c>
      <c r="I292" s="211">
        <f t="shared" si="7"/>
        <v>0</v>
      </c>
      <c r="J292" s="96"/>
      <c r="K292" s="96"/>
      <c r="L292" s="96"/>
      <c r="M292" s="96"/>
      <c r="N292" s="220">
        <f>J292+K292+L292+M292</f>
        <v>0</v>
      </c>
      <c r="O292" s="131">
        <f>C292+I292-N292</f>
        <v>0</v>
      </c>
    </row>
    <row r="293" spans="1:15" ht="12.75" thickBot="1">
      <c r="A293" s="1"/>
      <c r="B293" s="1"/>
      <c r="C293" s="184"/>
      <c r="D293" s="252"/>
      <c r="E293" s="252"/>
      <c r="F293" s="252"/>
      <c r="G293" s="252"/>
      <c r="H293" s="252"/>
      <c r="I293" s="211">
        <f t="shared" si="7"/>
        <v>0</v>
      </c>
      <c r="J293" s="254"/>
      <c r="K293" s="254"/>
      <c r="L293" s="254"/>
      <c r="M293" s="254"/>
      <c r="N293" s="277"/>
      <c r="O293" s="132"/>
    </row>
    <row r="294" spans="1:15" ht="12.75" thickBot="1">
      <c r="A294" s="28"/>
      <c r="B294" s="20" t="s">
        <v>230</v>
      </c>
      <c r="C294" s="281"/>
      <c r="D294" s="89"/>
      <c r="E294" s="89"/>
      <c r="F294" s="89"/>
      <c r="G294" s="89"/>
      <c r="H294" s="89">
        <f>D294+E294+F294+G294</f>
        <v>0</v>
      </c>
      <c r="I294" s="211">
        <f t="shared" si="7"/>
        <v>0</v>
      </c>
      <c r="J294" s="96"/>
      <c r="K294" s="96"/>
      <c r="L294" s="96"/>
      <c r="M294" s="96"/>
      <c r="N294" s="220">
        <f>J294+K294+L294+M294</f>
        <v>0</v>
      </c>
      <c r="O294" s="131">
        <f>C294+I294-N294</f>
        <v>0</v>
      </c>
    </row>
    <row r="295" spans="1:15" ht="12.75" thickBot="1">
      <c r="A295" s="7"/>
      <c r="B295" s="7"/>
      <c r="C295" s="278"/>
      <c r="D295" s="260"/>
      <c r="E295" s="260"/>
      <c r="F295" s="260"/>
      <c r="G295" s="260"/>
      <c r="H295" s="260"/>
      <c r="I295" s="211">
        <f t="shared" si="7"/>
        <v>0</v>
      </c>
      <c r="J295" s="262"/>
      <c r="K295" s="262"/>
      <c r="L295" s="262"/>
      <c r="M295" s="262"/>
      <c r="N295" s="279"/>
      <c r="O295" s="142"/>
    </row>
    <row r="296" spans="1:15" ht="12.75" thickBot="1">
      <c r="A296" s="28"/>
      <c r="B296" s="20" t="s">
        <v>231</v>
      </c>
      <c r="C296" s="281"/>
      <c r="D296" s="89"/>
      <c r="E296" s="89"/>
      <c r="F296" s="89"/>
      <c r="G296" s="89"/>
      <c r="H296" s="89">
        <f>D296+E296+F296+G296</f>
        <v>0</v>
      </c>
      <c r="I296" s="211">
        <f t="shared" si="7"/>
        <v>0</v>
      </c>
      <c r="J296" s="96"/>
      <c r="K296" s="96"/>
      <c r="L296" s="96"/>
      <c r="M296" s="96"/>
      <c r="N296" s="220">
        <f>J296+K296+L296+M296</f>
        <v>0</v>
      </c>
      <c r="O296" s="131">
        <f>C296+I296-N296</f>
        <v>0</v>
      </c>
    </row>
    <row r="297" spans="1:15" ht="12.75" thickBot="1">
      <c r="A297" s="15"/>
      <c r="B297" s="15"/>
      <c r="C297" s="182"/>
      <c r="D297" s="256"/>
      <c r="E297" s="256"/>
      <c r="F297" s="256"/>
      <c r="G297" s="256"/>
      <c r="H297" s="256"/>
      <c r="I297" s="211">
        <f t="shared" si="7"/>
        <v>0</v>
      </c>
      <c r="J297" s="258"/>
      <c r="K297" s="258"/>
      <c r="L297" s="258"/>
      <c r="M297" s="258"/>
      <c r="N297" s="280"/>
      <c r="O297" s="143"/>
    </row>
    <row r="298" spans="1:15" ht="12.75" thickBot="1">
      <c r="A298" s="28"/>
      <c r="B298" s="20" t="s">
        <v>232</v>
      </c>
      <c r="C298" s="281"/>
      <c r="D298" s="89"/>
      <c r="E298" s="89"/>
      <c r="F298" s="89"/>
      <c r="G298" s="89"/>
      <c r="H298" s="89">
        <f>D298+E298+F298+G298</f>
        <v>0</v>
      </c>
      <c r="I298" s="211">
        <f t="shared" si="7"/>
        <v>0</v>
      </c>
      <c r="J298" s="96"/>
      <c r="K298" s="96"/>
      <c r="L298" s="96"/>
      <c r="M298" s="96"/>
      <c r="N298" s="220">
        <f>J298+K298+L298+M298</f>
        <v>0</v>
      </c>
      <c r="O298" s="131">
        <f>C298+I298-N298</f>
        <v>0</v>
      </c>
    </row>
    <row r="299" spans="1:15" ht="12.75" thickBot="1">
      <c r="A299" s="1"/>
      <c r="B299" s="1"/>
      <c r="C299" s="184"/>
      <c r="D299" s="252"/>
      <c r="E299" s="252"/>
      <c r="F299" s="252"/>
      <c r="G299" s="252"/>
      <c r="H299" s="252"/>
      <c r="I299" s="211">
        <f t="shared" si="7"/>
        <v>0</v>
      </c>
      <c r="J299" s="254"/>
      <c r="K299" s="254"/>
      <c r="L299" s="254"/>
      <c r="M299" s="254"/>
      <c r="N299" s="277"/>
      <c r="O299" s="132"/>
    </row>
    <row r="300" spans="1:15" ht="12.75" thickBot="1">
      <c r="A300" s="28"/>
      <c r="B300" s="20" t="s">
        <v>233</v>
      </c>
      <c r="C300" s="281"/>
      <c r="D300" s="89"/>
      <c r="E300" s="89"/>
      <c r="F300" s="89"/>
      <c r="G300" s="89"/>
      <c r="H300" s="89">
        <f>D300+E300+F300+G300</f>
        <v>0</v>
      </c>
      <c r="I300" s="211">
        <f t="shared" si="7"/>
        <v>0</v>
      </c>
      <c r="J300" s="96"/>
      <c r="K300" s="96"/>
      <c r="L300" s="96"/>
      <c r="M300" s="96"/>
      <c r="N300" s="220">
        <f>J300+K300+L300+M300</f>
        <v>0</v>
      </c>
      <c r="O300" s="131">
        <f>C300+I300-N300</f>
        <v>0</v>
      </c>
    </row>
    <row r="301" spans="1:15" ht="12.75" thickBot="1">
      <c r="A301" s="15"/>
      <c r="B301" s="15"/>
      <c r="C301" s="182"/>
      <c r="D301" s="256"/>
      <c r="E301" s="256"/>
      <c r="F301" s="256"/>
      <c r="G301" s="256"/>
      <c r="H301" s="256"/>
      <c r="I301" s="211">
        <f t="shared" si="7"/>
        <v>0</v>
      </c>
      <c r="J301" s="258"/>
      <c r="K301" s="258"/>
      <c r="L301" s="258"/>
      <c r="M301" s="258"/>
      <c r="N301" s="280"/>
      <c r="O301" s="143"/>
    </row>
    <row r="302" spans="1:15" ht="12.75" thickBot="1">
      <c r="A302" s="28"/>
      <c r="B302" s="20" t="s">
        <v>234</v>
      </c>
      <c r="C302" s="281"/>
      <c r="D302" s="89"/>
      <c r="E302" s="89"/>
      <c r="F302" s="89"/>
      <c r="G302" s="89"/>
      <c r="H302" s="89">
        <f>D302+E302+F302+G302</f>
        <v>0</v>
      </c>
      <c r="I302" s="211">
        <f t="shared" si="7"/>
        <v>0</v>
      </c>
      <c r="J302" s="96"/>
      <c r="K302" s="96"/>
      <c r="L302" s="96"/>
      <c r="M302" s="96"/>
      <c r="N302" s="220">
        <f>J302+K302+L302+M302</f>
        <v>0</v>
      </c>
      <c r="O302" s="131">
        <f>C302+I302-N302</f>
        <v>0</v>
      </c>
    </row>
    <row r="303" spans="1:15" ht="12.75" thickBot="1">
      <c r="A303" s="15"/>
      <c r="B303" s="15"/>
      <c r="C303" s="182"/>
      <c r="D303" s="256"/>
      <c r="E303" s="256"/>
      <c r="F303" s="256"/>
      <c r="G303" s="256"/>
      <c r="H303" s="256"/>
      <c r="I303" s="211">
        <f t="shared" si="7"/>
        <v>0</v>
      </c>
      <c r="J303" s="258"/>
      <c r="K303" s="258"/>
      <c r="L303" s="258"/>
      <c r="M303" s="258"/>
      <c r="N303" s="280"/>
      <c r="O303" s="143"/>
    </row>
    <row r="304" spans="1:15" ht="12.75" thickBot="1">
      <c r="A304" s="28"/>
      <c r="B304" s="20" t="s">
        <v>235</v>
      </c>
      <c r="C304" s="281"/>
      <c r="D304" s="89">
        <v>16253.94</v>
      </c>
      <c r="E304" s="89">
        <v>16253.94</v>
      </c>
      <c r="F304" s="89">
        <v>16253.94</v>
      </c>
      <c r="G304" s="89">
        <v>16253.94</v>
      </c>
      <c r="H304" s="89">
        <f>D304+E304+F304+G304</f>
        <v>65015.76</v>
      </c>
      <c r="I304" s="211">
        <f t="shared" si="7"/>
        <v>39355.78692493947</v>
      </c>
      <c r="J304" s="96"/>
      <c r="K304" s="96"/>
      <c r="L304" s="96"/>
      <c r="M304" s="96"/>
      <c r="N304" s="220">
        <f>J304+K304+L304+M304</f>
        <v>0</v>
      </c>
      <c r="O304" s="131">
        <f>C304+I304-N304</f>
        <v>39355.78692493947</v>
      </c>
    </row>
    <row r="305" spans="1:15" ht="12.75" thickBot="1">
      <c r="A305" s="15"/>
      <c r="B305" s="15"/>
      <c r="C305" s="182"/>
      <c r="D305" s="256"/>
      <c r="E305" s="256"/>
      <c r="F305" s="256"/>
      <c r="G305" s="256"/>
      <c r="H305" s="256"/>
      <c r="I305" s="211">
        <f t="shared" si="7"/>
        <v>0</v>
      </c>
      <c r="J305" s="258"/>
      <c r="K305" s="258"/>
      <c r="L305" s="258"/>
      <c r="M305" s="258"/>
      <c r="N305" s="280"/>
      <c r="O305" s="143"/>
    </row>
    <row r="306" spans="1:15" ht="12.75" thickBot="1">
      <c r="A306" s="28"/>
      <c r="B306" s="20" t="s">
        <v>236</v>
      </c>
      <c r="C306" s="281"/>
      <c r="D306" s="89"/>
      <c r="E306" s="89"/>
      <c r="F306" s="89"/>
      <c r="G306" s="89"/>
      <c r="H306" s="89">
        <f>D306+E306+F306+G306</f>
        <v>0</v>
      </c>
      <c r="I306" s="211">
        <f t="shared" si="7"/>
        <v>0</v>
      </c>
      <c r="J306" s="96"/>
      <c r="K306" s="96"/>
      <c r="L306" s="96"/>
      <c r="M306" s="96"/>
      <c r="N306" s="220">
        <f>J306+K306+L306+M306</f>
        <v>0</v>
      </c>
      <c r="O306" s="131">
        <f>C306+I306-N306</f>
        <v>0</v>
      </c>
    </row>
    <row r="307" spans="1:15" ht="12.75" thickBot="1">
      <c r="A307" s="1"/>
      <c r="B307" s="1"/>
      <c r="C307" s="184"/>
      <c r="D307" s="252"/>
      <c r="E307" s="252"/>
      <c r="F307" s="252"/>
      <c r="G307" s="252"/>
      <c r="H307" s="252"/>
      <c r="I307" s="211">
        <f t="shared" si="7"/>
        <v>0</v>
      </c>
      <c r="J307" s="254"/>
      <c r="K307" s="254"/>
      <c r="L307" s="254"/>
      <c r="M307" s="254"/>
      <c r="N307" s="277"/>
      <c r="O307" s="132"/>
    </row>
    <row r="308" spans="1:15" ht="12.75" thickBot="1">
      <c r="A308" s="28"/>
      <c r="B308" s="20" t="s">
        <v>237</v>
      </c>
      <c r="C308" s="281"/>
      <c r="D308" s="89"/>
      <c r="E308" s="89"/>
      <c r="F308" s="89"/>
      <c r="G308" s="89"/>
      <c r="H308" s="89">
        <f>D308+E308+F308+G308</f>
        <v>0</v>
      </c>
      <c r="I308" s="211">
        <f t="shared" si="7"/>
        <v>0</v>
      </c>
      <c r="J308" s="96"/>
      <c r="K308" s="96"/>
      <c r="L308" s="96"/>
      <c r="M308" s="96"/>
      <c r="N308" s="220">
        <f>J308+K308+L308+M308</f>
        <v>0</v>
      </c>
      <c r="O308" s="131">
        <f>C308+I308-N308</f>
        <v>0</v>
      </c>
    </row>
    <row r="309" spans="1:15" ht="12.75" thickBot="1">
      <c r="A309" s="15"/>
      <c r="B309" s="15"/>
      <c r="C309" s="182"/>
      <c r="D309" s="256"/>
      <c r="E309" s="256"/>
      <c r="F309" s="256"/>
      <c r="G309" s="256"/>
      <c r="H309" s="256"/>
      <c r="I309" s="211">
        <f t="shared" si="7"/>
        <v>0</v>
      </c>
      <c r="J309" s="258"/>
      <c r="K309" s="258"/>
      <c r="L309" s="258"/>
      <c r="M309" s="258"/>
      <c r="N309" s="280"/>
      <c r="O309" s="143"/>
    </row>
    <row r="310" spans="1:15" ht="12.75" thickBot="1">
      <c r="A310" s="28"/>
      <c r="B310" s="20" t="s">
        <v>238</v>
      </c>
      <c r="C310" s="281"/>
      <c r="D310" s="89"/>
      <c r="E310" s="89"/>
      <c r="F310" s="89"/>
      <c r="G310" s="89"/>
      <c r="H310" s="89">
        <f>D310+E310+F310+G310</f>
        <v>0</v>
      </c>
      <c r="I310" s="211">
        <f t="shared" si="7"/>
        <v>0</v>
      </c>
      <c r="J310" s="96"/>
      <c r="K310" s="96"/>
      <c r="L310" s="96"/>
      <c r="M310" s="96"/>
      <c r="N310" s="220">
        <f>J310+K310+L310+M310</f>
        <v>0</v>
      </c>
      <c r="O310" s="131">
        <f>C310+I310-N310</f>
        <v>0</v>
      </c>
    </row>
    <row r="311" spans="1:15" ht="12.75" thickBot="1">
      <c r="A311" s="25"/>
      <c r="B311" s="25"/>
      <c r="C311" s="282"/>
      <c r="D311" s="266"/>
      <c r="E311" s="266"/>
      <c r="F311" s="266"/>
      <c r="G311" s="266"/>
      <c r="H311" s="266"/>
      <c r="I311" s="211">
        <f t="shared" si="7"/>
        <v>0</v>
      </c>
      <c r="J311" s="268"/>
      <c r="K311" s="268"/>
      <c r="L311" s="268"/>
      <c r="M311" s="268"/>
      <c r="N311" s="283"/>
      <c r="O311" s="146"/>
    </row>
    <row r="312" spans="1:15" ht="12.75" thickBot="1">
      <c r="A312" s="28"/>
      <c r="B312" s="20" t="s">
        <v>239</v>
      </c>
      <c r="C312" s="281"/>
      <c r="D312" s="89"/>
      <c r="E312" s="89"/>
      <c r="F312" s="89"/>
      <c r="G312" s="89"/>
      <c r="H312" s="89">
        <f>D312+E312+F312+G312</f>
        <v>0</v>
      </c>
      <c r="I312" s="211">
        <f t="shared" si="7"/>
        <v>0</v>
      </c>
      <c r="J312" s="96"/>
      <c r="K312" s="96"/>
      <c r="L312" s="96"/>
      <c r="M312" s="96"/>
      <c r="N312" s="220">
        <f>J312+K312+L312+M312</f>
        <v>0</v>
      </c>
      <c r="O312" s="131">
        <f>C312+I312-N312</f>
        <v>0</v>
      </c>
    </row>
    <row r="313" spans="1:15" ht="12.75" thickBot="1">
      <c r="A313" s="25"/>
      <c r="B313" s="25"/>
      <c r="C313" s="282"/>
      <c r="D313" s="266"/>
      <c r="E313" s="266"/>
      <c r="F313" s="266"/>
      <c r="G313" s="266"/>
      <c r="H313" s="266"/>
      <c r="I313" s="211">
        <f t="shared" si="7"/>
        <v>0</v>
      </c>
      <c r="J313" s="268"/>
      <c r="K313" s="268"/>
      <c r="L313" s="268"/>
      <c r="M313" s="268"/>
      <c r="N313" s="283"/>
      <c r="O313" s="146"/>
    </row>
    <row r="314" spans="1:15" ht="12.75" thickBot="1">
      <c r="A314" s="28"/>
      <c r="B314" s="20" t="s">
        <v>240</v>
      </c>
      <c r="C314" s="281"/>
      <c r="D314" s="89"/>
      <c r="E314" s="89"/>
      <c r="F314" s="89"/>
      <c r="G314" s="89"/>
      <c r="H314" s="89">
        <f>D314+E314+F314+G314</f>
        <v>0</v>
      </c>
      <c r="I314" s="211">
        <f t="shared" si="7"/>
        <v>0</v>
      </c>
      <c r="J314" s="96"/>
      <c r="K314" s="96"/>
      <c r="L314" s="96"/>
      <c r="M314" s="96"/>
      <c r="N314" s="220">
        <f>J314+K314+L314+M314</f>
        <v>0</v>
      </c>
      <c r="O314" s="131">
        <f>C314+I314-N314</f>
        <v>0</v>
      </c>
    </row>
    <row r="315" spans="1:15" ht="12.75" thickBot="1">
      <c r="A315" s="25"/>
      <c r="B315" s="25"/>
      <c r="C315" s="282"/>
      <c r="D315" s="266"/>
      <c r="E315" s="266"/>
      <c r="F315" s="266"/>
      <c r="G315" s="266"/>
      <c r="H315" s="266"/>
      <c r="I315" s="211">
        <f t="shared" si="7"/>
        <v>0</v>
      </c>
      <c r="J315" s="268"/>
      <c r="K315" s="268"/>
      <c r="L315" s="268"/>
      <c r="M315" s="268"/>
      <c r="N315" s="283"/>
      <c r="O315" s="146"/>
    </row>
    <row r="316" spans="1:15" ht="12.75" thickBot="1">
      <c r="A316" s="28"/>
      <c r="B316" s="20" t="s">
        <v>241</v>
      </c>
      <c r="C316" s="281"/>
      <c r="D316" s="89"/>
      <c r="E316" s="89"/>
      <c r="F316" s="89"/>
      <c r="G316" s="89"/>
      <c r="H316" s="89">
        <f>D316+E316+F316+G316</f>
        <v>0</v>
      </c>
      <c r="I316" s="211">
        <f aca="true" t="shared" si="8" ref="I316:I323">H316/1.4/1.18</f>
        <v>0</v>
      </c>
      <c r="J316" s="96"/>
      <c r="K316" s="96"/>
      <c r="L316" s="96"/>
      <c r="M316" s="96"/>
      <c r="N316" s="220">
        <f>J316+K316+L316+M316</f>
        <v>0</v>
      </c>
      <c r="O316" s="131">
        <f>C316+I316-N316</f>
        <v>0</v>
      </c>
    </row>
    <row r="317" spans="1:15" ht="12.75" thickBot="1">
      <c r="A317" s="15"/>
      <c r="B317" s="15"/>
      <c r="C317" s="182"/>
      <c r="D317" s="256"/>
      <c r="E317" s="256"/>
      <c r="F317" s="256"/>
      <c r="G317" s="256"/>
      <c r="H317" s="256"/>
      <c r="I317" s="211">
        <f t="shared" si="8"/>
        <v>0</v>
      </c>
      <c r="J317" s="258"/>
      <c r="K317" s="258"/>
      <c r="L317" s="258"/>
      <c r="M317" s="258"/>
      <c r="N317" s="280"/>
      <c r="O317" s="143"/>
    </row>
    <row r="318" spans="1:15" ht="12.75" thickBot="1">
      <c r="A318" s="28"/>
      <c r="B318" s="20" t="s">
        <v>242</v>
      </c>
      <c r="C318" s="281"/>
      <c r="D318" s="89"/>
      <c r="E318" s="89"/>
      <c r="F318" s="89"/>
      <c r="G318" s="89"/>
      <c r="H318" s="89">
        <f>D318+E318+F318+G318</f>
        <v>0</v>
      </c>
      <c r="I318" s="211">
        <f t="shared" si="8"/>
        <v>0</v>
      </c>
      <c r="J318" s="96"/>
      <c r="K318" s="96"/>
      <c r="L318" s="96"/>
      <c r="M318" s="96"/>
      <c r="N318" s="220">
        <f>J318+K318+L318+M318</f>
        <v>0</v>
      </c>
      <c r="O318" s="131">
        <f>C318+I318-N318</f>
        <v>0</v>
      </c>
    </row>
    <row r="319" spans="1:15" ht="12.75" thickBot="1">
      <c r="A319" s="7"/>
      <c r="B319" s="7"/>
      <c r="C319" s="278"/>
      <c r="D319" s="260"/>
      <c r="E319" s="260"/>
      <c r="F319" s="260"/>
      <c r="G319" s="260"/>
      <c r="H319" s="260"/>
      <c r="I319" s="211">
        <f t="shared" si="8"/>
        <v>0</v>
      </c>
      <c r="J319" s="262"/>
      <c r="K319" s="262"/>
      <c r="L319" s="262"/>
      <c r="M319" s="262"/>
      <c r="N319" s="279"/>
      <c r="O319" s="142"/>
    </row>
    <row r="320" spans="1:15" ht="12.75" thickBot="1">
      <c r="A320" s="28"/>
      <c r="B320" s="20" t="s">
        <v>243</v>
      </c>
      <c r="C320" s="281"/>
      <c r="D320" s="89"/>
      <c r="E320" s="89"/>
      <c r="F320" s="89"/>
      <c r="G320" s="89"/>
      <c r="H320" s="89">
        <f>D320+E320+F320+G320</f>
        <v>0</v>
      </c>
      <c r="I320" s="211">
        <f t="shared" si="8"/>
        <v>0</v>
      </c>
      <c r="J320" s="96"/>
      <c r="K320" s="96"/>
      <c r="L320" s="96"/>
      <c r="M320" s="96"/>
      <c r="N320" s="220">
        <f>J320+K320+L320+M320</f>
        <v>0</v>
      </c>
      <c r="O320" s="131">
        <f>C320+I320-N320</f>
        <v>0</v>
      </c>
    </row>
    <row r="321" spans="1:15" ht="12.75" thickBot="1">
      <c r="A321" s="25"/>
      <c r="B321" s="25"/>
      <c r="C321" s="282"/>
      <c r="D321" s="256"/>
      <c r="E321" s="256"/>
      <c r="F321" s="256"/>
      <c r="G321" s="256"/>
      <c r="H321" s="256"/>
      <c r="I321" s="211">
        <f t="shared" si="8"/>
        <v>0</v>
      </c>
      <c r="J321" s="258"/>
      <c r="K321" s="258"/>
      <c r="L321" s="258"/>
      <c r="M321" s="258"/>
      <c r="N321" s="280"/>
      <c r="O321" s="143"/>
    </row>
    <row r="322" spans="1:15" ht="12.75" thickBot="1">
      <c r="A322" s="28"/>
      <c r="B322" s="20" t="s">
        <v>348</v>
      </c>
      <c r="C322" s="284"/>
      <c r="D322" s="89"/>
      <c r="E322" s="89"/>
      <c r="F322" s="89"/>
      <c r="G322" s="89"/>
      <c r="H322" s="89">
        <f>D322+E322+F322+G322</f>
        <v>0</v>
      </c>
      <c r="I322" s="211">
        <f t="shared" si="8"/>
        <v>0</v>
      </c>
      <c r="J322" s="96"/>
      <c r="K322" s="96"/>
      <c r="L322" s="96"/>
      <c r="M322" s="96"/>
      <c r="N322" s="220">
        <f>J322+K322+L322+M322</f>
        <v>0</v>
      </c>
      <c r="O322" s="131">
        <f>C322+I322-N322</f>
        <v>0</v>
      </c>
    </row>
    <row r="323" spans="1:15" ht="12.75" thickBot="1">
      <c r="A323" s="15"/>
      <c r="B323" s="15"/>
      <c r="C323" s="182"/>
      <c r="D323" s="252"/>
      <c r="E323" s="252"/>
      <c r="F323" s="252"/>
      <c r="G323" s="252"/>
      <c r="H323" s="252"/>
      <c r="I323" s="211">
        <f t="shared" si="8"/>
        <v>0</v>
      </c>
      <c r="J323" s="254"/>
      <c r="K323" s="254"/>
      <c r="L323" s="254"/>
      <c r="M323" s="254"/>
      <c r="N323" s="277"/>
      <c r="O323" s="132"/>
    </row>
    <row r="324" spans="1:15" ht="12" thickBot="1">
      <c r="A324" s="273"/>
      <c r="B324" s="230"/>
      <c r="C324" s="183"/>
      <c r="D324" s="136"/>
      <c r="E324" s="136"/>
      <c r="F324" s="136"/>
      <c r="G324" s="136"/>
      <c r="H324" s="274"/>
      <c r="I324" s="136"/>
      <c r="J324" s="136"/>
      <c r="K324" s="136"/>
      <c r="L324" s="136"/>
      <c r="M324" s="136"/>
      <c r="N324" s="275"/>
      <c r="O324" s="276"/>
    </row>
    <row r="325" spans="1:15" ht="12" thickBot="1">
      <c r="A325" s="13"/>
      <c r="B325" s="14" t="s">
        <v>98</v>
      </c>
      <c r="C325" s="36">
        <f>C252+C254+C256+C258+C260+C262+C264+C266+C268+C270+C272+C274+C276+C278+C280+C282+C284+C286+C288+C290+C292+C294+C296+C298+C300+C302+C304+C306+C308+C310+C312+C314+C316+C318+C320+C322+C273</f>
        <v>0</v>
      </c>
      <c r="D325" s="36">
        <f>D252+D254+D256+D258+D260+D262+D264+D266+D268+D270+D272+D274+D276+D278+D280+D282+D284+D286+D288+D290+D292+D294+D296+D298+D300+D302+D304+D306+D308+D310+D312+D314+D316+D318+D320+D322+D273</f>
        <v>222006.33999999997</v>
      </c>
      <c r="E325" s="36">
        <f>E252+E254+E256+E258+E260+E262+E264+E266+E268+E270+E272+E274+E276+E278+E280+E282+E284+E286+E288+E290+E292+E294+E296+E298+E300+E302+E304+E306+E308+E310+E312+E314+E316+E318+E320+E322+E273</f>
        <v>240704.34999999998</v>
      </c>
      <c r="F325" s="36">
        <f>F252+F254+F256+F258+F260+F262+F264+F266+F268+F270+F272+F274+F276+F278+F280+F282+F284+F286+F288+F290+F292+F294+F296+F298+F300+F302+F304+F306+F308+F310+F312+F314+F316+F318+F320+F322+F273</f>
        <v>244256.54999999996</v>
      </c>
      <c r="G325" s="36">
        <f>G252+G254+G256+G258+G260+G262+G264+G266+G268+G270+G272+G274+G276+G278+G280+G282+G284+G286+G288+G290+G292+G294+G296+G298+G300+G302+G304+G306+G308+G310+G312+G314+G316+G318+G320+G322+G273</f>
        <v>266077.98</v>
      </c>
      <c r="H325" s="122">
        <f>D325+E325+F325+G325</f>
        <v>973045.2199999999</v>
      </c>
      <c r="I325" s="36">
        <f>I252+I254+I256+I258+I260+I262+I264+I266+I268+I270+I272+I274+I276+I278+I280+I282+I284+I286+I288+I290+I292+I294+I296+I298+I300+I302+I304+I306+I308+I310+I312+I314+I316+I318+I320+I322+I273</f>
        <v>589010.4237288135</v>
      </c>
      <c r="J325" s="36">
        <f>J252+J254+J256+J258+J260+J262+J264+J266+J268+J270+J272+J274+J276+J278+J280+J282+J284+J286+J288+J290+J292+J294+J296+J298+J300+J302+J304+J306+J308+J310+J312+J314+J316+J318+J320+J322+J273</f>
        <v>0</v>
      </c>
      <c r="K325" s="36">
        <f>K252+K254+K256+K258+K260+K262+K264+K266+K268+K270+K272+K274+K276+K278+K280+K282+K284+K286+K288+K290+K292+K294+K296+K298+K300+K302+K304+K306+K308+K310+K312+K314+K316+K318+K320+K322+K273</f>
        <v>0</v>
      </c>
      <c r="L325" s="36">
        <f>L252+L254+L256+L258+L260+L262+L264+L266+L268+L270+L272+L274+L276+L278+L280+L282+L284+L286+L288+L290+L292+L294+L296+L298+L300+L302+L304+L306+L308+L310+L312+L314+L316+L318+L320+L322+L273</f>
        <v>0</v>
      </c>
      <c r="M325" s="36">
        <f>M252+M254+M256+M258+M260+M262+M264+M266+M268+M270+M272+M274+M276+M278+M280+M282+M284+M286+M288+M290+M292+M294+M296+M298+M300+M302+M304+M306+M308+M310+M312+M314+M316+M318+M320+M322+M273</f>
        <v>0</v>
      </c>
      <c r="N325" s="130">
        <f>J325+K325+L325+M325</f>
        <v>0</v>
      </c>
      <c r="O325" s="36">
        <f>O252+O254+O256+O258+O260+O262+O264+O266+O268+O270+O272+O274+O276+O278+O280+O282+O284+O286+O288+O290+O292+O294+O296+O298+O300+O302+O304+O306+O308+O310+O312+O314+O316+O318+O320+O322+O273</f>
        <v>589010.4237288135</v>
      </c>
    </row>
    <row r="326" spans="1:15" ht="12.75" thickBot="1">
      <c r="A326" s="37"/>
      <c r="B326" s="119" t="s">
        <v>361</v>
      </c>
      <c r="C326" s="71"/>
      <c r="D326" s="36"/>
      <c r="E326" s="36"/>
      <c r="F326" s="36"/>
      <c r="G326" s="36"/>
      <c r="H326" s="122"/>
      <c r="I326" s="211">
        <f>H325-I325</f>
        <v>384034.7962711863</v>
      </c>
      <c r="J326" s="36"/>
      <c r="K326" s="36"/>
      <c r="L326" s="36"/>
      <c r="M326" s="36"/>
      <c r="N326" s="130">
        <f>J326+K326+L326+M326</f>
        <v>0</v>
      </c>
      <c r="O326" s="131">
        <f>C326+H326-N326</f>
        <v>0</v>
      </c>
    </row>
    <row r="327" spans="1:15" ht="12.75" thickBot="1">
      <c r="A327" s="37"/>
      <c r="B327" s="120"/>
      <c r="C327" s="67"/>
      <c r="D327" s="36"/>
      <c r="E327" s="36"/>
      <c r="F327" s="36"/>
      <c r="G327" s="36"/>
      <c r="H327" s="122"/>
      <c r="I327" s="211"/>
      <c r="J327" s="36"/>
      <c r="K327" s="36"/>
      <c r="L327" s="36"/>
      <c r="M327" s="36"/>
      <c r="N327" s="130">
        <f>J327+K327+L327+M327</f>
        <v>0</v>
      </c>
      <c r="O327" s="131">
        <f>C327+H327-N327</f>
        <v>0</v>
      </c>
    </row>
    <row r="328" spans="1:15" ht="12.75" thickBot="1">
      <c r="A328" s="151"/>
      <c r="B328" s="140" t="s">
        <v>4</v>
      </c>
      <c r="C328" s="186"/>
      <c r="D328" s="152"/>
      <c r="E328" s="152"/>
      <c r="F328" s="152"/>
      <c r="G328" s="152"/>
      <c r="H328" s="148"/>
      <c r="I328" s="226">
        <f>I325+I326+I327</f>
        <v>973045.2199999999</v>
      </c>
      <c r="J328" s="152"/>
      <c r="K328" s="152"/>
      <c r="L328" s="152"/>
      <c r="M328" s="152"/>
      <c r="N328" s="149">
        <f>J328+K328+L328+M328</f>
        <v>0</v>
      </c>
      <c r="O328" s="150"/>
    </row>
    <row r="329" spans="4:15" ht="11.25">
      <c r="D329" s="112"/>
      <c r="E329" s="112"/>
      <c r="F329" s="68"/>
      <c r="G329" s="68"/>
      <c r="H329" s="68"/>
      <c r="I329" s="68"/>
      <c r="J329" s="68"/>
      <c r="K329" s="68"/>
      <c r="L329" s="68"/>
      <c r="M329" s="68"/>
      <c r="N329" s="113"/>
      <c r="O329" s="114"/>
    </row>
    <row r="330" spans="4:15" ht="11.25">
      <c r="D330" s="112"/>
      <c r="E330" s="112"/>
      <c r="F330" s="68"/>
      <c r="G330" s="68"/>
      <c r="H330" s="68"/>
      <c r="I330" s="68"/>
      <c r="J330" s="68"/>
      <c r="K330" s="68"/>
      <c r="L330" s="68"/>
      <c r="M330" s="68"/>
      <c r="N330" s="113"/>
      <c r="O330" s="114"/>
    </row>
    <row r="331" spans="1:15" ht="11.25">
      <c r="A331" s="236"/>
      <c r="B331" s="236"/>
      <c r="C331" s="236"/>
      <c r="D331" s="237"/>
      <c r="E331" s="237"/>
      <c r="F331" s="238"/>
      <c r="G331" s="238"/>
      <c r="H331" s="238"/>
      <c r="I331" s="238"/>
      <c r="J331" s="238"/>
      <c r="K331" s="238"/>
      <c r="L331" s="238"/>
      <c r="M331" s="238"/>
      <c r="N331" s="240"/>
      <c r="O331" s="241"/>
    </row>
    <row r="332" spans="1:15" ht="11.25">
      <c r="A332" s="62"/>
      <c r="B332" s="62"/>
      <c r="D332" s="112"/>
      <c r="E332" s="112"/>
      <c r="F332" s="68"/>
      <c r="G332" s="68"/>
      <c r="H332" s="68"/>
      <c r="I332" s="68"/>
      <c r="J332" s="68"/>
      <c r="K332" s="68"/>
      <c r="L332" s="68"/>
      <c r="M332" s="68"/>
      <c r="N332" s="113"/>
      <c r="O332" s="114"/>
    </row>
    <row r="333" spans="1:15" ht="11.25">
      <c r="A333" s="62"/>
      <c r="B333" s="62"/>
      <c r="D333" s="112"/>
      <c r="E333" s="112"/>
      <c r="F333" s="68"/>
      <c r="G333" s="68"/>
      <c r="H333" s="68"/>
      <c r="I333" s="68"/>
      <c r="J333" s="68"/>
      <c r="K333" s="68"/>
      <c r="L333" s="68"/>
      <c r="M333" s="68"/>
      <c r="N333" s="113"/>
      <c r="O333" s="114"/>
    </row>
    <row r="334" spans="4:15" ht="11.25">
      <c r="D334" s="112"/>
      <c r="E334" s="112"/>
      <c r="F334" s="68"/>
      <c r="G334" s="68"/>
      <c r="H334" s="68"/>
      <c r="I334" s="68"/>
      <c r="J334" s="68"/>
      <c r="K334" s="68"/>
      <c r="L334" s="68"/>
      <c r="M334" s="68"/>
      <c r="N334" s="113"/>
      <c r="O334" s="114"/>
    </row>
    <row r="335" spans="1:15" ht="12.75">
      <c r="A335" s="53"/>
      <c r="B335" s="17" t="s">
        <v>56</v>
      </c>
      <c r="C335" s="235" t="s">
        <v>287</v>
      </c>
      <c r="D335" s="310"/>
      <c r="F335" s="17" t="s">
        <v>352</v>
      </c>
      <c r="G335" s="68"/>
      <c r="H335" s="68"/>
      <c r="I335" s="68"/>
      <c r="J335" s="68"/>
      <c r="K335" s="68"/>
      <c r="L335" s="68"/>
      <c r="M335" s="68"/>
      <c r="N335" s="113"/>
      <c r="O335" s="114"/>
    </row>
    <row r="336" spans="1:15" ht="6" customHeight="1" thickBot="1">
      <c r="A336" s="53"/>
      <c r="D336" s="112"/>
      <c r="E336" s="112"/>
      <c r="F336" s="68"/>
      <c r="G336" s="68"/>
      <c r="H336" s="68"/>
      <c r="I336" s="68"/>
      <c r="J336" s="68"/>
      <c r="K336" s="68"/>
      <c r="L336" s="68"/>
      <c r="M336" s="68"/>
      <c r="N336" s="113"/>
      <c r="O336" s="114"/>
    </row>
    <row r="337" spans="1:15" ht="12" thickBot="1">
      <c r="A337" s="202"/>
      <c r="B337" s="203"/>
      <c r="C337" s="190"/>
      <c r="D337" s="224"/>
      <c r="E337" s="224" t="s">
        <v>378</v>
      </c>
      <c r="F337" s="215"/>
      <c r="G337" s="215"/>
      <c r="H337" s="216"/>
      <c r="I337" s="205"/>
      <c r="J337" s="232"/>
      <c r="K337" s="74" t="s">
        <v>379</v>
      </c>
      <c r="L337" s="74"/>
      <c r="M337" s="75"/>
      <c r="N337" s="77"/>
      <c r="O337" s="102"/>
    </row>
    <row r="338" spans="1:15" ht="45.75" customHeight="1" thickBot="1">
      <c r="A338" s="427"/>
      <c r="B338" s="428" t="s">
        <v>59</v>
      </c>
      <c r="C338" s="311" t="s">
        <v>372</v>
      </c>
      <c r="D338" s="245" t="s">
        <v>212</v>
      </c>
      <c r="E338" s="245" t="s">
        <v>310</v>
      </c>
      <c r="F338" s="459" t="s">
        <v>341</v>
      </c>
      <c r="G338" s="214" t="s">
        <v>294</v>
      </c>
      <c r="H338" s="217" t="s">
        <v>383</v>
      </c>
      <c r="I338" s="78" t="s">
        <v>384</v>
      </c>
      <c r="J338" s="245">
        <v>1</v>
      </c>
      <c r="K338" s="76">
        <v>2</v>
      </c>
      <c r="L338" s="76">
        <v>3</v>
      </c>
      <c r="M338" s="76">
        <v>4</v>
      </c>
      <c r="N338" s="218" t="s">
        <v>377</v>
      </c>
      <c r="O338" s="103" t="s">
        <v>375</v>
      </c>
    </row>
    <row r="339" spans="1:15" ht="12" thickBot="1">
      <c r="A339" s="55"/>
      <c r="B339" s="8"/>
      <c r="C339" s="69"/>
      <c r="D339" s="81"/>
      <c r="E339" s="81"/>
      <c r="F339" s="82"/>
      <c r="G339" s="82"/>
      <c r="H339" s="82"/>
      <c r="I339" s="82"/>
      <c r="J339" s="94"/>
      <c r="K339" s="94"/>
      <c r="L339" s="94"/>
      <c r="M339" s="94"/>
      <c r="N339" s="107"/>
      <c r="O339" s="110"/>
    </row>
    <row r="340" spans="1:16" ht="12.75" thickBot="1">
      <c r="A340" s="57"/>
      <c r="B340" s="8" t="s">
        <v>139</v>
      </c>
      <c r="C340" s="173"/>
      <c r="D340" s="89">
        <v>2023.95</v>
      </c>
      <c r="E340" s="89">
        <v>68718.24</v>
      </c>
      <c r="F340" s="89">
        <v>68718.24</v>
      </c>
      <c r="G340" s="89">
        <v>68718.24</v>
      </c>
      <c r="H340" s="89">
        <f>D340+E340+F340+G340</f>
        <v>208178.66999999998</v>
      </c>
      <c r="I340" s="211">
        <f aca="true" t="shared" si="9" ref="I340:I403">H340/1.4/1.18</f>
        <v>126016.1440677966</v>
      </c>
      <c r="J340" s="96"/>
      <c r="K340" s="96"/>
      <c r="L340" s="96"/>
      <c r="M340" s="96"/>
      <c r="N340" s="220">
        <f>J340+K340+L340+M340</f>
        <v>0</v>
      </c>
      <c r="O340" s="131">
        <f>C340+I340-N340</f>
        <v>126016.1440677966</v>
      </c>
      <c r="P340" s="350"/>
    </row>
    <row r="341" spans="1:16" ht="12.75" thickBot="1">
      <c r="A341" s="58"/>
      <c r="B341" s="42"/>
      <c r="C341" s="65"/>
      <c r="D341" s="81"/>
      <c r="E341" s="81"/>
      <c r="F341" s="82"/>
      <c r="G341" s="82"/>
      <c r="H341" s="82"/>
      <c r="I341" s="211">
        <f t="shared" si="9"/>
        <v>0</v>
      </c>
      <c r="J341" s="94"/>
      <c r="K341" s="94"/>
      <c r="L341" s="94"/>
      <c r="M341" s="94"/>
      <c r="N341" s="107"/>
      <c r="O341" s="110"/>
      <c r="P341" s="350"/>
    </row>
    <row r="342" spans="1:16" ht="12.75" thickBot="1">
      <c r="A342" s="359"/>
      <c r="B342" s="72" t="s">
        <v>140</v>
      </c>
      <c r="C342" s="379"/>
      <c r="D342" s="89">
        <v>4624.02</v>
      </c>
      <c r="E342" s="89">
        <v>71318.31</v>
      </c>
      <c r="F342" s="89">
        <v>71318.31</v>
      </c>
      <c r="G342" s="89">
        <v>71318.31</v>
      </c>
      <c r="H342" s="89">
        <f>D342+E342+F342+G342</f>
        <v>218578.95</v>
      </c>
      <c r="I342" s="211">
        <f t="shared" si="9"/>
        <v>132311.71307506054</v>
      </c>
      <c r="J342" s="96"/>
      <c r="K342" s="96"/>
      <c r="L342" s="96"/>
      <c r="M342" s="96"/>
      <c r="N342" s="220">
        <f>J342+K342+L342+M342</f>
        <v>0</v>
      </c>
      <c r="O342" s="131">
        <f>C342+I342-N342</f>
        <v>132311.71307506054</v>
      </c>
      <c r="P342" s="350"/>
    </row>
    <row r="343" spans="1:16" ht="12.75" thickBot="1">
      <c r="A343" s="60"/>
      <c r="B343" s="44"/>
      <c r="C343" s="70"/>
      <c r="D343" s="81"/>
      <c r="E343" s="81"/>
      <c r="F343" s="82"/>
      <c r="G343" s="82"/>
      <c r="H343" s="82"/>
      <c r="I343" s="211">
        <f t="shared" si="9"/>
        <v>0</v>
      </c>
      <c r="J343" s="94"/>
      <c r="K343" s="94"/>
      <c r="L343" s="94"/>
      <c r="M343" s="94"/>
      <c r="N343" s="107"/>
      <c r="O343" s="110"/>
      <c r="P343" s="350"/>
    </row>
    <row r="344" spans="1:16" ht="12.75" thickBot="1">
      <c r="A344" s="359"/>
      <c r="B344" s="72" t="s">
        <v>52</v>
      </c>
      <c r="C344" s="379"/>
      <c r="D344" s="89"/>
      <c r="E344" s="89"/>
      <c r="F344" s="89"/>
      <c r="G344" s="89"/>
      <c r="H344" s="89">
        <f>D344+E344+F344+G344</f>
        <v>0</v>
      </c>
      <c r="I344" s="211">
        <f t="shared" si="9"/>
        <v>0</v>
      </c>
      <c r="J344" s="96"/>
      <c r="K344" s="96"/>
      <c r="L344" s="96"/>
      <c r="M344" s="96"/>
      <c r="N344" s="220">
        <f>J344+K344+L344+M344</f>
        <v>0</v>
      </c>
      <c r="O344" s="131">
        <f>C344+I344-N344</f>
        <v>0</v>
      </c>
      <c r="P344" s="350"/>
    </row>
    <row r="345" spans="1:16" ht="12.75" thickBot="1">
      <c r="A345" s="61"/>
      <c r="B345" s="42"/>
      <c r="C345" s="65"/>
      <c r="D345" s="81"/>
      <c r="E345" s="81"/>
      <c r="F345" s="82"/>
      <c r="G345" s="82"/>
      <c r="H345" s="82"/>
      <c r="I345" s="211">
        <f t="shared" si="9"/>
        <v>0</v>
      </c>
      <c r="J345" s="94"/>
      <c r="K345" s="94"/>
      <c r="L345" s="94"/>
      <c r="M345" s="94"/>
      <c r="N345" s="107"/>
      <c r="O345" s="110"/>
      <c r="P345" s="350"/>
    </row>
    <row r="346" spans="1:16" ht="12.75" thickBot="1">
      <c r="A346" s="359"/>
      <c r="B346" s="72" t="s">
        <v>141</v>
      </c>
      <c r="C346" s="379"/>
      <c r="D346" s="89">
        <v>35342.43</v>
      </c>
      <c r="E346" s="89">
        <v>35342.43</v>
      </c>
      <c r="F346" s="89">
        <v>35342.43</v>
      </c>
      <c r="G346" s="89">
        <v>35342.43</v>
      </c>
      <c r="H346" s="89">
        <f>D346+E346+F346+G346</f>
        <v>141369.72</v>
      </c>
      <c r="I346" s="211">
        <f t="shared" si="9"/>
        <v>85574.89104116223</v>
      </c>
      <c r="J346" s="96"/>
      <c r="K346" s="96"/>
      <c r="L346" s="96"/>
      <c r="M346" s="96"/>
      <c r="N346" s="220">
        <f>J346+K346+L346+M346</f>
        <v>0</v>
      </c>
      <c r="O346" s="131">
        <f>C346+I346-N346</f>
        <v>85574.89104116223</v>
      </c>
      <c r="P346" s="350"/>
    </row>
    <row r="347" spans="1:16" ht="12.75" thickBot="1">
      <c r="A347" s="55"/>
      <c r="B347" s="44"/>
      <c r="C347" s="68"/>
      <c r="D347" s="81"/>
      <c r="E347" s="81"/>
      <c r="F347" s="82"/>
      <c r="G347" s="82"/>
      <c r="H347" s="82"/>
      <c r="I347" s="211">
        <f t="shared" si="9"/>
        <v>0</v>
      </c>
      <c r="J347" s="94"/>
      <c r="K347" s="94"/>
      <c r="L347" s="94"/>
      <c r="M347" s="94"/>
      <c r="N347" s="107"/>
      <c r="O347" s="110"/>
      <c r="P347" s="350"/>
    </row>
    <row r="348" spans="1:16" ht="12.75" thickBot="1">
      <c r="A348" s="359"/>
      <c r="B348" s="72" t="s">
        <v>142</v>
      </c>
      <c r="C348" s="379"/>
      <c r="D348" s="89"/>
      <c r="E348" s="89"/>
      <c r="F348" s="89"/>
      <c r="G348" s="89"/>
      <c r="H348" s="89">
        <f>D348+E348+F348+G348</f>
        <v>0</v>
      </c>
      <c r="I348" s="211">
        <f t="shared" si="9"/>
        <v>0</v>
      </c>
      <c r="J348" s="96"/>
      <c r="K348" s="96"/>
      <c r="L348" s="96"/>
      <c r="M348" s="96"/>
      <c r="N348" s="220">
        <f>J348+K348+L348+M348</f>
        <v>0</v>
      </c>
      <c r="O348" s="131">
        <f>C348+I348-N348</f>
        <v>0</v>
      </c>
      <c r="P348" s="350"/>
    </row>
    <row r="349" spans="1:16" ht="12.75" thickBot="1">
      <c r="A349" s="55"/>
      <c r="B349" s="44"/>
      <c r="C349" s="68"/>
      <c r="D349" s="81"/>
      <c r="E349" s="81"/>
      <c r="F349" s="82"/>
      <c r="G349" s="82"/>
      <c r="H349" s="82"/>
      <c r="I349" s="211">
        <f t="shared" si="9"/>
        <v>0</v>
      </c>
      <c r="J349" s="94"/>
      <c r="K349" s="94"/>
      <c r="L349" s="94"/>
      <c r="M349" s="94"/>
      <c r="N349" s="107"/>
      <c r="O349" s="110"/>
      <c r="P349" s="350"/>
    </row>
    <row r="350" spans="1:16" ht="12.75" thickBot="1">
      <c r="A350" s="359"/>
      <c r="B350" s="72" t="s">
        <v>143</v>
      </c>
      <c r="C350" s="379"/>
      <c r="D350" s="89"/>
      <c r="E350" s="89"/>
      <c r="F350" s="89"/>
      <c r="G350" s="89"/>
      <c r="H350" s="89">
        <f>D350+E350+F350+G350</f>
        <v>0</v>
      </c>
      <c r="I350" s="211">
        <f t="shared" si="9"/>
        <v>0</v>
      </c>
      <c r="J350" s="96"/>
      <c r="K350" s="96"/>
      <c r="L350" s="96"/>
      <c r="M350" s="96"/>
      <c r="N350" s="220">
        <f>J350+K350+L350+M350</f>
        <v>0</v>
      </c>
      <c r="O350" s="131">
        <f>C350+I350-N350</f>
        <v>0</v>
      </c>
      <c r="P350" s="350"/>
    </row>
    <row r="351" spans="1:16" ht="12.75" thickBot="1">
      <c r="A351" s="55"/>
      <c r="B351" s="44"/>
      <c r="C351" s="68"/>
      <c r="D351" s="81"/>
      <c r="E351" s="81"/>
      <c r="F351" s="82"/>
      <c r="G351" s="82"/>
      <c r="H351" s="82"/>
      <c r="I351" s="211">
        <f t="shared" si="9"/>
        <v>0</v>
      </c>
      <c r="J351" s="94"/>
      <c r="K351" s="94"/>
      <c r="L351" s="94"/>
      <c r="M351" s="94"/>
      <c r="N351" s="107"/>
      <c r="O351" s="110"/>
      <c r="P351" s="350"/>
    </row>
    <row r="352" spans="1:16" ht="12.75" thickBot="1">
      <c r="A352" s="359"/>
      <c r="B352" s="72" t="s">
        <v>144</v>
      </c>
      <c r="C352" s="379"/>
      <c r="D352" s="89"/>
      <c r="E352" s="89"/>
      <c r="F352" s="89"/>
      <c r="G352" s="89"/>
      <c r="H352" s="89">
        <f>D352+E352+F352+G352</f>
        <v>0</v>
      </c>
      <c r="I352" s="211">
        <f t="shared" si="9"/>
        <v>0</v>
      </c>
      <c r="J352" s="96"/>
      <c r="K352" s="96"/>
      <c r="L352" s="96"/>
      <c r="M352" s="96"/>
      <c r="N352" s="220">
        <f>J352+K352+L352+M352</f>
        <v>0</v>
      </c>
      <c r="O352" s="131">
        <f>C352+I352-N352</f>
        <v>0</v>
      </c>
      <c r="P352" s="350"/>
    </row>
    <row r="353" spans="1:16" ht="12.75" thickBot="1">
      <c r="A353" s="55"/>
      <c r="B353" s="42"/>
      <c r="C353" s="68"/>
      <c r="D353" s="81"/>
      <c r="E353" s="81"/>
      <c r="F353" s="82"/>
      <c r="G353" s="82"/>
      <c r="H353" s="82"/>
      <c r="I353" s="211">
        <f t="shared" si="9"/>
        <v>0</v>
      </c>
      <c r="J353" s="94"/>
      <c r="K353" s="94"/>
      <c r="L353" s="94"/>
      <c r="M353" s="94"/>
      <c r="N353" s="107"/>
      <c r="O353" s="110"/>
      <c r="P353" s="350"/>
    </row>
    <row r="354" spans="1:16" ht="12.75" thickBot="1">
      <c r="A354" s="359"/>
      <c r="B354" s="72" t="s">
        <v>146</v>
      </c>
      <c r="C354" s="379"/>
      <c r="D354" s="89"/>
      <c r="E354" s="89"/>
      <c r="F354" s="89"/>
      <c r="G354" s="89"/>
      <c r="H354" s="89">
        <f>D354+E354+F354+G354</f>
        <v>0</v>
      </c>
      <c r="I354" s="211">
        <f t="shared" si="9"/>
        <v>0</v>
      </c>
      <c r="J354" s="96"/>
      <c r="K354" s="96"/>
      <c r="L354" s="96"/>
      <c r="M354" s="96"/>
      <c r="N354" s="220">
        <f>J354+K354+L354+M354</f>
        <v>0</v>
      </c>
      <c r="O354" s="131">
        <f>C354+I354-N354</f>
        <v>0</v>
      </c>
      <c r="P354" s="350"/>
    </row>
    <row r="355" spans="1:16" ht="12.75" thickBot="1">
      <c r="A355" s="60"/>
      <c r="B355" s="44"/>
      <c r="C355" s="70"/>
      <c r="D355" s="81"/>
      <c r="E355" s="81"/>
      <c r="F355" s="82"/>
      <c r="G355" s="82"/>
      <c r="H355" s="82"/>
      <c r="I355" s="211">
        <f t="shared" si="9"/>
        <v>0</v>
      </c>
      <c r="J355" s="94"/>
      <c r="K355" s="94"/>
      <c r="L355" s="94"/>
      <c r="M355" s="94"/>
      <c r="N355" s="107"/>
      <c r="O355" s="110"/>
      <c r="P355" s="350"/>
    </row>
    <row r="356" spans="1:16" ht="12.75" thickBot="1">
      <c r="A356" s="359"/>
      <c r="B356" s="72" t="s">
        <v>48</v>
      </c>
      <c r="C356" s="379"/>
      <c r="D356" s="89"/>
      <c r="E356" s="89"/>
      <c r="F356" s="89"/>
      <c r="G356" s="89"/>
      <c r="H356" s="89">
        <f>D356+E356+F356+G356</f>
        <v>0</v>
      </c>
      <c r="I356" s="211">
        <f t="shared" si="9"/>
        <v>0</v>
      </c>
      <c r="J356" s="96"/>
      <c r="K356" s="96"/>
      <c r="L356" s="96"/>
      <c r="M356" s="96"/>
      <c r="N356" s="220">
        <f>J356+K356+L356+M356</f>
        <v>0</v>
      </c>
      <c r="O356" s="131">
        <f>C356+I356-N356</f>
        <v>0</v>
      </c>
      <c r="P356" s="350"/>
    </row>
    <row r="357" spans="1:16" ht="12.75" thickBot="1">
      <c r="A357" s="60"/>
      <c r="B357" s="44"/>
      <c r="C357" s="70"/>
      <c r="D357" s="81"/>
      <c r="E357" s="81"/>
      <c r="F357" s="82"/>
      <c r="G357" s="82"/>
      <c r="H357" s="82"/>
      <c r="I357" s="211">
        <f t="shared" si="9"/>
        <v>0</v>
      </c>
      <c r="J357" s="94"/>
      <c r="K357" s="94"/>
      <c r="L357" s="94"/>
      <c r="M357" s="94"/>
      <c r="N357" s="107"/>
      <c r="O357" s="110"/>
      <c r="P357" s="350"/>
    </row>
    <row r="358" spans="1:16" ht="12.75" thickBot="1">
      <c r="A358" s="359"/>
      <c r="B358" s="72" t="s">
        <v>38</v>
      </c>
      <c r="C358" s="379"/>
      <c r="D358" s="89"/>
      <c r="E358" s="89"/>
      <c r="F358" s="89"/>
      <c r="G358" s="89">
        <v>879.12</v>
      </c>
      <c r="H358" s="89">
        <f>D358+E358+F358+G358</f>
        <v>879.12</v>
      </c>
      <c r="I358" s="211">
        <f t="shared" si="9"/>
        <v>532.1549636803875</v>
      </c>
      <c r="J358" s="96"/>
      <c r="K358" s="96"/>
      <c r="L358" s="96"/>
      <c r="M358" s="96"/>
      <c r="N358" s="220">
        <f>J358+K358+L358+M358</f>
        <v>0</v>
      </c>
      <c r="O358" s="131">
        <f>C358+I358-N358</f>
        <v>532.1549636803875</v>
      </c>
      <c r="P358" s="350"/>
    </row>
    <row r="359" spans="1:16" ht="12.75" thickBot="1">
      <c r="A359" s="58"/>
      <c r="B359" s="42"/>
      <c r="C359" s="69"/>
      <c r="D359" s="81"/>
      <c r="E359" s="81"/>
      <c r="F359" s="82"/>
      <c r="G359" s="82"/>
      <c r="H359" s="82"/>
      <c r="I359" s="211">
        <f t="shared" si="9"/>
        <v>0</v>
      </c>
      <c r="J359" s="94"/>
      <c r="K359" s="94"/>
      <c r="L359" s="94"/>
      <c r="M359" s="94"/>
      <c r="N359" s="107"/>
      <c r="O359" s="110"/>
      <c r="P359" s="350"/>
    </row>
    <row r="360" spans="1:16" ht="12.75" thickBot="1">
      <c r="A360" s="359"/>
      <c r="B360" s="72" t="s">
        <v>147</v>
      </c>
      <c r="C360" s="379"/>
      <c r="D360" s="89"/>
      <c r="E360" s="89"/>
      <c r="F360" s="89"/>
      <c r="G360" s="89"/>
      <c r="H360" s="89">
        <f>D360+E360+F360+G360</f>
        <v>0</v>
      </c>
      <c r="I360" s="211">
        <f t="shared" si="9"/>
        <v>0</v>
      </c>
      <c r="J360" s="96"/>
      <c r="K360" s="96"/>
      <c r="L360" s="96"/>
      <c r="M360" s="96"/>
      <c r="N360" s="220">
        <f>J360+K360+L360+M360</f>
        <v>0</v>
      </c>
      <c r="O360" s="131">
        <f>C360+I360-N360</f>
        <v>0</v>
      </c>
      <c r="P360" s="350"/>
    </row>
    <row r="361" spans="1:16" ht="12.75" thickBot="1">
      <c r="A361" s="55"/>
      <c r="B361" s="42"/>
      <c r="C361" s="68"/>
      <c r="D361" s="81"/>
      <c r="E361" s="81"/>
      <c r="F361" s="82"/>
      <c r="G361" s="82"/>
      <c r="H361" s="82"/>
      <c r="I361" s="211">
        <f t="shared" si="9"/>
        <v>0</v>
      </c>
      <c r="J361" s="94"/>
      <c r="K361" s="94"/>
      <c r="L361" s="94"/>
      <c r="M361" s="94"/>
      <c r="N361" s="107"/>
      <c r="O361" s="110"/>
      <c r="P361" s="350"/>
    </row>
    <row r="362" spans="1:16" ht="12.75" thickBot="1">
      <c r="A362" s="359"/>
      <c r="B362" s="72" t="s">
        <v>148</v>
      </c>
      <c r="C362" s="379"/>
      <c r="D362" s="89">
        <v>8524.8</v>
      </c>
      <c r="E362" s="89">
        <v>8524.8</v>
      </c>
      <c r="F362" s="89">
        <v>8524.8</v>
      </c>
      <c r="G362" s="89">
        <v>8524.8</v>
      </c>
      <c r="H362" s="89">
        <f>D362+E362+F362+G362</f>
        <v>34099.2</v>
      </c>
      <c r="I362" s="211">
        <f t="shared" si="9"/>
        <v>20641.162227602905</v>
      </c>
      <c r="J362" s="96"/>
      <c r="K362" s="96"/>
      <c r="L362" s="96"/>
      <c r="M362" s="96"/>
      <c r="N362" s="220">
        <f>J362+K362+L362+M362</f>
        <v>0</v>
      </c>
      <c r="O362" s="131">
        <f>C362+I362-N362</f>
        <v>20641.162227602905</v>
      </c>
      <c r="P362" s="350"/>
    </row>
    <row r="363" spans="1:16" ht="12.75" thickBot="1">
      <c r="A363" s="10"/>
      <c r="B363" s="42"/>
      <c r="C363" s="68"/>
      <c r="D363" s="81"/>
      <c r="E363" s="81"/>
      <c r="F363" s="82"/>
      <c r="G363" s="82"/>
      <c r="H363" s="82"/>
      <c r="I363" s="211">
        <f t="shared" si="9"/>
        <v>0</v>
      </c>
      <c r="J363" s="94"/>
      <c r="K363" s="94"/>
      <c r="L363" s="94"/>
      <c r="M363" s="94"/>
      <c r="N363" s="107"/>
      <c r="O363" s="110"/>
      <c r="P363" s="350"/>
    </row>
    <row r="364" spans="1:16" ht="12.75" thickBot="1">
      <c r="A364" s="359"/>
      <c r="B364" s="72" t="s">
        <v>149</v>
      </c>
      <c r="C364" s="379"/>
      <c r="D364" s="89">
        <v>11348.64</v>
      </c>
      <c r="E364" s="89">
        <v>11348.64</v>
      </c>
      <c r="F364" s="89">
        <v>11348.64</v>
      </c>
      <c r="G364" s="89">
        <v>11348.64</v>
      </c>
      <c r="H364" s="89">
        <f>D364+E364+F364+G364</f>
        <v>45394.56</v>
      </c>
      <c r="I364" s="211">
        <f t="shared" si="9"/>
        <v>27478.54721549637</v>
      </c>
      <c r="J364" s="96"/>
      <c r="K364" s="96"/>
      <c r="L364" s="96"/>
      <c r="M364" s="96"/>
      <c r="N364" s="220">
        <f>J364+K364+L364+M364</f>
        <v>0</v>
      </c>
      <c r="O364" s="131">
        <f>C364+I364-N364</f>
        <v>27478.54721549637</v>
      </c>
      <c r="P364" s="350"/>
    </row>
    <row r="365" spans="1:16" ht="12.75" thickBot="1">
      <c r="A365" s="55"/>
      <c r="B365" s="42"/>
      <c r="C365" s="68"/>
      <c r="D365" s="81"/>
      <c r="E365" s="81"/>
      <c r="F365" s="82"/>
      <c r="G365" s="82"/>
      <c r="H365" s="82"/>
      <c r="I365" s="211">
        <f t="shared" si="9"/>
        <v>0</v>
      </c>
      <c r="J365" s="94"/>
      <c r="K365" s="94"/>
      <c r="L365" s="94"/>
      <c r="M365" s="94"/>
      <c r="N365" s="107"/>
      <c r="O365" s="110"/>
      <c r="P365" s="350"/>
    </row>
    <row r="366" spans="1:16" ht="12.75" thickBot="1">
      <c r="A366" s="359"/>
      <c r="B366" s="72" t="s">
        <v>150</v>
      </c>
      <c r="C366" s="379"/>
      <c r="D366" s="89"/>
      <c r="E366" s="89"/>
      <c r="F366" s="89"/>
      <c r="G366" s="89"/>
      <c r="H366" s="89">
        <f>D366+E366+F366+G366</f>
        <v>0</v>
      </c>
      <c r="I366" s="211">
        <f t="shared" si="9"/>
        <v>0</v>
      </c>
      <c r="J366" s="96"/>
      <c r="K366" s="96"/>
      <c r="L366" s="96"/>
      <c r="M366" s="96"/>
      <c r="N366" s="220">
        <f>J366+K366+L366+M366</f>
        <v>0</v>
      </c>
      <c r="O366" s="131">
        <f>C366+I366-N366</f>
        <v>0</v>
      </c>
      <c r="P366" s="350"/>
    </row>
    <row r="367" spans="1:16" ht="12.75" thickBot="1">
      <c r="A367" s="56"/>
      <c r="B367" s="44"/>
      <c r="C367" s="158"/>
      <c r="D367" s="87"/>
      <c r="E367" s="87"/>
      <c r="F367" s="88"/>
      <c r="G367" s="88"/>
      <c r="H367" s="88"/>
      <c r="I367" s="211">
        <f t="shared" si="9"/>
        <v>0</v>
      </c>
      <c r="J367" s="95"/>
      <c r="K367" s="95"/>
      <c r="L367" s="95"/>
      <c r="M367" s="95"/>
      <c r="N367" s="384"/>
      <c r="O367" s="385"/>
      <c r="P367" s="350"/>
    </row>
    <row r="368" spans="1:16" ht="12.75" thickBot="1">
      <c r="A368" s="57"/>
      <c r="B368" s="11" t="s">
        <v>151</v>
      </c>
      <c r="C368" s="173"/>
      <c r="D368" s="89"/>
      <c r="E368" s="89"/>
      <c r="F368" s="89"/>
      <c r="G368" s="89"/>
      <c r="H368" s="89">
        <f>D368+E368+F368+G368</f>
        <v>0</v>
      </c>
      <c r="I368" s="211">
        <f t="shared" si="9"/>
        <v>0</v>
      </c>
      <c r="J368" s="96"/>
      <c r="K368" s="96"/>
      <c r="L368" s="96"/>
      <c r="M368" s="96"/>
      <c r="N368" s="220">
        <f>J368+K368+L368+M368</f>
        <v>0</v>
      </c>
      <c r="O368" s="131">
        <f>C368+I368-N368</f>
        <v>0</v>
      </c>
      <c r="P368" s="350"/>
    </row>
    <row r="369" spans="1:16" ht="12.75" thickBot="1">
      <c r="A369" s="57"/>
      <c r="B369" s="72"/>
      <c r="C369" s="173"/>
      <c r="D369" s="89"/>
      <c r="E369" s="89"/>
      <c r="F369" s="89"/>
      <c r="G369" s="89"/>
      <c r="H369" s="89"/>
      <c r="I369" s="211">
        <f t="shared" si="9"/>
        <v>0</v>
      </c>
      <c r="J369" s="96"/>
      <c r="K369" s="96"/>
      <c r="L369" s="96"/>
      <c r="M369" s="96"/>
      <c r="N369" s="220"/>
      <c r="O369" s="131"/>
      <c r="P369" s="350"/>
    </row>
    <row r="370" spans="1:16" ht="12.75" thickBot="1">
      <c r="A370" s="55"/>
      <c r="B370" s="8" t="s">
        <v>152</v>
      </c>
      <c r="C370" s="63"/>
      <c r="D370" s="81"/>
      <c r="E370" s="81"/>
      <c r="F370" s="82"/>
      <c r="G370" s="82"/>
      <c r="H370" s="82"/>
      <c r="I370" s="211">
        <f t="shared" si="9"/>
        <v>0</v>
      </c>
      <c r="J370" s="94"/>
      <c r="K370" s="94"/>
      <c r="L370" s="94"/>
      <c r="M370" s="94"/>
      <c r="N370" s="107"/>
      <c r="O370" s="131">
        <f>C370+I370-N370</f>
        <v>0</v>
      </c>
      <c r="P370" s="350"/>
    </row>
    <row r="371" spans="1:16" ht="12.75" thickBot="1">
      <c r="A371" s="57"/>
      <c r="B371" s="11"/>
      <c r="C371" s="173"/>
      <c r="D371" s="89"/>
      <c r="E371" s="89"/>
      <c r="F371" s="89"/>
      <c r="G371" s="89"/>
      <c r="H371" s="89">
        <f>D371+E371+F371+G371</f>
        <v>0</v>
      </c>
      <c r="I371" s="211">
        <f t="shared" si="9"/>
        <v>0</v>
      </c>
      <c r="J371" s="96"/>
      <c r="K371" s="96"/>
      <c r="L371" s="96"/>
      <c r="M371" s="96"/>
      <c r="N371" s="220">
        <f>J371+K371+L371+M371</f>
        <v>0</v>
      </c>
      <c r="O371" s="131"/>
      <c r="P371" s="350"/>
    </row>
    <row r="372" spans="1:16" ht="12.75" thickBot="1">
      <c r="A372" s="55"/>
      <c r="B372" s="9" t="s">
        <v>153</v>
      </c>
      <c r="C372" s="63"/>
      <c r="D372" s="81"/>
      <c r="E372" s="81"/>
      <c r="F372" s="82"/>
      <c r="G372" s="82"/>
      <c r="H372" s="82"/>
      <c r="I372" s="211">
        <f t="shared" si="9"/>
        <v>0</v>
      </c>
      <c r="J372" s="94"/>
      <c r="K372" s="94"/>
      <c r="L372" s="94"/>
      <c r="M372" s="94"/>
      <c r="N372" s="107"/>
      <c r="O372" s="131">
        <f>C372+I372-N372</f>
        <v>0</v>
      </c>
      <c r="P372" s="350"/>
    </row>
    <row r="373" spans="1:16" ht="12.75" thickBot="1">
      <c r="A373" s="57"/>
      <c r="B373" s="72"/>
      <c r="C373" s="173"/>
      <c r="D373" s="89"/>
      <c r="E373" s="89"/>
      <c r="F373" s="89"/>
      <c r="G373" s="89"/>
      <c r="H373" s="89">
        <f>D373+E373+F373+G373</f>
        <v>0</v>
      </c>
      <c r="I373" s="211">
        <f t="shared" si="9"/>
        <v>0</v>
      </c>
      <c r="J373" s="96"/>
      <c r="K373" s="96"/>
      <c r="L373" s="96"/>
      <c r="M373" s="96"/>
      <c r="N373" s="220">
        <f>J373+K373+L373+M373</f>
        <v>0</v>
      </c>
      <c r="O373" s="131"/>
      <c r="P373" s="350"/>
    </row>
    <row r="374" spans="1:16" ht="12.75" thickBot="1">
      <c r="A374" s="359"/>
      <c r="B374" s="72" t="s">
        <v>154</v>
      </c>
      <c r="C374" s="379"/>
      <c r="D374" s="89">
        <v>888</v>
      </c>
      <c r="E374" s="89">
        <v>0</v>
      </c>
      <c r="F374" s="89">
        <v>0</v>
      </c>
      <c r="G374" s="89">
        <v>0</v>
      </c>
      <c r="H374" s="89">
        <f>D374+E374+F374+G374</f>
        <v>888</v>
      </c>
      <c r="I374" s="211">
        <f t="shared" si="9"/>
        <v>537.5302663438257</v>
      </c>
      <c r="J374" s="96"/>
      <c r="K374" s="96"/>
      <c r="L374" s="96"/>
      <c r="M374" s="96"/>
      <c r="N374" s="220">
        <f>J374+K374+L374+M374</f>
        <v>0</v>
      </c>
      <c r="O374" s="131">
        <f>C374+I374-N374</f>
        <v>537.5302663438257</v>
      </c>
      <c r="P374" s="350"/>
    </row>
    <row r="375" spans="1:16" ht="12.75" thickBot="1">
      <c r="A375" s="55"/>
      <c r="B375" s="42"/>
      <c r="C375" s="68"/>
      <c r="D375" s="81"/>
      <c r="E375" s="81"/>
      <c r="F375" s="82"/>
      <c r="G375" s="82"/>
      <c r="H375" s="82"/>
      <c r="I375" s="211">
        <f t="shared" si="9"/>
        <v>0</v>
      </c>
      <c r="J375" s="94"/>
      <c r="K375" s="94"/>
      <c r="L375" s="94"/>
      <c r="M375" s="94"/>
      <c r="N375" s="107"/>
      <c r="O375" s="110"/>
      <c r="P375" s="350"/>
    </row>
    <row r="376" spans="1:16" ht="12.75" thickBot="1">
      <c r="A376" s="359"/>
      <c r="B376" s="72" t="s">
        <v>155</v>
      </c>
      <c r="C376" s="379"/>
      <c r="D376" s="89"/>
      <c r="E376" s="89"/>
      <c r="F376" s="89"/>
      <c r="G376" s="89"/>
      <c r="H376" s="89">
        <f>D376+E376+F376+G376</f>
        <v>0</v>
      </c>
      <c r="I376" s="211">
        <f t="shared" si="9"/>
        <v>0</v>
      </c>
      <c r="J376" s="96"/>
      <c r="K376" s="96"/>
      <c r="L376" s="96"/>
      <c r="M376" s="96"/>
      <c r="N376" s="220">
        <f>J376+K376+L376+M376</f>
        <v>0</v>
      </c>
      <c r="O376" s="131">
        <f>C376+I376-N376</f>
        <v>0</v>
      </c>
      <c r="P376" s="350"/>
    </row>
    <row r="377" spans="1:16" ht="12.75" thickBot="1">
      <c r="A377" s="55"/>
      <c r="B377" s="42"/>
      <c r="C377" s="68"/>
      <c r="D377" s="81"/>
      <c r="E377" s="81"/>
      <c r="F377" s="82"/>
      <c r="G377" s="82"/>
      <c r="H377" s="82"/>
      <c r="I377" s="211">
        <f t="shared" si="9"/>
        <v>0</v>
      </c>
      <c r="J377" s="94"/>
      <c r="K377" s="94"/>
      <c r="L377" s="94"/>
      <c r="M377" s="94"/>
      <c r="N377" s="107"/>
      <c r="O377" s="110"/>
      <c r="P377" s="350"/>
    </row>
    <row r="378" spans="1:16" ht="12.75" thickBot="1">
      <c r="A378" s="359"/>
      <c r="B378" s="72" t="s">
        <v>156</v>
      </c>
      <c r="C378" s="379"/>
      <c r="D378" s="89">
        <v>4432.89</v>
      </c>
      <c r="E378" s="89">
        <v>4724.73</v>
      </c>
      <c r="F378" s="89">
        <v>5338.62</v>
      </c>
      <c r="G378" s="89">
        <v>5338.62</v>
      </c>
      <c r="H378" s="89">
        <f>D378+E378+F378+G378</f>
        <v>19834.859999999997</v>
      </c>
      <c r="I378" s="211">
        <f t="shared" si="9"/>
        <v>12006.573849878934</v>
      </c>
      <c r="J378" s="96"/>
      <c r="K378" s="96"/>
      <c r="L378" s="96"/>
      <c r="M378" s="96"/>
      <c r="N378" s="220">
        <f>J378+K378+L378+M378</f>
        <v>0</v>
      </c>
      <c r="O378" s="131">
        <f>C378+I378-N378</f>
        <v>12006.573849878934</v>
      </c>
      <c r="P378" s="350"/>
    </row>
    <row r="379" spans="1:16" ht="12.75" thickBot="1">
      <c r="A379" s="55"/>
      <c r="B379" s="44"/>
      <c r="C379" s="68"/>
      <c r="D379" s="81"/>
      <c r="E379" s="81"/>
      <c r="F379" s="82"/>
      <c r="G379" s="82"/>
      <c r="H379" s="82"/>
      <c r="I379" s="211">
        <f t="shared" si="9"/>
        <v>0</v>
      </c>
      <c r="J379" s="94"/>
      <c r="K379" s="94"/>
      <c r="L379" s="94"/>
      <c r="M379" s="94"/>
      <c r="N379" s="107"/>
      <c r="O379" s="110"/>
      <c r="P379" s="350"/>
    </row>
    <row r="380" spans="1:16" ht="12.75" thickBot="1">
      <c r="A380" s="359"/>
      <c r="B380" s="72" t="s">
        <v>157</v>
      </c>
      <c r="C380" s="379"/>
      <c r="D380" s="89">
        <v>19580.12</v>
      </c>
      <c r="E380" s="89">
        <v>19578.45</v>
      </c>
      <c r="F380" s="89">
        <v>19578.45</v>
      </c>
      <c r="G380" s="89">
        <v>19578.45</v>
      </c>
      <c r="H380" s="89">
        <f>D380+E380+F380+G380</f>
        <v>78315.47</v>
      </c>
      <c r="I380" s="211">
        <f t="shared" si="9"/>
        <v>47406.4588377724</v>
      </c>
      <c r="J380" s="96"/>
      <c r="K380" s="96"/>
      <c r="L380" s="96"/>
      <c r="M380" s="96"/>
      <c r="N380" s="220">
        <f>J380+K380+L380+M380</f>
        <v>0</v>
      </c>
      <c r="O380" s="131">
        <f>C380+I380-N380</f>
        <v>47406.4588377724</v>
      </c>
      <c r="P380" s="350"/>
    </row>
    <row r="381" spans="1:16" ht="12.75" thickBot="1">
      <c r="A381" s="55"/>
      <c r="B381" s="42"/>
      <c r="C381" s="68"/>
      <c r="D381" s="81"/>
      <c r="E381" s="81"/>
      <c r="F381" s="81"/>
      <c r="G381" s="82"/>
      <c r="H381" s="82"/>
      <c r="I381" s="211">
        <f t="shared" si="9"/>
        <v>0</v>
      </c>
      <c r="J381" s="94"/>
      <c r="K381" s="94"/>
      <c r="L381" s="94"/>
      <c r="M381" s="94"/>
      <c r="N381" s="107"/>
      <c r="O381" s="110"/>
      <c r="P381" s="350"/>
    </row>
    <row r="382" spans="1:16" ht="12.75" thickBot="1">
      <c r="A382" s="359"/>
      <c r="B382" s="72" t="s">
        <v>158</v>
      </c>
      <c r="C382" s="379"/>
      <c r="D382" s="89">
        <v>1332.6</v>
      </c>
      <c r="E382" s="89">
        <v>1332.6</v>
      </c>
      <c r="F382" s="89">
        <v>1332.6</v>
      </c>
      <c r="G382" s="89">
        <v>1332.6</v>
      </c>
      <c r="H382" s="89">
        <f>D382+E382+F382+G382</f>
        <v>5330.4</v>
      </c>
      <c r="I382" s="211">
        <f t="shared" si="9"/>
        <v>3226.6343825665863</v>
      </c>
      <c r="J382" s="96"/>
      <c r="K382" s="96"/>
      <c r="L382" s="96"/>
      <c r="M382" s="96"/>
      <c r="N382" s="220">
        <f>J382+K382+L382+M382</f>
        <v>0</v>
      </c>
      <c r="O382" s="131">
        <f>C382+I382-N382</f>
        <v>3226.6343825665863</v>
      </c>
      <c r="P382" s="350"/>
    </row>
    <row r="383" spans="1:16" ht="12.75" thickBot="1">
      <c r="A383" s="55"/>
      <c r="B383" s="44"/>
      <c r="C383" s="68"/>
      <c r="D383" s="81"/>
      <c r="E383" s="81"/>
      <c r="F383" s="81"/>
      <c r="G383" s="82"/>
      <c r="H383" s="82"/>
      <c r="I383" s="211">
        <f t="shared" si="9"/>
        <v>0</v>
      </c>
      <c r="J383" s="94"/>
      <c r="K383" s="94"/>
      <c r="L383" s="94"/>
      <c r="M383" s="94"/>
      <c r="N383" s="107"/>
      <c r="O383" s="110"/>
      <c r="P383" s="350"/>
    </row>
    <row r="384" spans="1:16" ht="12.75" thickBot="1">
      <c r="A384" s="359"/>
      <c r="B384" s="72" t="s">
        <v>159</v>
      </c>
      <c r="C384" s="379"/>
      <c r="D384" s="89">
        <v>71340.41</v>
      </c>
      <c r="E384" s="89">
        <v>52503.32</v>
      </c>
      <c r="F384" s="89">
        <v>29190.33</v>
      </c>
      <c r="G384" s="89">
        <v>39822.2</v>
      </c>
      <c r="H384" s="89">
        <f>D384+E384+F384+G384</f>
        <v>192856.26</v>
      </c>
      <c r="I384" s="211">
        <f t="shared" si="9"/>
        <v>116741.07748184021</v>
      </c>
      <c r="J384" s="96"/>
      <c r="K384" s="96"/>
      <c r="L384" s="96"/>
      <c r="M384" s="96"/>
      <c r="N384" s="220">
        <f>J384+K384+L384+M384</f>
        <v>0</v>
      </c>
      <c r="O384" s="131">
        <f>C384+I384-N384</f>
        <v>116741.07748184021</v>
      </c>
      <c r="P384" s="350"/>
    </row>
    <row r="385" spans="1:16" ht="12.75" thickBot="1">
      <c r="A385" s="55"/>
      <c r="B385" s="44"/>
      <c r="C385" s="68"/>
      <c r="D385" s="81"/>
      <c r="E385" s="81"/>
      <c r="F385" s="81"/>
      <c r="G385" s="82"/>
      <c r="H385" s="82"/>
      <c r="I385" s="211">
        <f t="shared" si="9"/>
        <v>0</v>
      </c>
      <c r="J385" s="94"/>
      <c r="K385" s="94"/>
      <c r="L385" s="94"/>
      <c r="M385" s="94"/>
      <c r="N385" s="107"/>
      <c r="O385" s="110"/>
      <c r="P385" s="350"/>
    </row>
    <row r="386" spans="1:16" ht="12.75" thickBot="1">
      <c r="A386" s="359"/>
      <c r="B386" s="72" t="s">
        <v>160</v>
      </c>
      <c r="C386" s="379"/>
      <c r="D386" s="89">
        <v>41537.56</v>
      </c>
      <c r="E386" s="89">
        <v>39551.52</v>
      </c>
      <c r="F386" s="89">
        <v>39551.53</v>
      </c>
      <c r="G386" s="89">
        <v>39551.52</v>
      </c>
      <c r="H386" s="89">
        <f>D386+E386+F386+G386</f>
        <v>160192.12999999998</v>
      </c>
      <c r="I386" s="211">
        <f t="shared" si="9"/>
        <v>96968.60169491524</v>
      </c>
      <c r="J386" s="96"/>
      <c r="K386" s="96"/>
      <c r="L386" s="96"/>
      <c r="M386" s="96"/>
      <c r="N386" s="220">
        <f>J386+K386+L386+M386</f>
        <v>0</v>
      </c>
      <c r="O386" s="131">
        <f>C386+I386-N386</f>
        <v>96968.60169491524</v>
      </c>
      <c r="P386" s="350"/>
    </row>
    <row r="387" spans="1:16" ht="12.75" thickBot="1">
      <c r="A387" s="55"/>
      <c r="B387" s="42"/>
      <c r="C387" s="68"/>
      <c r="D387" s="81"/>
      <c r="E387" s="81"/>
      <c r="F387" s="81"/>
      <c r="G387" s="82"/>
      <c r="H387" s="82"/>
      <c r="I387" s="211">
        <f t="shared" si="9"/>
        <v>0</v>
      </c>
      <c r="J387" s="94"/>
      <c r="K387" s="94"/>
      <c r="L387" s="94"/>
      <c r="M387" s="94"/>
      <c r="N387" s="107"/>
      <c r="O387" s="110"/>
      <c r="P387" s="350"/>
    </row>
    <row r="388" spans="1:16" ht="12.75" thickBot="1">
      <c r="A388" s="359"/>
      <c r="B388" s="72" t="s">
        <v>162</v>
      </c>
      <c r="C388" s="379"/>
      <c r="D388" s="89">
        <v>43793.07</v>
      </c>
      <c r="E388" s="89">
        <v>43793.07</v>
      </c>
      <c r="F388" s="89">
        <v>43793.07</v>
      </c>
      <c r="G388" s="89">
        <v>41481.3</v>
      </c>
      <c r="H388" s="89">
        <f>D388+E388+F388+G388</f>
        <v>172860.51</v>
      </c>
      <c r="I388" s="211">
        <f t="shared" si="9"/>
        <v>104637.11259079905</v>
      </c>
      <c r="J388" s="96"/>
      <c r="K388" s="96"/>
      <c r="L388" s="96"/>
      <c r="M388" s="96"/>
      <c r="N388" s="220">
        <f>J388+K388+L388+M388</f>
        <v>0</v>
      </c>
      <c r="O388" s="131">
        <f>C388+I388-N388</f>
        <v>104637.11259079905</v>
      </c>
      <c r="P388" s="350"/>
    </row>
    <row r="389" spans="1:16" ht="12.75" thickBot="1">
      <c r="A389" s="55"/>
      <c r="B389" s="42"/>
      <c r="C389" s="63"/>
      <c r="D389" s="81"/>
      <c r="E389" s="81"/>
      <c r="F389" s="81"/>
      <c r="G389" s="82"/>
      <c r="H389" s="82"/>
      <c r="I389" s="211">
        <f t="shared" si="9"/>
        <v>0</v>
      </c>
      <c r="J389" s="94"/>
      <c r="K389" s="94"/>
      <c r="L389" s="94"/>
      <c r="M389" s="94"/>
      <c r="N389" s="107"/>
      <c r="O389" s="110"/>
      <c r="P389" s="350"/>
    </row>
    <row r="390" spans="1:16" ht="12.75" thickBot="1">
      <c r="A390" s="359"/>
      <c r="B390" s="72" t="s">
        <v>163</v>
      </c>
      <c r="C390" s="379"/>
      <c r="D390" s="89">
        <v>41203.14</v>
      </c>
      <c r="E390" s="89">
        <v>48704.98</v>
      </c>
      <c r="F390" s="89">
        <v>52796.92</v>
      </c>
      <c r="G390" s="89">
        <v>56869.86</v>
      </c>
      <c r="H390" s="89">
        <f>D390+E390+F390+G390</f>
        <v>199574.89999999997</v>
      </c>
      <c r="I390" s="211">
        <f t="shared" si="9"/>
        <v>120808.0508474576</v>
      </c>
      <c r="J390" s="96"/>
      <c r="K390" s="96"/>
      <c r="L390" s="96"/>
      <c r="M390" s="96"/>
      <c r="N390" s="220">
        <f>J390+K390+L390+M390</f>
        <v>0</v>
      </c>
      <c r="O390" s="131">
        <f>C390+I390-N390</f>
        <v>120808.0508474576</v>
      </c>
      <c r="P390" s="350"/>
    </row>
    <row r="391" spans="1:16" ht="12.75" thickBot="1">
      <c r="A391" s="55"/>
      <c r="B391" s="42"/>
      <c r="C391" s="68"/>
      <c r="D391" s="81"/>
      <c r="E391" s="81"/>
      <c r="F391" s="81"/>
      <c r="G391" s="82"/>
      <c r="H391" s="82"/>
      <c r="I391" s="211">
        <f t="shared" si="9"/>
        <v>0</v>
      </c>
      <c r="J391" s="94"/>
      <c r="K391" s="94"/>
      <c r="L391" s="94"/>
      <c r="M391" s="94"/>
      <c r="N391" s="99"/>
      <c r="O391" s="106"/>
      <c r="P391" s="350"/>
    </row>
    <row r="392" spans="1:16" ht="12.75" thickBot="1">
      <c r="A392" s="359"/>
      <c r="B392" s="72" t="s">
        <v>336</v>
      </c>
      <c r="C392" s="379"/>
      <c r="D392" s="89">
        <v>2877.15</v>
      </c>
      <c r="E392" s="89">
        <v>5860.83</v>
      </c>
      <c r="F392" s="89">
        <v>5860.83</v>
      </c>
      <c r="G392" s="89">
        <v>5860.83</v>
      </c>
      <c r="H392" s="89">
        <f>D392+E392+F392+G392</f>
        <v>20459.64</v>
      </c>
      <c r="I392" s="211">
        <f t="shared" si="9"/>
        <v>12384.769975786927</v>
      </c>
      <c r="J392" s="96"/>
      <c r="K392" s="96"/>
      <c r="L392" s="96"/>
      <c r="M392" s="96"/>
      <c r="N392" s="220">
        <f>J392+K392+L392+M392</f>
        <v>0</v>
      </c>
      <c r="O392" s="131">
        <f>C392+I392-N392</f>
        <v>12384.769975786927</v>
      </c>
      <c r="P392" s="350"/>
    </row>
    <row r="393" spans="1:16" ht="12.75" thickBot="1">
      <c r="A393" s="290"/>
      <c r="B393" s="44"/>
      <c r="C393" s="70"/>
      <c r="D393" s="266"/>
      <c r="E393" s="266"/>
      <c r="F393" s="266"/>
      <c r="G393" s="266"/>
      <c r="H393" s="266"/>
      <c r="I393" s="211">
        <f t="shared" si="9"/>
        <v>0</v>
      </c>
      <c r="J393" s="268"/>
      <c r="K393" s="268"/>
      <c r="L393" s="268"/>
      <c r="M393" s="268"/>
      <c r="N393" s="267"/>
      <c r="O393" s="144"/>
      <c r="P393" s="350"/>
    </row>
    <row r="394" spans="1:16" ht="12.75" thickBot="1">
      <c r="A394" s="57"/>
      <c r="B394" s="11" t="s">
        <v>244</v>
      </c>
      <c r="C394" s="173"/>
      <c r="D394" s="263"/>
      <c r="E394" s="263"/>
      <c r="F394" s="263"/>
      <c r="G394" s="263"/>
      <c r="H394" s="89">
        <f>D394+E394+F394+G394</f>
        <v>0</v>
      </c>
      <c r="I394" s="211">
        <f t="shared" si="9"/>
        <v>0</v>
      </c>
      <c r="J394" s="96"/>
      <c r="K394" s="96"/>
      <c r="L394" s="96"/>
      <c r="M394" s="96"/>
      <c r="N394" s="220">
        <f>J394+K394+L394+M394</f>
        <v>0</v>
      </c>
      <c r="O394" s="131">
        <f>C394+I394-N394</f>
        <v>0</v>
      </c>
      <c r="P394" s="350"/>
    </row>
    <row r="395" spans="1:16" ht="12.75" thickBot="1">
      <c r="A395" s="60"/>
      <c r="B395" s="44"/>
      <c r="C395" s="70"/>
      <c r="D395" s="266"/>
      <c r="E395" s="266"/>
      <c r="F395" s="266"/>
      <c r="G395" s="266"/>
      <c r="H395" s="266"/>
      <c r="I395" s="211">
        <f t="shared" si="9"/>
        <v>0</v>
      </c>
      <c r="J395" s="268"/>
      <c r="K395" s="268"/>
      <c r="L395" s="268"/>
      <c r="M395" s="268"/>
      <c r="N395" s="267"/>
      <c r="O395" s="101"/>
      <c r="P395" s="350"/>
    </row>
    <row r="396" spans="1:16" s="22" customFormat="1" ht="12.75" thickBot="1">
      <c r="A396" s="57"/>
      <c r="B396" s="11" t="s">
        <v>245</v>
      </c>
      <c r="C396" s="173"/>
      <c r="D396" s="263"/>
      <c r="E396" s="263"/>
      <c r="F396" s="263"/>
      <c r="G396" s="263"/>
      <c r="H396" s="89">
        <f>D396+E396+F396+G396</f>
        <v>0</v>
      </c>
      <c r="I396" s="211">
        <f t="shared" si="9"/>
        <v>0</v>
      </c>
      <c r="J396" s="96"/>
      <c r="K396" s="96"/>
      <c r="L396" s="96"/>
      <c r="M396" s="96"/>
      <c r="N396" s="220">
        <f>J396+K396+L396+M396</f>
        <v>0</v>
      </c>
      <c r="O396" s="131">
        <f>C396+I396-N396</f>
        <v>0</v>
      </c>
      <c r="P396" s="350"/>
    </row>
    <row r="397" spans="1:16" ht="12.75" thickBot="1">
      <c r="A397" s="290"/>
      <c r="B397" s="44"/>
      <c r="C397" s="70"/>
      <c r="D397" s="266"/>
      <c r="E397" s="266"/>
      <c r="F397" s="266"/>
      <c r="G397" s="266"/>
      <c r="H397" s="266"/>
      <c r="I397" s="211">
        <f t="shared" si="9"/>
        <v>0</v>
      </c>
      <c r="J397" s="268"/>
      <c r="K397" s="268"/>
      <c r="L397" s="268"/>
      <c r="M397" s="268"/>
      <c r="N397" s="267"/>
      <c r="O397" s="144"/>
      <c r="P397" s="350"/>
    </row>
    <row r="398" spans="1:16" ht="12.75" thickBot="1">
      <c r="A398" s="57"/>
      <c r="B398" s="11" t="s">
        <v>246</v>
      </c>
      <c r="C398" s="173"/>
      <c r="D398" s="263"/>
      <c r="E398" s="263"/>
      <c r="F398" s="263"/>
      <c r="G398" s="263"/>
      <c r="H398" s="89">
        <f>D398+E398+F398+G398</f>
        <v>0</v>
      </c>
      <c r="I398" s="211">
        <f t="shared" si="9"/>
        <v>0</v>
      </c>
      <c r="J398" s="96"/>
      <c r="K398" s="96"/>
      <c r="L398" s="96"/>
      <c r="M398" s="96"/>
      <c r="N398" s="220">
        <f>J398+K398+L398+M398</f>
        <v>0</v>
      </c>
      <c r="O398" s="131">
        <f>C398+I398-N398</f>
        <v>0</v>
      </c>
      <c r="P398" s="350"/>
    </row>
    <row r="399" spans="1:16" ht="12.75" thickBot="1">
      <c r="A399" s="290"/>
      <c r="B399" s="44"/>
      <c r="C399" s="70"/>
      <c r="D399" s="266"/>
      <c r="E399" s="266"/>
      <c r="F399" s="266"/>
      <c r="G399" s="266"/>
      <c r="H399" s="266"/>
      <c r="I399" s="211">
        <f t="shared" si="9"/>
        <v>0</v>
      </c>
      <c r="J399" s="268"/>
      <c r="K399" s="268"/>
      <c r="L399" s="268"/>
      <c r="M399" s="268"/>
      <c r="N399" s="267"/>
      <c r="O399" s="144"/>
      <c r="P399" s="350"/>
    </row>
    <row r="400" spans="1:16" ht="12.75" thickBot="1">
      <c r="A400" s="57"/>
      <c r="B400" s="11" t="s">
        <v>247</v>
      </c>
      <c r="C400" s="173"/>
      <c r="D400" s="263"/>
      <c r="E400" s="263"/>
      <c r="F400" s="263"/>
      <c r="G400" s="263"/>
      <c r="H400" s="89">
        <f>D400+E400+F400+G400</f>
        <v>0</v>
      </c>
      <c r="I400" s="211">
        <f t="shared" si="9"/>
        <v>0</v>
      </c>
      <c r="J400" s="96"/>
      <c r="K400" s="96"/>
      <c r="L400" s="96"/>
      <c r="M400" s="96"/>
      <c r="N400" s="220">
        <f>J400+K400+L400+M400</f>
        <v>0</v>
      </c>
      <c r="O400" s="131">
        <f>C400+I400-N400</f>
        <v>0</v>
      </c>
      <c r="P400" s="350"/>
    </row>
    <row r="401" spans="1:16" ht="12.75" thickBot="1">
      <c r="A401" s="290"/>
      <c r="B401" s="44"/>
      <c r="C401" s="70"/>
      <c r="D401" s="266"/>
      <c r="E401" s="266"/>
      <c r="F401" s="266"/>
      <c r="G401" s="266"/>
      <c r="H401" s="266"/>
      <c r="I401" s="211">
        <f t="shared" si="9"/>
        <v>0</v>
      </c>
      <c r="J401" s="268"/>
      <c r="K401" s="268"/>
      <c r="L401" s="268"/>
      <c r="M401" s="268"/>
      <c r="N401" s="267"/>
      <c r="O401" s="144"/>
      <c r="P401" s="350"/>
    </row>
    <row r="402" spans="1:16" ht="12.75" thickBot="1">
      <c r="A402" s="57"/>
      <c r="B402" s="11" t="s">
        <v>248</v>
      </c>
      <c r="C402" s="173"/>
      <c r="D402" s="263"/>
      <c r="E402" s="263"/>
      <c r="F402" s="263"/>
      <c r="G402" s="263"/>
      <c r="H402" s="89">
        <f>D402+E402+F402+G402</f>
        <v>0</v>
      </c>
      <c r="I402" s="211">
        <f t="shared" si="9"/>
        <v>0</v>
      </c>
      <c r="J402" s="96"/>
      <c r="K402" s="96"/>
      <c r="L402" s="96"/>
      <c r="M402" s="96"/>
      <c r="N402" s="220">
        <f>J402+K402+L402+M402</f>
        <v>0</v>
      </c>
      <c r="O402" s="131">
        <f>C402+I402-N402</f>
        <v>0</v>
      </c>
      <c r="P402" s="350"/>
    </row>
    <row r="403" spans="1:16" ht="12.75" thickBot="1">
      <c r="A403" s="290"/>
      <c r="B403" s="44"/>
      <c r="C403" s="70"/>
      <c r="D403" s="266"/>
      <c r="E403" s="266"/>
      <c r="F403" s="266"/>
      <c r="G403" s="266"/>
      <c r="H403" s="266"/>
      <c r="I403" s="211">
        <f t="shared" si="9"/>
        <v>0</v>
      </c>
      <c r="J403" s="268"/>
      <c r="K403" s="268"/>
      <c r="L403" s="268"/>
      <c r="M403" s="268"/>
      <c r="N403" s="267"/>
      <c r="O403" s="144"/>
      <c r="P403" s="350"/>
    </row>
    <row r="404" spans="1:16" ht="12.75" thickBot="1">
      <c r="A404" s="57"/>
      <c r="B404" s="11" t="s">
        <v>249</v>
      </c>
      <c r="C404" s="173"/>
      <c r="D404" s="263"/>
      <c r="E404" s="263"/>
      <c r="F404" s="263"/>
      <c r="G404" s="263"/>
      <c r="H404" s="89">
        <f>D404+E404+F404+G404</f>
        <v>0</v>
      </c>
      <c r="I404" s="211">
        <f aca="true" t="shared" si="10" ref="I404:I429">H404/1.4/1.18</f>
        <v>0</v>
      </c>
      <c r="J404" s="96"/>
      <c r="K404" s="96"/>
      <c r="L404" s="96"/>
      <c r="M404" s="96"/>
      <c r="N404" s="220">
        <f>J404+K404+L404+M404</f>
        <v>0</v>
      </c>
      <c r="O404" s="131">
        <f>C404+I404-N404</f>
        <v>0</v>
      </c>
      <c r="P404" s="350"/>
    </row>
    <row r="405" spans="1:16" ht="12.75" thickBot="1">
      <c r="A405" s="58"/>
      <c r="B405" s="42"/>
      <c r="C405" s="69"/>
      <c r="D405" s="256"/>
      <c r="E405" s="256"/>
      <c r="F405" s="256"/>
      <c r="G405" s="256"/>
      <c r="H405" s="256"/>
      <c r="I405" s="211">
        <f t="shared" si="10"/>
        <v>0</v>
      </c>
      <c r="J405" s="258"/>
      <c r="K405" s="258"/>
      <c r="L405" s="258"/>
      <c r="M405" s="258"/>
      <c r="N405" s="257"/>
      <c r="O405" s="259"/>
      <c r="P405" s="350"/>
    </row>
    <row r="406" spans="1:16" ht="12.75" thickBot="1">
      <c r="A406" s="57"/>
      <c r="B406" s="11" t="s">
        <v>250</v>
      </c>
      <c r="C406" s="173"/>
      <c r="D406" s="263"/>
      <c r="E406" s="263"/>
      <c r="F406" s="263"/>
      <c r="G406" s="263"/>
      <c r="H406" s="89">
        <f>D406+E406+F406+G406</f>
        <v>0</v>
      </c>
      <c r="I406" s="211">
        <f t="shared" si="10"/>
        <v>0</v>
      </c>
      <c r="J406" s="96"/>
      <c r="K406" s="96"/>
      <c r="L406" s="96"/>
      <c r="M406" s="96"/>
      <c r="N406" s="220">
        <f>J406+K406+L406+M406</f>
        <v>0</v>
      </c>
      <c r="O406" s="131">
        <f>C406+I406-N406</f>
        <v>0</v>
      </c>
      <c r="P406" s="350"/>
    </row>
    <row r="407" spans="1:16" ht="12.75" thickBot="1">
      <c r="A407" s="55"/>
      <c r="B407" s="8"/>
      <c r="C407" s="63"/>
      <c r="D407" s="252"/>
      <c r="E407" s="252"/>
      <c r="F407" s="252"/>
      <c r="G407" s="252"/>
      <c r="H407" s="252"/>
      <c r="I407" s="211">
        <f t="shared" si="10"/>
        <v>0</v>
      </c>
      <c r="J407" s="254"/>
      <c r="K407" s="254"/>
      <c r="L407" s="254"/>
      <c r="M407" s="254"/>
      <c r="N407" s="253"/>
      <c r="O407" s="145"/>
      <c r="P407" s="350"/>
    </row>
    <row r="408" spans="1:16" ht="12.75" thickBot="1">
      <c r="A408" s="57"/>
      <c r="B408" s="11" t="s">
        <v>256</v>
      </c>
      <c r="C408" s="173"/>
      <c r="D408" s="263"/>
      <c r="E408" s="263"/>
      <c r="F408" s="263"/>
      <c r="G408" s="263"/>
      <c r="H408" s="89">
        <f>D408+E408+F408+G408</f>
        <v>0</v>
      </c>
      <c r="I408" s="211">
        <f t="shared" si="10"/>
        <v>0</v>
      </c>
      <c r="J408" s="96"/>
      <c r="K408" s="96"/>
      <c r="L408" s="96"/>
      <c r="M408" s="96"/>
      <c r="N408" s="220">
        <f>J408+K408+L408+M408</f>
        <v>0</v>
      </c>
      <c r="O408" s="131">
        <f>C408+I408-N408</f>
        <v>0</v>
      </c>
      <c r="P408" s="350"/>
    </row>
    <row r="409" spans="1:16" ht="12.75" thickBot="1">
      <c r="A409" s="55"/>
      <c r="B409" s="8"/>
      <c r="C409" s="63"/>
      <c r="D409" s="252"/>
      <c r="E409" s="252"/>
      <c r="F409" s="252"/>
      <c r="G409" s="252"/>
      <c r="H409" s="252"/>
      <c r="I409" s="211">
        <f t="shared" si="10"/>
        <v>0</v>
      </c>
      <c r="J409" s="254"/>
      <c r="K409" s="254"/>
      <c r="L409" s="254"/>
      <c r="M409" s="254"/>
      <c r="N409" s="253"/>
      <c r="O409" s="145"/>
      <c r="P409" s="350"/>
    </row>
    <row r="410" spans="1:16" ht="12.75" thickBot="1">
      <c r="A410" s="57"/>
      <c r="B410" s="11" t="s">
        <v>251</v>
      </c>
      <c r="C410" s="173"/>
      <c r="D410" s="263"/>
      <c r="E410" s="263"/>
      <c r="F410" s="263"/>
      <c r="G410" s="263"/>
      <c r="H410" s="89">
        <f>D410+E410+F410+G410</f>
        <v>0</v>
      </c>
      <c r="I410" s="211">
        <f t="shared" si="10"/>
        <v>0</v>
      </c>
      <c r="J410" s="96"/>
      <c r="K410" s="96"/>
      <c r="L410" s="96"/>
      <c r="M410" s="96"/>
      <c r="N410" s="220">
        <f>J410+K410+L410+M410</f>
        <v>0</v>
      </c>
      <c r="O410" s="131">
        <f>C410+I410-N410</f>
        <v>0</v>
      </c>
      <c r="P410" s="350"/>
    </row>
    <row r="411" spans="1:16" ht="12.75" thickBot="1">
      <c r="A411" s="55"/>
      <c r="B411" s="8"/>
      <c r="C411" s="63"/>
      <c r="D411" s="252"/>
      <c r="E411" s="252"/>
      <c r="F411" s="252"/>
      <c r="G411" s="252"/>
      <c r="H411" s="252"/>
      <c r="I411" s="211">
        <f t="shared" si="10"/>
        <v>0</v>
      </c>
      <c r="J411" s="254"/>
      <c r="K411" s="254"/>
      <c r="L411" s="254"/>
      <c r="M411" s="254"/>
      <c r="N411" s="253"/>
      <c r="O411" s="145"/>
      <c r="P411" s="350"/>
    </row>
    <row r="412" spans="1:16" ht="12.75" thickBot="1">
      <c r="A412" s="57"/>
      <c r="B412" s="11" t="s">
        <v>252</v>
      </c>
      <c r="C412" s="173"/>
      <c r="D412" s="263"/>
      <c r="E412" s="263"/>
      <c r="F412" s="263"/>
      <c r="G412" s="263"/>
      <c r="H412" s="89">
        <f>D412+E412+F412+G412</f>
        <v>0</v>
      </c>
      <c r="I412" s="211">
        <f t="shared" si="10"/>
        <v>0</v>
      </c>
      <c r="J412" s="96"/>
      <c r="K412" s="96"/>
      <c r="L412" s="96"/>
      <c r="M412" s="96"/>
      <c r="N412" s="220">
        <f>J412+K412+L412+M412</f>
        <v>0</v>
      </c>
      <c r="O412" s="131">
        <f>C412+I412-N412</f>
        <v>0</v>
      </c>
      <c r="P412" s="350"/>
    </row>
    <row r="413" spans="1:16" ht="12.75" thickBot="1">
      <c r="A413" s="55"/>
      <c r="B413" s="8"/>
      <c r="C413" s="63"/>
      <c r="D413" s="252"/>
      <c r="E413" s="252"/>
      <c r="F413" s="252"/>
      <c r="G413" s="252"/>
      <c r="H413" s="252"/>
      <c r="I413" s="211">
        <f t="shared" si="10"/>
        <v>0</v>
      </c>
      <c r="J413" s="254"/>
      <c r="K413" s="254"/>
      <c r="L413" s="254"/>
      <c r="M413" s="254"/>
      <c r="N413" s="253"/>
      <c r="O413" s="145"/>
      <c r="P413" s="350"/>
    </row>
    <row r="414" spans="1:16" ht="12.75" thickBot="1">
      <c r="A414" s="57"/>
      <c r="B414" s="11" t="s">
        <v>253</v>
      </c>
      <c r="C414" s="173"/>
      <c r="D414" s="263"/>
      <c r="E414" s="263"/>
      <c r="F414" s="263"/>
      <c r="G414" s="263"/>
      <c r="H414" s="89">
        <f>D414+E414+F414+G414</f>
        <v>0</v>
      </c>
      <c r="I414" s="211">
        <f t="shared" si="10"/>
        <v>0</v>
      </c>
      <c r="J414" s="96"/>
      <c r="K414" s="96"/>
      <c r="L414" s="96"/>
      <c r="M414" s="96"/>
      <c r="N414" s="220">
        <f>J414+K414+L414+M414</f>
        <v>0</v>
      </c>
      <c r="O414" s="131">
        <f>C414+I414-N414</f>
        <v>0</v>
      </c>
      <c r="P414" s="350"/>
    </row>
    <row r="415" spans="1:16" ht="12.75" thickBot="1">
      <c r="A415" s="55"/>
      <c r="B415" s="8"/>
      <c r="C415" s="63"/>
      <c r="D415" s="252"/>
      <c r="E415" s="252"/>
      <c r="F415" s="252"/>
      <c r="G415" s="252"/>
      <c r="H415" s="252"/>
      <c r="I415" s="211">
        <f t="shared" si="10"/>
        <v>0</v>
      </c>
      <c r="J415" s="254"/>
      <c r="K415" s="254"/>
      <c r="L415" s="254"/>
      <c r="M415" s="254"/>
      <c r="N415" s="253"/>
      <c r="O415" s="145"/>
      <c r="P415" s="350"/>
    </row>
    <row r="416" spans="1:16" ht="12.75" thickBot="1">
      <c r="A416" s="57"/>
      <c r="B416" s="11" t="s">
        <v>254</v>
      </c>
      <c r="C416" s="173"/>
      <c r="D416" s="263"/>
      <c r="E416" s="263"/>
      <c r="F416" s="263"/>
      <c r="G416" s="263"/>
      <c r="H416" s="89">
        <f>D416+E416+F416+G416</f>
        <v>0</v>
      </c>
      <c r="I416" s="211">
        <f t="shared" si="10"/>
        <v>0</v>
      </c>
      <c r="J416" s="96"/>
      <c r="K416" s="96"/>
      <c r="L416" s="96"/>
      <c r="M416" s="96"/>
      <c r="N416" s="220">
        <f>J416+K416+L416+M416</f>
        <v>0</v>
      </c>
      <c r="O416" s="131">
        <f>C416+I416-N416</f>
        <v>0</v>
      </c>
      <c r="P416" s="350"/>
    </row>
    <row r="417" spans="1:16" ht="12.75" thickBot="1">
      <c r="A417" s="55"/>
      <c r="B417" s="8"/>
      <c r="C417" s="63"/>
      <c r="D417" s="252"/>
      <c r="E417" s="252"/>
      <c r="F417" s="252"/>
      <c r="G417" s="252"/>
      <c r="H417" s="252"/>
      <c r="I417" s="211">
        <f t="shared" si="10"/>
        <v>0</v>
      </c>
      <c r="J417" s="254"/>
      <c r="K417" s="254"/>
      <c r="L417" s="254"/>
      <c r="M417" s="254"/>
      <c r="N417" s="253"/>
      <c r="O417" s="145"/>
      <c r="P417" s="350"/>
    </row>
    <row r="418" spans="1:16" ht="12.75" thickBot="1">
      <c r="A418" s="57"/>
      <c r="B418" s="11" t="s">
        <v>255</v>
      </c>
      <c r="C418" s="173"/>
      <c r="D418" s="263"/>
      <c r="E418" s="263"/>
      <c r="F418" s="263"/>
      <c r="G418" s="263"/>
      <c r="H418" s="89">
        <f>D418+E418+F418+G418</f>
        <v>0</v>
      </c>
      <c r="I418" s="211">
        <f t="shared" si="10"/>
        <v>0</v>
      </c>
      <c r="J418" s="96"/>
      <c r="K418" s="96"/>
      <c r="L418" s="96"/>
      <c r="M418" s="96"/>
      <c r="N418" s="220">
        <f>J418+K418+L418+M418</f>
        <v>0</v>
      </c>
      <c r="O418" s="131">
        <f>C418+I418-N418</f>
        <v>0</v>
      </c>
      <c r="P418" s="350"/>
    </row>
    <row r="419" spans="1:16" ht="12.75" thickBot="1">
      <c r="A419" s="56"/>
      <c r="B419" s="9"/>
      <c r="C419" s="169"/>
      <c r="D419" s="260"/>
      <c r="E419" s="260"/>
      <c r="F419" s="260"/>
      <c r="G419" s="260"/>
      <c r="H419" s="260"/>
      <c r="I419" s="211">
        <f t="shared" si="10"/>
        <v>0</v>
      </c>
      <c r="J419" s="262"/>
      <c r="K419" s="262"/>
      <c r="L419" s="262"/>
      <c r="M419" s="262"/>
      <c r="N419" s="261"/>
      <c r="O419" s="147"/>
      <c r="P419" s="350"/>
    </row>
    <row r="420" spans="1:16" ht="12.75" thickBot="1">
      <c r="A420" s="57"/>
      <c r="B420" s="11" t="s">
        <v>257</v>
      </c>
      <c r="C420" s="173"/>
      <c r="D420" s="263"/>
      <c r="E420" s="263"/>
      <c r="F420" s="263"/>
      <c r="G420" s="263"/>
      <c r="H420" s="89">
        <f>D420+E420+F420+G420</f>
        <v>0</v>
      </c>
      <c r="I420" s="211">
        <f t="shared" si="10"/>
        <v>0</v>
      </c>
      <c r="J420" s="96"/>
      <c r="K420" s="96"/>
      <c r="L420" s="96"/>
      <c r="M420" s="96"/>
      <c r="N420" s="220">
        <f>J420+K420+L420+M420</f>
        <v>0</v>
      </c>
      <c r="O420" s="131">
        <f>C420+I420-N420</f>
        <v>0</v>
      </c>
      <c r="P420" s="350"/>
    </row>
    <row r="421" spans="1:16" ht="12.75" thickBot="1">
      <c r="A421" s="290"/>
      <c r="B421" s="44"/>
      <c r="C421" s="70"/>
      <c r="D421" s="266"/>
      <c r="E421" s="266"/>
      <c r="F421" s="266"/>
      <c r="G421" s="266"/>
      <c r="H421" s="266"/>
      <c r="I421" s="211">
        <f t="shared" si="10"/>
        <v>0</v>
      </c>
      <c r="J421" s="268"/>
      <c r="K421" s="268"/>
      <c r="L421" s="268"/>
      <c r="M421" s="268"/>
      <c r="N421" s="267"/>
      <c r="O421" s="144"/>
      <c r="P421" s="350"/>
    </row>
    <row r="422" spans="1:16" ht="12.75" thickBot="1">
      <c r="A422" s="57"/>
      <c r="B422" s="11" t="s">
        <v>258</v>
      </c>
      <c r="C422" s="173"/>
      <c r="D422" s="263"/>
      <c r="E422" s="263"/>
      <c r="F422" s="263"/>
      <c r="G422" s="263"/>
      <c r="H422" s="89">
        <f>D422+E422+F422+G422</f>
        <v>0</v>
      </c>
      <c r="I422" s="211">
        <f t="shared" si="10"/>
        <v>0</v>
      </c>
      <c r="J422" s="96"/>
      <c r="K422" s="96"/>
      <c r="L422" s="96"/>
      <c r="M422" s="96"/>
      <c r="N422" s="220">
        <f>J422+K422+L422+M422</f>
        <v>0</v>
      </c>
      <c r="O422" s="131">
        <f>C422+I422-N422</f>
        <v>0</v>
      </c>
      <c r="P422" s="350"/>
    </row>
    <row r="423" spans="1:16" ht="12.75" thickBot="1">
      <c r="A423" s="290"/>
      <c r="B423" s="44"/>
      <c r="C423" s="70"/>
      <c r="D423" s="266"/>
      <c r="E423" s="266"/>
      <c r="F423" s="266"/>
      <c r="G423" s="266"/>
      <c r="H423" s="266"/>
      <c r="I423" s="211">
        <f t="shared" si="10"/>
        <v>0</v>
      </c>
      <c r="J423" s="268"/>
      <c r="K423" s="268"/>
      <c r="L423" s="268"/>
      <c r="M423" s="268"/>
      <c r="N423" s="267"/>
      <c r="O423" s="144"/>
      <c r="P423" s="350"/>
    </row>
    <row r="424" spans="1:16" ht="12.75" thickBot="1">
      <c r="A424" s="57"/>
      <c r="B424" s="11" t="s">
        <v>259</v>
      </c>
      <c r="C424" s="173"/>
      <c r="D424" s="263"/>
      <c r="E424" s="263"/>
      <c r="F424" s="263"/>
      <c r="G424" s="263"/>
      <c r="H424" s="89">
        <f>D424+E424+F424+G424</f>
        <v>0</v>
      </c>
      <c r="I424" s="211">
        <f t="shared" si="10"/>
        <v>0</v>
      </c>
      <c r="J424" s="96"/>
      <c r="K424" s="96"/>
      <c r="L424" s="96"/>
      <c r="M424" s="96"/>
      <c r="N424" s="220">
        <f>J424+K424+L424+M424</f>
        <v>0</v>
      </c>
      <c r="O424" s="131">
        <f>C424+I424-N424</f>
        <v>0</v>
      </c>
      <c r="P424" s="350"/>
    </row>
    <row r="425" spans="1:16" ht="12.75" thickBot="1">
      <c r="A425" s="290"/>
      <c r="B425" s="44"/>
      <c r="C425" s="70"/>
      <c r="D425" s="266"/>
      <c r="E425" s="266"/>
      <c r="F425" s="266"/>
      <c r="G425" s="266"/>
      <c r="H425" s="266"/>
      <c r="I425" s="211">
        <f t="shared" si="10"/>
        <v>0</v>
      </c>
      <c r="J425" s="268"/>
      <c r="K425" s="268"/>
      <c r="L425" s="268"/>
      <c r="M425" s="268"/>
      <c r="N425" s="267"/>
      <c r="O425" s="144"/>
      <c r="P425" s="350"/>
    </row>
    <row r="426" spans="1:16" ht="12.75" thickBot="1">
      <c r="A426" s="57"/>
      <c r="B426" s="11" t="s">
        <v>274</v>
      </c>
      <c r="C426" s="173"/>
      <c r="D426" s="263"/>
      <c r="E426" s="263"/>
      <c r="F426" s="263"/>
      <c r="G426" s="263"/>
      <c r="H426" s="263"/>
      <c r="I426" s="211">
        <f t="shared" si="10"/>
        <v>0</v>
      </c>
      <c r="J426" s="265"/>
      <c r="K426" s="265"/>
      <c r="L426" s="265"/>
      <c r="M426" s="265"/>
      <c r="N426" s="264"/>
      <c r="O426" s="131">
        <f>C426+I426-N426</f>
        <v>0</v>
      </c>
      <c r="P426" s="350"/>
    </row>
    <row r="427" spans="1:16" ht="12.75" thickBot="1">
      <c r="A427" s="290"/>
      <c r="B427" s="44"/>
      <c r="C427" s="70"/>
      <c r="D427" s="266"/>
      <c r="E427" s="266"/>
      <c r="F427" s="266"/>
      <c r="G427" s="266"/>
      <c r="H427" s="266"/>
      <c r="I427" s="211">
        <f t="shared" si="10"/>
        <v>0</v>
      </c>
      <c r="J427" s="268"/>
      <c r="K427" s="268"/>
      <c r="L427" s="268"/>
      <c r="M427" s="268"/>
      <c r="N427" s="267"/>
      <c r="O427" s="144"/>
      <c r="P427" s="350"/>
    </row>
    <row r="428" spans="1:16" ht="12.75" thickBot="1">
      <c r="A428" s="57"/>
      <c r="B428" s="11" t="s">
        <v>295</v>
      </c>
      <c r="C428" s="173"/>
      <c r="D428" s="263"/>
      <c r="E428" s="263"/>
      <c r="F428" s="263"/>
      <c r="G428" s="263"/>
      <c r="H428" s="89">
        <f>D428+E428+F428+G428</f>
        <v>0</v>
      </c>
      <c r="I428" s="211">
        <f t="shared" si="10"/>
        <v>0</v>
      </c>
      <c r="J428" s="96"/>
      <c r="K428" s="96"/>
      <c r="L428" s="96"/>
      <c r="M428" s="96"/>
      <c r="N428" s="220">
        <f>J428+K428+L428+M428</f>
        <v>0</v>
      </c>
      <c r="O428" s="131">
        <f>C428+I428-N428</f>
        <v>0</v>
      </c>
      <c r="P428" s="350"/>
    </row>
    <row r="429" spans="1:16" ht="12.75" thickBot="1">
      <c r="A429" s="58"/>
      <c r="B429" s="42"/>
      <c r="C429" s="69"/>
      <c r="D429" s="256"/>
      <c r="E429" s="256"/>
      <c r="F429" s="256"/>
      <c r="G429" s="256"/>
      <c r="H429" s="256"/>
      <c r="I429" s="211">
        <f t="shared" si="10"/>
        <v>0</v>
      </c>
      <c r="J429" s="258"/>
      <c r="K429" s="258"/>
      <c r="L429" s="258"/>
      <c r="M429" s="258"/>
      <c r="N429" s="257"/>
      <c r="O429" s="259"/>
      <c r="P429" s="350"/>
    </row>
    <row r="430" spans="1:16" ht="12" thickBot="1">
      <c r="A430" s="248"/>
      <c r="B430" s="288" t="s">
        <v>98</v>
      </c>
      <c r="C430" s="289">
        <f>C340+C342+C344+C346+C348+C350+C352+C354+C356+C360+C362+C364+C366+C369+C371+C373+C374+C376+C378+C380+C382+C384+C386+C388+C390+C392+C358+C394+C396+C398+C400+C402+C404+C406+C408+C410+C412+C414+C416+C418+C420+C422+C424+C426+C428</f>
        <v>0</v>
      </c>
      <c r="D430" s="289">
        <f>D340+D342+D344+D346+D348+D350+D352+D354+D356+D360+D362+D364+D366+D369+D371+D373+D374+D376+D378+D380+D382+D384+D386+D388+D390+D392+D358+D394+D396+D398+D400+D402+D404+D406+D408+D410+D412+D414+D416+D418+D420+D422+D424+D426+D428</f>
        <v>288848.78</v>
      </c>
      <c r="E430" s="289">
        <f>E340+E342+E344+E346+E348+E350+E352+E354+E356+E360+E362+E364+E366+E369+E371+E373+E374+E376+E378+E380+E382+E384+E386+E388+E390+E392+E358+E394+E396+E398+E400+E402+E404+E406+E408+E410+E412+E414+E416+E418+E420+E422+E424+E426+E428</f>
        <v>411301.92000000004</v>
      </c>
      <c r="F430" s="289">
        <f>F340+F342+F344+F346+F348+F350+F352+F354+F356+F360+F362+F364+F366+F369+F371+F373+F374+F376+F378+F380+F382+F384+F386+F388+F390+F392+F358+F394+F396+F398+F400+F402+F404+F406+F408+F410+F412+F414+F416+F418+F420+F422+F424+F426+F428</f>
        <v>392694.76999999996</v>
      </c>
      <c r="G430" s="289">
        <f>G340+G342+G344+G346+G348+G350+G352+G354+G356+G360+G362+G364+G366+G369+G371+G373+G374+G376+G378+G380+G382+G384+G386+G388+G390+G392+G358+G394+G396+G398+G400+G402+G404+G406+G408+G410+G412+G414+G416+G418+G420+G422+G424+G426+G428</f>
        <v>405966.92</v>
      </c>
      <c r="H430" s="274">
        <f>D430+E430+F430+G430</f>
        <v>1498812.39</v>
      </c>
      <c r="I430" s="289">
        <f>I340+I342+I344+I346+I348+I350+I352+I354+I356+I360+I362+I364+I366+I369+I371+I373+I374+I376+I378+I380+I382+I384+I386+I388+I390+I392+I358+I394+I396+I398+I400+I402+I404+I406+I408+I410+I412+I414+I416+I418+I420+I422+I424+I426+I428</f>
        <v>907271.4225181598</v>
      </c>
      <c r="J430" s="289">
        <f>J340+J342+J344+J346+J348+J350+J352+J354+J356+J360+J362+J364+J366+J369+J371+J373+J374+J376+J378+J380+J382+J384+J386+J388+J390+J392+J358+J394+J396+J398+J400+J402+J404+J406+J408+J410+J412+J414+J416+J418+J420+J422+J424+J426+J428</f>
        <v>0</v>
      </c>
      <c r="K430" s="289">
        <f>K340+K342+K344+K346+K348+K350+K352+K354+K356+K360+K362+K364+K366+K369+K371+K373+K374+K376+K378+K380+K382+K384+K386+K388+K390+K392+K358+K394+K396+K398+K400+K402+K404+K406+K408+K410+K412+K414+K416+K418+K420+K422+K424+K426+K428</f>
        <v>0</v>
      </c>
      <c r="L430" s="289">
        <f>L340+L342+L344+L346+L348+L350+L352+L354+L356+L360+L362+L364+L366+L369+L371+L373+L374+L376+L378+L380+L382+L384+L386+L388+L390+L392+L358+L394+L396+L398+L400+L402+L404+L406+L408+L410+L412+L414+L416+L418+L420+L422+L424+L426+L428</f>
        <v>0</v>
      </c>
      <c r="M430" s="289">
        <f>M340+M342+M344+M346+M348+M350+M352+M354+M356+M360+M362+M364+M366+M369+M371+M373+M374+M376+M378+M380+M382+M384+M386+M388+M390+M392+M358+M394+M396+M398+M400+M402+M404+M406+M408+M410+M412+M414+M416+M418+M420+M422+M424+M426+M428</f>
        <v>0</v>
      </c>
      <c r="N430" s="275">
        <f>J430+K430+L430+M430</f>
        <v>0</v>
      </c>
      <c r="O430" s="289">
        <f>O340+O342+O344+O346+O348+O350+O352+O354+O356+O360+O362+O364+O366+O369+O371+O373+O374+O376+O378+O380+O382+O384+O386+O388+O390+O392+O358+O394+O396+O398+O400+O402+O404+O406+O408+O410+O412+O414+O416+O418+O420+O422+O424+O426+O428</f>
        <v>907271.4225181598</v>
      </c>
      <c r="P430" s="350"/>
    </row>
    <row r="431" spans="1:15" ht="12.75" thickBot="1">
      <c r="A431" s="1"/>
      <c r="B431" s="119" t="s">
        <v>361</v>
      </c>
      <c r="C431" s="63"/>
      <c r="D431" s="36"/>
      <c r="E431" s="36"/>
      <c r="F431" s="36"/>
      <c r="G431" s="36"/>
      <c r="H431" s="122"/>
      <c r="I431" s="211">
        <f>H430-I430</f>
        <v>591540.96748184</v>
      </c>
      <c r="J431" s="36"/>
      <c r="K431" s="36"/>
      <c r="L431" s="36"/>
      <c r="M431" s="36"/>
      <c r="N431" s="130"/>
      <c r="O431" s="131"/>
    </row>
    <row r="432" spans="1:15" ht="12.75" thickBot="1">
      <c r="A432" s="7"/>
      <c r="B432" s="120"/>
      <c r="C432" s="169"/>
      <c r="D432" s="36"/>
      <c r="E432" s="36"/>
      <c r="F432" s="36"/>
      <c r="G432" s="36"/>
      <c r="H432" s="122"/>
      <c r="I432" s="211"/>
      <c r="J432" s="36"/>
      <c r="K432" s="36"/>
      <c r="L432" s="36"/>
      <c r="M432" s="36"/>
      <c r="N432" s="130"/>
      <c r="O432" s="131"/>
    </row>
    <row r="433" spans="1:15" ht="12.75" thickBot="1">
      <c r="A433" s="139"/>
      <c r="B433" s="140" t="s">
        <v>5</v>
      </c>
      <c r="C433" s="242"/>
      <c r="D433" s="152"/>
      <c r="E433" s="152"/>
      <c r="F433" s="152"/>
      <c r="G433" s="152"/>
      <c r="H433" s="148"/>
      <c r="I433" s="226">
        <f>I432+I431+I430</f>
        <v>1498812.39</v>
      </c>
      <c r="J433" s="152"/>
      <c r="K433" s="152"/>
      <c r="L433" s="152"/>
      <c r="M433" s="152"/>
      <c r="N433" s="149"/>
      <c r="O433" s="226"/>
    </row>
    <row r="434" spans="1:15" ht="12">
      <c r="A434" s="291"/>
      <c r="B434" s="291"/>
      <c r="C434" s="286"/>
      <c r="D434" s="189"/>
      <c r="E434" s="189"/>
      <c r="F434" s="67"/>
      <c r="G434" s="67"/>
      <c r="H434" s="292"/>
      <c r="I434" s="293"/>
      <c r="J434" s="67"/>
      <c r="K434" s="67"/>
      <c r="L434" s="67"/>
      <c r="M434" s="67"/>
      <c r="N434" s="294"/>
      <c r="O434" s="295"/>
    </row>
    <row r="435" spans="1:15" ht="12">
      <c r="A435" s="291"/>
      <c r="B435" s="291"/>
      <c r="C435" s="286"/>
      <c r="D435" s="189"/>
      <c r="E435" s="189"/>
      <c r="F435" s="67"/>
      <c r="G435" s="67"/>
      <c r="H435" s="292"/>
      <c r="I435" s="293"/>
      <c r="J435" s="67"/>
      <c r="K435" s="67"/>
      <c r="L435" s="67"/>
      <c r="M435" s="67"/>
      <c r="N435" s="294"/>
      <c r="O435" s="295"/>
    </row>
    <row r="436" spans="1:15" ht="12">
      <c r="A436" s="291"/>
      <c r="B436" s="291"/>
      <c r="C436" s="286"/>
      <c r="D436" s="189"/>
      <c r="E436" s="189"/>
      <c r="F436" s="67"/>
      <c r="G436" s="67"/>
      <c r="H436" s="292"/>
      <c r="I436" s="293"/>
      <c r="J436" s="67"/>
      <c r="K436" s="67"/>
      <c r="L436" s="67"/>
      <c r="M436" s="67"/>
      <c r="N436" s="294"/>
      <c r="O436" s="295"/>
    </row>
    <row r="437" spans="4:15" ht="11.25">
      <c r="D437" s="115"/>
      <c r="E437" s="115"/>
      <c r="F437" s="68"/>
      <c r="G437" s="68"/>
      <c r="H437" s="68"/>
      <c r="I437" s="68"/>
      <c r="J437" s="68"/>
      <c r="K437" s="68"/>
      <c r="L437" s="68"/>
      <c r="M437" s="68"/>
      <c r="N437" s="116"/>
      <c r="O437" s="62"/>
    </row>
    <row r="438" spans="1:16" ht="11.25">
      <c r="A438" s="236"/>
      <c r="B438" s="236"/>
      <c r="C438" s="236"/>
      <c r="D438" s="237"/>
      <c r="E438" s="237"/>
      <c r="F438" s="238"/>
      <c r="G438" s="238"/>
      <c r="H438" s="238"/>
      <c r="I438" s="238"/>
      <c r="J438" s="238"/>
      <c r="K438" s="238"/>
      <c r="L438" s="238"/>
      <c r="M438" s="238"/>
      <c r="N438" s="239"/>
      <c r="O438" s="236"/>
      <c r="P438" s="236"/>
    </row>
    <row r="439" spans="1:16" ht="11.25">
      <c r="A439" s="62"/>
      <c r="B439" s="62"/>
      <c r="D439" s="112"/>
      <c r="E439" s="112"/>
      <c r="F439" s="68"/>
      <c r="G439" s="68"/>
      <c r="H439" s="68"/>
      <c r="I439" s="68"/>
      <c r="J439" s="68"/>
      <c r="K439" s="68"/>
      <c r="L439" s="68"/>
      <c r="M439" s="68"/>
      <c r="N439" s="116"/>
      <c r="O439" s="62"/>
      <c r="P439" s="62"/>
    </row>
    <row r="440" spans="1:16" ht="11.25">
      <c r="A440" s="62"/>
      <c r="B440" s="62"/>
      <c r="D440" s="112"/>
      <c r="E440" s="112"/>
      <c r="F440" s="68"/>
      <c r="G440" s="68"/>
      <c r="H440" s="68"/>
      <c r="I440" s="68"/>
      <c r="J440" s="68"/>
      <c r="K440" s="68"/>
      <c r="L440" s="68"/>
      <c r="M440" s="68"/>
      <c r="N440" s="116"/>
      <c r="O440" s="62"/>
      <c r="P440" s="62"/>
    </row>
    <row r="441" spans="1:16" ht="11.25">
      <c r="A441" s="62"/>
      <c r="B441" s="62"/>
      <c r="D441" s="112"/>
      <c r="E441" s="112"/>
      <c r="F441" s="68"/>
      <c r="G441" s="68"/>
      <c r="H441" s="68"/>
      <c r="I441" s="68"/>
      <c r="J441" s="68"/>
      <c r="K441" s="68"/>
      <c r="L441" s="68"/>
      <c r="M441" s="68"/>
      <c r="N441" s="116"/>
      <c r="O441" s="62"/>
      <c r="P441" s="62"/>
    </row>
    <row r="442" spans="4:15" ht="11.25">
      <c r="D442" s="112"/>
      <c r="E442" s="112"/>
      <c r="F442" s="68"/>
      <c r="G442" s="68"/>
      <c r="H442" s="68"/>
      <c r="I442" s="68"/>
      <c r="J442" s="68"/>
      <c r="K442" s="68"/>
      <c r="L442" s="68"/>
      <c r="M442" s="68"/>
      <c r="N442" s="116"/>
      <c r="O442" s="62"/>
    </row>
    <row r="443" spans="4:15" ht="11.25">
      <c r="D443" s="112"/>
      <c r="E443" s="112"/>
      <c r="F443" s="68"/>
      <c r="G443" s="68"/>
      <c r="H443" s="68"/>
      <c r="I443" s="68"/>
      <c r="J443" s="68"/>
      <c r="K443" s="68"/>
      <c r="L443" s="68"/>
      <c r="M443" s="68"/>
      <c r="N443" s="116"/>
      <c r="O443" s="62"/>
    </row>
    <row r="444" spans="2:15" ht="13.5" thickBot="1">
      <c r="B444" s="17" t="s">
        <v>354</v>
      </c>
      <c r="C444" s="235" t="s">
        <v>287</v>
      </c>
      <c r="D444" s="310"/>
      <c r="F444" s="17" t="s">
        <v>352</v>
      </c>
      <c r="G444" s="68"/>
      <c r="H444" s="68"/>
      <c r="I444" s="68"/>
      <c r="J444" s="68"/>
      <c r="K444" s="68"/>
      <c r="L444" s="68"/>
      <c r="M444" s="68"/>
      <c r="N444" s="116"/>
      <c r="O444" s="62"/>
    </row>
    <row r="445" spans="1:15" ht="12" thickBot="1">
      <c r="A445" s="202"/>
      <c r="B445" s="203"/>
      <c r="C445" s="190"/>
      <c r="D445" s="224"/>
      <c r="E445" s="224" t="s">
        <v>378</v>
      </c>
      <c r="F445" s="215"/>
      <c r="G445" s="215"/>
      <c r="H445" s="216"/>
      <c r="I445" s="205"/>
      <c r="J445" s="232"/>
      <c r="K445" s="74" t="s">
        <v>379</v>
      </c>
      <c r="L445" s="74"/>
      <c r="M445" s="75"/>
      <c r="N445" s="77"/>
      <c r="O445" s="102"/>
    </row>
    <row r="446" spans="1:15" ht="45.75" customHeight="1" thickBot="1">
      <c r="A446" s="427"/>
      <c r="B446" s="428" t="s">
        <v>59</v>
      </c>
      <c r="C446" s="311" t="s">
        <v>372</v>
      </c>
      <c r="D446" s="245" t="s">
        <v>212</v>
      </c>
      <c r="E446" s="245" t="s">
        <v>310</v>
      </c>
      <c r="F446" s="459" t="s">
        <v>341</v>
      </c>
      <c r="G446" s="214" t="s">
        <v>294</v>
      </c>
      <c r="H446" s="217" t="s">
        <v>383</v>
      </c>
      <c r="I446" s="78" t="s">
        <v>384</v>
      </c>
      <c r="J446" s="245">
        <v>1</v>
      </c>
      <c r="K446" s="76">
        <v>2</v>
      </c>
      <c r="L446" s="76">
        <v>3</v>
      </c>
      <c r="M446" s="76">
        <v>4</v>
      </c>
      <c r="N446" s="218" t="s">
        <v>377</v>
      </c>
      <c r="O446" s="103" t="s">
        <v>375</v>
      </c>
    </row>
    <row r="447" spans="1:15" ht="12" thickBot="1">
      <c r="A447" s="246"/>
      <c r="B447" s="393"/>
      <c r="C447" s="436"/>
      <c r="D447" s="437"/>
      <c r="E447" s="437"/>
      <c r="F447" s="224"/>
      <c r="G447" s="73"/>
      <c r="H447" s="438"/>
      <c r="I447" s="439"/>
      <c r="J447" s="74"/>
      <c r="K447" s="232"/>
      <c r="L447" s="232"/>
      <c r="M447" s="232"/>
      <c r="N447" s="440"/>
      <c r="O447" s="441"/>
    </row>
    <row r="448" spans="1:15" ht="12.75" thickBot="1">
      <c r="A448" s="297"/>
      <c r="B448" s="52" t="s">
        <v>113</v>
      </c>
      <c r="C448" s="379"/>
      <c r="D448" s="89">
        <v>43476.54</v>
      </c>
      <c r="E448" s="89">
        <v>53848.37</v>
      </c>
      <c r="F448" s="89">
        <v>48230.75</v>
      </c>
      <c r="G448" s="89">
        <v>42680.88</v>
      </c>
      <c r="H448" s="89">
        <f>D448+E448+F448+G448</f>
        <v>188236.54</v>
      </c>
      <c r="I448" s="211">
        <f aca="true" t="shared" si="11" ref="I448:I511">H448/1.4/1.18</f>
        <v>113944.63680387412</v>
      </c>
      <c r="J448" s="96"/>
      <c r="K448" s="96"/>
      <c r="L448" s="96"/>
      <c r="M448" s="96"/>
      <c r="N448" s="220">
        <f>J448+K448+L448+M448</f>
        <v>0</v>
      </c>
      <c r="O448" s="131">
        <f>C448+I448-N448</f>
        <v>113944.63680387412</v>
      </c>
    </row>
    <row r="449" spans="1:15" ht="12.75" thickBot="1">
      <c r="A449" s="42"/>
      <c r="B449" s="42"/>
      <c r="C449" s="65"/>
      <c r="D449" s="90"/>
      <c r="E449" s="90"/>
      <c r="F449" s="90"/>
      <c r="G449" s="91"/>
      <c r="H449" s="91"/>
      <c r="I449" s="211">
        <f t="shared" si="11"/>
        <v>0</v>
      </c>
      <c r="J449" s="97"/>
      <c r="K449" s="97"/>
      <c r="L449" s="97"/>
      <c r="M449" s="97"/>
      <c r="N449" s="98"/>
      <c r="O449" s="106"/>
    </row>
    <row r="450" spans="1:15" ht="12.75" thickBot="1">
      <c r="A450" s="297"/>
      <c r="B450" s="72" t="s">
        <v>114</v>
      </c>
      <c r="C450" s="379"/>
      <c r="D450" s="89">
        <v>18413.55</v>
      </c>
      <c r="E450" s="89">
        <v>18413.55</v>
      </c>
      <c r="F450" s="89">
        <v>18413.55</v>
      </c>
      <c r="G450" s="89">
        <v>18413.55</v>
      </c>
      <c r="H450" s="89">
        <f>D450+E450+F450+G450</f>
        <v>73654.2</v>
      </c>
      <c r="I450" s="211">
        <f t="shared" si="11"/>
        <v>44584.866828087164</v>
      </c>
      <c r="J450" s="96"/>
      <c r="K450" s="96"/>
      <c r="L450" s="96"/>
      <c r="M450" s="96"/>
      <c r="N450" s="220">
        <f>J450+K450+L450+M450</f>
        <v>0</v>
      </c>
      <c r="O450" s="131">
        <f>C450+I450-N450</f>
        <v>44584.866828087164</v>
      </c>
    </row>
    <row r="451" spans="1:15" ht="12.75" thickBot="1">
      <c r="A451" s="8"/>
      <c r="B451" s="42"/>
      <c r="C451" s="68"/>
      <c r="D451" s="81"/>
      <c r="E451" s="81"/>
      <c r="F451" s="81"/>
      <c r="G451" s="82"/>
      <c r="H451" s="82"/>
      <c r="I451" s="211">
        <f t="shared" si="11"/>
        <v>0</v>
      </c>
      <c r="J451" s="94"/>
      <c r="K451" s="94"/>
      <c r="L451" s="94"/>
      <c r="M451" s="94"/>
      <c r="N451" s="99"/>
      <c r="O451" s="106"/>
    </row>
    <row r="452" spans="1:15" ht="12.75" thickBot="1">
      <c r="A452" s="297"/>
      <c r="B452" s="72" t="s">
        <v>115</v>
      </c>
      <c r="C452" s="379"/>
      <c r="D452" s="89">
        <v>14065.92</v>
      </c>
      <c r="E452" s="89">
        <v>14065.92</v>
      </c>
      <c r="F452" s="89">
        <v>14065.92</v>
      </c>
      <c r="G452" s="89">
        <v>14065.92</v>
      </c>
      <c r="H452" s="89">
        <f>D452+E452+F452+G452</f>
        <v>56263.68</v>
      </c>
      <c r="I452" s="211">
        <f t="shared" si="11"/>
        <v>34057.9176755448</v>
      </c>
      <c r="J452" s="96"/>
      <c r="K452" s="96"/>
      <c r="L452" s="96"/>
      <c r="M452" s="96"/>
      <c r="N452" s="220">
        <f>J452+K452+L452+M452</f>
        <v>0</v>
      </c>
      <c r="O452" s="131">
        <f>C452+I452-N452</f>
        <v>34057.9176755448</v>
      </c>
    </row>
    <row r="453" spans="1:15" ht="12.75" thickBot="1">
      <c r="A453" s="8"/>
      <c r="B453" s="42"/>
      <c r="C453" s="68"/>
      <c r="D453" s="81"/>
      <c r="E453" s="81"/>
      <c r="F453" s="81"/>
      <c r="G453" s="82"/>
      <c r="H453" s="82"/>
      <c r="I453" s="211">
        <f t="shared" si="11"/>
        <v>0</v>
      </c>
      <c r="J453" s="94"/>
      <c r="K453" s="94"/>
      <c r="L453" s="94"/>
      <c r="M453" s="94"/>
      <c r="N453" s="99"/>
      <c r="O453" s="106"/>
    </row>
    <row r="454" spans="1:15" ht="12.75" thickBot="1">
      <c r="A454" s="297"/>
      <c r="B454" s="72" t="s">
        <v>116</v>
      </c>
      <c r="C454" s="379"/>
      <c r="D454" s="89">
        <v>0</v>
      </c>
      <c r="E454" s="89">
        <v>0</v>
      </c>
      <c r="F454" s="89">
        <v>0</v>
      </c>
      <c r="G454" s="89">
        <v>0</v>
      </c>
      <c r="H454" s="89">
        <f>D454+E454+F454+G454</f>
        <v>0</v>
      </c>
      <c r="I454" s="211">
        <f t="shared" si="11"/>
        <v>0</v>
      </c>
      <c r="J454" s="96"/>
      <c r="K454" s="96"/>
      <c r="L454" s="96"/>
      <c r="M454" s="96"/>
      <c r="N454" s="220">
        <f>J454+K454+L454+M454</f>
        <v>0</v>
      </c>
      <c r="O454" s="131">
        <f>C454+I454-N454</f>
        <v>0</v>
      </c>
    </row>
    <row r="455" spans="1:15" ht="12.75" thickBot="1">
      <c r="A455" s="9"/>
      <c r="B455" s="42"/>
      <c r="C455" s="68"/>
      <c r="D455" s="81"/>
      <c r="E455" s="81"/>
      <c r="F455" s="81"/>
      <c r="G455" s="82"/>
      <c r="H455" s="82"/>
      <c r="I455" s="211">
        <f t="shared" si="11"/>
        <v>0</v>
      </c>
      <c r="J455" s="94"/>
      <c r="K455" s="94"/>
      <c r="L455" s="94"/>
      <c r="M455" s="94"/>
      <c r="N455" s="99"/>
      <c r="O455" s="106"/>
    </row>
    <row r="456" spans="1:15" ht="12.75" thickBot="1">
      <c r="A456" s="45"/>
      <c r="B456" s="8" t="s">
        <v>117</v>
      </c>
      <c r="C456" s="173"/>
      <c r="D456" s="89">
        <v>11671.66</v>
      </c>
      <c r="E456" s="89">
        <v>24650.41</v>
      </c>
      <c r="F456" s="89">
        <v>31872.81</v>
      </c>
      <c r="G456" s="82">
        <v>31872.81</v>
      </c>
      <c r="H456" s="89">
        <f>D456+E456+F456+G456</f>
        <v>100067.69</v>
      </c>
      <c r="I456" s="211">
        <f t="shared" si="11"/>
        <v>60573.662227602916</v>
      </c>
      <c r="J456" s="96"/>
      <c r="K456" s="96"/>
      <c r="L456" s="96"/>
      <c r="M456" s="96"/>
      <c r="N456" s="220">
        <f>J456+K456+L456+M456</f>
        <v>0</v>
      </c>
      <c r="O456" s="131">
        <f>C456+I456-N456</f>
        <v>60573.662227602916</v>
      </c>
    </row>
    <row r="457" spans="1:15" ht="12.75" thickBot="1">
      <c r="A457" s="38"/>
      <c r="B457" s="38"/>
      <c r="C457" s="68"/>
      <c r="D457" s="81"/>
      <c r="E457" s="81"/>
      <c r="F457" s="81"/>
      <c r="G457" s="82"/>
      <c r="H457" s="82"/>
      <c r="I457" s="211">
        <f t="shared" si="11"/>
        <v>0</v>
      </c>
      <c r="J457" s="94"/>
      <c r="K457" s="94"/>
      <c r="L457" s="94"/>
      <c r="M457" s="94"/>
      <c r="N457" s="99"/>
      <c r="O457" s="106"/>
    </row>
    <row r="458" spans="1:15" ht="12.75" thickBot="1">
      <c r="A458" s="38"/>
      <c r="B458" s="38" t="s">
        <v>118</v>
      </c>
      <c r="C458" s="71"/>
      <c r="D458" s="81"/>
      <c r="E458" s="81"/>
      <c r="F458" s="81"/>
      <c r="G458" s="82"/>
      <c r="H458" s="82"/>
      <c r="I458" s="211">
        <f t="shared" si="11"/>
        <v>0</v>
      </c>
      <c r="J458" s="94"/>
      <c r="K458" s="94"/>
      <c r="L458" s="94"/>
      <c r="M458" s="94"/>
      <c r="N458" s="107"/>
      <c r="O458" s="131">
        <f>C458+I458-N458</f>
        <v>0</v>
      </c>
    </row>
    <row r="459" spans="1:15" ht="12.75" thickBot="1">
      <c r="A459" s="45"/>
      <c r="B459" s="41"/>
      <c r="C459" s="173"/>
      <c r="D459" s="89"/>
      <c r="E459" s="89"/>
      <c r="F459" s="89"/>
      <c r="G459" s="89"/>
      <c r="H459" s="89">
        <f>D459+E459+F459+G459</f>
        <v>0</v>
      </c>
      <c r="I459" s="211">
        <f t="shared" si="11"/>
        <v>0</v>
      </c>
      <c r="J459" s="96"/>
      <c r="K459" s="96"/>
      <c r="L459" s="96"/>
      <c r="M459" s="96"/>
      <c r="N459" s="220">
        <f>J459+K459+L459+M459</f>
        <v>0</v>
      </c>
      <c r="O459" s="405"/>
    </row>
    <row r="460" spans="1:15" ht="12.75" thickBot="1">
      <c r="A460" s="297"/>
      <c r="B460" s="72" t="s">
        <v>119</v>
      </c>
      <c r="C460" s="379"/>
      <c r="D460" s="89"/>
      <c r="E460" s="89"/>
      <c r="F460" s="89"/>
      <c r="G460" s="89"/>
      <c r="H460" s="89">
        <f>D460+E460+F460+G460</f>
        <v>0</v>
      </c>
      <c r="I460" s="211">
        <f t="shared" si="11"/>
        <v>0</v>
      </c>
      <c r="J460" s="96"/>
      <c r="K460" s="96"/>
      <c r="L460" s="96"/>
      <c r="M460" s="96"/>
      <c r="N460" s="220">
        <f>J460+K460+L460+M460</f>
        <v>0</v>
      </c>
      <c r="O460" s="131">
        <f>C460+I460-N460</f>
        <v>0</v>
      </c>
    </row>
    <row r="461" spans="1:15" ht="12.75" thickBot="1">
      <c r="A461" s="38"/>
      <c r="B461" s="46"/>
      <c r="C461" s="68"/>
      <c r="D461" s="81"/>
      <c r="E461" s="81"/>
      <c r="F461" s="81"/>
      <c r="G461" s="82"/>
      <c r="H461" s="82"/>
      <c r="I461" s="211">
        <f t="shared" si="11"/>
        <v>0</v>
      </c>
      <c r="J461" s="94"/>
      <c r="K461" s="94"/>
      <c r="L461" s="94"/>
      <c r="M461" s="94"/>
      <c r="N461" s="99"/>
      <c r="O461" s="106"/>
    </row>
    <row r="462" spans="1:15" ht="12.75" thickBot="1">
      <c r="A462" s="297"/>
      <c r="B462" s="52" t="s">
        <v>120</v>
      </c>
      <c r="C462" s="379"/>
      <c r="D462" s="89"/>
      <c r="E462" s="89"/>
      <c r="F462" s="89"/>
      <c r="G462" s="89"/>
      <c r="H462" s="89">
        <f>D462+E462+F462+G462</f>
        <v>0</v>
      </c>
      <c r="I462" s="211">
        <f t="shared" si="11"/>
        <v>0</v>
      </c>
      <c r="J462" s="96"/>
      <c r="K462" s="96"/>
      <c r="L462" s="96"/>
      <c r="M462" s="96"/>
      <c r="N462" s="220">
        <f>J462+K462+L462+M462</f>
        <v>0</v>
      </c>
      <c r="O462" s="131">
        <f>C462+I462-N462</f>
        <v>0</v>
      </c>
    </row>
    <row r="463" spans="1:15" ht="12.75" thickBot="1">
      <c r="A463" s="8"/>
      <c r="B463" s="42"/>
      <c r="C463" s="68"/>
      <c r="D463" s="81"/>
      <c r="E463" s="81"/>
      <c r="F463" s="81"/>
      <c r="G463" s="82"/>
      <c r="H463" s="82"/>
      <c r="I463" s="211">
        <f t="shared" si="11"/>
        <v>0</v>
      </c>
      <c r="J463" s="94"/>
      <c r="K463" s="94"/>
      <c r="L463" s="94"/>
      <c r="M463" s="94"/>
      <c r="N463" s="107"/>
      <c r="O463" s="109"/>
    </row>
    <row r="464" spans="1:15" ht="12.75" thickBot="1">
      <c r="A464" s="297"/>
      <c r="B464" s="72" t="s">
        <v>121</v>
      </c>
      <c r="C464" s="379"/>
      <c r="D464" s="89">
        <v>76804.92</v>
      </c>
      <c r="E464" s="89">
        <v>76805.91</v>
      </c>
      <c r="F464" s="89">
        <v>76804.92</v>
      </c>
      <c r="G464" s="89">
        <v>76804.92</v>
      </c>
      <c r="H464" s="89">
        <f>D464+E464+F464+G464</f>
        <v>307220.67</v>
      </c>
      <c r="I464" s="211">
        <f t="shared" si="11"/>
        <v>185968.92857142858</v>
      </c>
      <c r="J464" s="96"/>
      <c r="K464" s="96"/>
      <c r="L464" s="96"/>
      <c r="M464" s="96"/>
      <c r="N464" s="220">
        <f>J464+K464+L464+M464</f>
        <v>0</v>
      </c>
      <c r="O464" s="131">
        <f>C464+I464-N464</f>
        <v>185968.92857142858</v>
      </c>
    </row>
    <row r="465" spans="1:15" ht="12.75" thickBot="1">
      <c r="A465" s="8"/>
      <c r="B465" s="42"/>
      <c r="C465" s="68"/>
      <c r="D465" s="81"/>
      <c r="E465" s="81"/>
      <c r="F465" s="81"/>
      <c r="G465" s="82"/>
      <c r="H465" s="82"/>
      <c r="I465" s="211">
        <f t="shared" si="11"/>
        <v>0</v>
      </c>
      <c r="J465" s="94"/>
      <c r="K465" s="94"/>
      <c r="L465" s="94"/>
      <c r="M465" s="94"/>
      <c r="N465" s="107"/>
      <c r="O465" s="110"/>
    </row>
    <row r="466" spans="1:15" ht="12.75" thickBot="1">
      <c r="A466" s="297"/>
      <c r="B466" s="52" t="s">
        <v>45</v>
      </c>
      <c r="C466" s="379"/>
      <c r="D466" s="89"/>
      <c r="E466" s="89"/>
      <c r="F466" s="89">
        <v>2727.93</v>
      </c>
      <c r="G466" s="89">
        <v>2727.93</v>
      </c>
      <c r="H466" s="89">
        <f>D466+E466+F466+G466</f>
        <v>5455.86</v>
      </c>
      <c r="I466" s="211">
        <f t="shared" si="11"/>
        <v>3302.5786924939466</v>
      </c>
      <c r="J466" s="96"/>
      <c r="K466" s="96"/>
      <c r="L466" s="96"/>
      <c r="M466" s="96"/>
      <c r="N466" s="220">
        <f>J466+K466+L466+M466</f>
        <v>0</v>
      </c>
      <c r="O466" s="131">
        <f>C466+I466-N466</f>
        <v>3302.5786924939466</v>
      </c>
    </row>
    <row r="467" spans="1:15" ht="12.75" thickBot="1">
      <c r="A467" s="8"/>
      <c r="B467" s="42"/>
      <c r="C467" s="68"/>
      <c r="D467" s="81"/>
      <c r="E467" s="81"/>
      <c r="F467" s="81"/>
      <c r="G467" s="82"/>
      <c r="H467" s="82"/>
      <c r="I467" s="211">
        <f t="shared" si="11"/>
        <v>0</v>
      </c>
      <c r="J467" s="94"/>
      <c r="K467" s="94"/>
      <c r="L467" s="94"/>
      <c r="M467" s="94"/>
      <c r="N467" s="107"/>
      <c r="O467" s="110"/>
    </row>
    <row r="468" spans="1:15" ht="12.75" thickBot="1">
      <c r="A468" s="297"/>
      <c r="B468" s="72" t="s">
        <v>123</v>
      </c>
      <c r="C468" s="379"/>
      <c r="D468" s="89">
        <v>3921.39</v>
      </c>
      <c r="E468" s="89">
        <v>3921.39</v>
      </c>
      <c r="F468" s="89">
        <v>3922</v>
      </c>
      <c r="G468" s="89">
        <v>3921.39</v>
      </c>
      <c r="H468" s="89">
        <f>D468+E468+F468+G468</f>
        <v>15686.169999999998</v>
      </c>
      <c r="I468" s="211">
        <f t="shared" si="11"/>
        <v>9495.2602905569</v>
      </c>
      <c r="J468" s="96"/>
      <c r="K468" s="96"/>
      <c r="L468" s="96"/>
      <c r="M468" s="96"/>
      <c r="N468" s="220">
        <f>J468+K468+L468+M468</f>
        <v>0</v>
      </c>
      <c r="O468" s="131">
        <f>C468+I468-N468</f>
        <v>9495.2602905569</v>
      </c>
    </row>
    <row r="469" spans="1:15" ht="12.75" thickBot="1">
      <c r="A469" s="8"/>
      <c r="B469" s="42"/>
      <c r="C469" s="68"/>
      <c r="D469" s="81"/>
      <c r="E469" s="81"/>
      <c r="F469" s="81"/>
      <c r="G469" s="82"/>
      <c r="H469" s="82"/>
      <c r="I469" s="211">
        <f t="shared" si="11"/>
        <v>0</v>
      </c>
      <c r="J469" s="94"/>
      <c r="K469" s="94"/>
      <c r="L469" s="94"/>
      <c r="M469" s="94"/>
      <c r="N469" s="107"/>
      <c r="O469" s="110"/>
    </row>
    <row r="470" spans="1:15" ht="12.75" thickBot="1">
      <c r="A470" s="9"/>
      <c r="B470" s="9" t="s">
        <v>40</v>
      </c>
      <c r="C470" s="158"/>
      <c r="D470" s="81"/>
      <c r="E470" s="81"/>
      <c r="F470" s="81"/>
      <c r="G470" s="82"/>
      <c r="H470" s="82"/>
      <c r="I470" s="211">
        <f t="shared" si="11"/>
        <v>0</v>
      </c>
      <c r="J470" s="94"/>
      <c r="K470" s="94"/>
      <c r="L470" s="94"/>
      <c r="M470" s="94"/>
      <c r="N470" s="107"/>
      <c r="O470" s="131">
        <f>C470+I470-N470</f>
        <v>0</v>
      </c>
    </row>
    <row r="471" spans="1:15" ht="12.75" thickBot="1">
      <c r="A471" s="40"/>
      <c r="B471" s="11"/>
      <c r="C471" s="187"/>
      <c r="D471" s="89"/>
      <c r="E471" s="89"/>
      <c r="F471" s="89"/>
      <c r="G471" s="89"/>
      <c r="H471" s="89">
        <f>D471+E471+F471+G471</f>
        <v>0</v>
      </c>
      <c r="I471" s="211">
        <f t="shared" si="11"/>
        <v>0</v>
      </c>
      <c r="J471" s="96"/>
      <c r="K471" s="96"/>
      <c r="L471" s="96"/>
      <c r="M471" s="96"/>
      <c r="N471" s="220">
        <f>J471+K471+L471+M471</f>
        <v>0</v>
      </c>
      <c r="O471" s="131"/>
    </row>
    <row r="472" spans="1:15" ht="12.75" thickBot="1">
      <c r="A472" s="297"/>
      <c r="B472" s="72" t="s">
        <v>124</v>
      </c>
      <c r="C472" s="379"/>
      <c r="D472" s="89"/>
      <c r="E472" s="89"/>
      <c r="F472" s="89"/>
      <c r="G472" s="89"/>
      <c r="H472" s="89">
        <f>D472+E472+F472+G472</f>
        <v>0</v>
      </c>
      <c r="I472" s="211">
        <f t="shared" si="11"/>
        <v>0</v>
      </c>
      <c r="J472" s="96"/>
      <c r="K472" s="96"/>
      <c r="L472" s="96"/>
      <c r="M472" s="96"/>
      <c r="N472" s="220">
        <f>J472+K472+L472+M472</f>
        <v>0</v>
      </c>
      <c r="O472" s="131">
        <f>C472+I472-N472</f>
        <v>0</v>
      </c>
    </row>
    <row r="473" spans="1:15" ht="12.75" thickBot="1">
      <c r="A473" s="8"/>
      <c r="B473" s="44"/>
      <c r="C473" s="68"/>
      <c r="D473" s="81"/>
      <c r="E473" s="81"/>
      <c r="F473" s="81"/>
      <c r="G473" s="82"/>
      <c r="H473" s="82"/>
      <c r="I473" s="211">
        <f t="shared" si="11"/>
        <v>0</v>
      </c>
      <c r="J473" s="94"/>
      <c r="K473" s="94"/>
      <c r="L473" s="94"/>
      <c r="M473" s="94"/>
      <c r="N473" s="107"/>
      <c r="O473" s="110"/>
    </row>
    <row r="474" spans="1:15" ht="12.75" thickBot="1">
      <c r="A474" s="297"/>
      <c r="B474" s="72" t="s">
        <v>125</v>
      </c>
      <c r="C474" s="379"/>
      <c r="D474" s="89">
        <v>6329.67</v>
      </c>
      <c r="E474" s="89">
        <v>9976.39</v>
      </c>
      <c r="F474" s="89">
        <v>10592.07</v>
      </c>
      <c r="G474" s="89">
        <v>10592.07</v>
      </c>
      <c r="H474" s="89">
        <f>D474+E474+F474+G474</f>
        <v>37490.2</v>
      </c>
      <c r="I474" s="211">
        <f t="shared" si="11"/>
        <v>22693.825665859567</v>
      </c>
      <c r="J474" s="96"/>
      <c r="K474" s="96"/>
      <c r="L474" s="96"/>
      <c r="M474" s="96"/>
      <c r="N474" s="220">
        <f>J474+K474+L474+M474</f>
        <v>0</v>
      </c>
      <c r="O474" s="131">
        <f>C474+I474-N474</f>
        <v>22693.825665859567</v>
      </c>
    </row>
    <row r="475" spans="1:15" ht="12.75" thickBot="1">
      <c r="A475" s="8"/>
      <c r="B475" s="44"/>
      <c r="C475" s="68"/>
      <c r="D475" s="81"/>
      <c r="E475" s="81"/>
      <c r="F475" s="81"/>
      <c r="G475" s="82"/>
      <c r="H475" s="82"/>
      <c r="I475" s="211">
        <f t="shared" si="11"/>
        <v>0</v>
      </c>
      <c r="J475" s="94"/>
      <c r="K475" s="94"/>
      <c r="L475" s="94"/>
      <c r="M475" s="94"/>
      <c r="N475" s="107"/>
      <c r="O475" s="110"/>
    </row>
    <row r="476" spans="1:15" ht="12.75" thickBot="1">
      <c r="A476" s="297"/>
      <c r="B476" s="72" t="s">
        <v>126</v>
      </c>
      <c r="C476" s="379"/>
      <c r="D476" s="89">
        <v>8524.8</v>
      </c>
      <c r="E476" s="89">
        <v>8524.8</v>
      </c>
      <c r="F476" s="89">
        <v>8524.8</v>
      </c>
      <c r="G476" s="89">
        <v>8524.8</v>
      </c>
      <c r="H476" s="89">
        <f>D476+E476+F476+G476</f>
        <v>34099.2</v>
      </c>
      <c r="I476" s="211">
        <f t="shared" si="11"/>
        <v>20641.162227602905</v>
      </c>
      <c r="J476" s="96"/>
      <c r="K476" s="96"/>
      <c r="L476" s="96"/>
      <c r="M476" s="96"/>
      <c r="N476" s="220">
        <f>J476+K476+L476+M476</f>
        <v>0</v>
      </c>
      <c r="O476" s="131">
        <f>C476+I476-N476</f>
        <v>20641.162227602905</v>
      </c>
    </row>
    <row r="477" spans="1:15" ht="12.75" thickBot="1">
      <c r="A477" s="8"/>
      <c r="B477" s="44"/>
      <c r="C477" s="68"/>
      <c r="D477" s="81"/>
      <c r="E477" s="81"/>
      <c r="F477" s="81"/>
      <c r="G477" s="82"/>
      <c r="H477" s="82"/>
      <c r="I477" s="211">
        <f t="shared" si="11"/>
        <v>0</v>
      </c>
      <c r="J477" s="94"/>
      <c r="K477" s="94"/>
      <c r="L477" s="94"/>
      <c r="M477" s="94"/>
      <c r="N477" s="107"/>
      <c r="O477" s="110"/>
    </row>
    <row r="478" spans="1:15" ht="12.75" thickBot="1">
      <c r="A478" s="297"/>
      <c r="B478" s="72" t="s">
        <v>127</v>
      </c>
      <c r="C478" s="379"/>
      <c r="D478" s="89"/>
      <c r="E478" s="89"/>
      <c r="F478" s="89"/>
      <c r="G478" s="89"/>
      <c r="H478" s="89">
        <f>D478+E478+F478+G478</f>
        <v>0</v>
      </c>
      <c r="I478" s="211">
        <f t="shared" si="11"/>
        <v>0</v>
      </c>
      <c r="J478" s="96"/>
      <c r="K478" s="96"/>
      <c r="L478" s="96"/>
      <c r="M478" s="96"/>
      <c r="N478" s="220">
        <f>J478+K478+L478+M478</f>
        <v>0</v>
      </c>
      <c r="O478" s="131">
        <f>C478+I478-N478</f>
        <v>0</v>
      </c>
    </row>
    <row r="479" spans="1:15" ht="12.75" thickBot="1">
      <c r="A479" s="8"/>
      <c r="B479" s="42"/>
      <c r="C479" s="68"/>
      <c r="D479" s="81"/>
      <c r="E479" s="81"/>
      <c r="F479" s="81"/>
      <c r="G479" s="82"/>
      <c r="H479" s="82"/>
      <c r="I479" s="211">
        <f t="shared" si="11"/>
        <v>0</v>
      </c>
      <c r="J479" s="94"/>
      <c r="K479" s="94"/>
      <c r="L479" s="94"/>
      <c r="M479" s="94"/>
      <c r="N479" s="107"/>
      <c r="O479" s="110"/>
    </row>
    <row r="480" spans="1:15" ht="12.75" thickBot="1">
      <c r="A480" s="297"/>
      <c r="B480" s="72" t="s">
        <v>129</v>
      </c>
      <c r="C480" s="379"/>
      <c r="D480" s="89"/>
      <c r="E480" s="89"/>
      <c r="F480" s="89"/>
      <c r="G480" s="89"/>
      <c r="H480" s="89">
        <f>D480+E480+F480+G480</f>
        <v>0</v>
      </c>
      <c r="I480" s="211">
        <f t="shared" si="11"/>
        <v>0</v>
      </c>
      <c r="J480" s="96"/>
      <c r="K480" s="96"/>
      <c r="L480" s="96"/>
      <c r="M480" s="96"/>
      <c r="N480" s="220">
        <f>J480+K480+L480+M480</f>
        <v>0</v>
      </c>
      <c r="O480" s="131">
        <f>C480+I480-N480</f>
        <v>0</v>
      </c>
    </row>
    <row r="481" spans="1:15" ht="12.75" thickBot="1">
      <c r="A481" s="9"/>
      <c r="B481" s="44"/>
      <c r="C481" s="68"/>
      <c r="D481" s="81"/>
      <c r="E481" s="81"/>
      <c r="F481" s="81"/>
      <c r="G481" s="82"/>
      <c r="H481" s="82"/>
      <c r="I481" s="211">
        <f t="shared" si="11"/>
        <v>0</v>
      </c>
      <c r="J481" s="94"/>
      <c r="K481" s="94"/>
      <c r="L481" s="94"/>
      <c r="M481" s="94"/>
      <c r="N481" s="107"/>
      <c r="O481" s="110"/>
    </row>
    <row r="482" spans="1:15" ht="12.75" thickBot="1">
      <c r="A482" s="297"/>
      <c r="B482" s="72" t="s">
        <v>130</v>
      </c>
      <c r="C482" s="379"/>
      <c r="D482" s="89"/>
      <c r="E482" s="89"/>
      <c r="F482" s="89"/>
      <c r="G482" s="89"/>
      <c r="H482" s="89">
        <f>D482+E482+F482+G482</f>
        <v>0</v>
      </c>
      <c r="I482" s="211">
        <f t="shared" si="11"/>
        <v>0</v>
      </c>
      <c r="J482" s="96"/>
      <c r="K482" s="96"/>
      <c r="L482" s="96"/>
      <c r="M482" s="96"/>
      <c r="N482" s="220">
        <f>J482+K482+L482+M482</f>
        <v>0</v>
      </c>
      <c r="O482" s="131">
        <f>C482+I482-N482</f>
        <v>0</v>
      </c>
    </row>
    <row r="483" spans="1:15" ht="12.75" thickBot="1">
      <c r="A483" s="8"/>
      <c r="B483" s="44"/>
      <c r="C483" s="68"/>
      <c r="D483" s="81"/>
      <c r="E483" s="81"/>
      <c r="F483" s="81"/>
      <c r="G483" s="82"/>
      <c r="H483" s="82"/>
      <c r="I483" s="211">
        <f t="shared" si="11"/>
        <v>0</v>
      </c>
      <c r="J483" s="94"/>
      <c r="K483" s="94"/>
      <c r="L483" s="94"/>
      <c r="M483" s="94"/>
      <c r="N483" s="107"/>
      <c r="O483" s="110"/>
    </row>
    <row r="484" spans="1:15" ht="12.75" thickBot="1">
      <c r="A484" s="297"/>
      <c r="B484" s="72" t="s">
        <v>131</v>
      </c>
      <c r="C484" s="379"/>
      <c r="D484" s="89"/>
      <c r="E484" s="89"/>
      <c r="F484" s="89"/>
      <c r="G484" s="89"/>
      <c r="H484" s="89">
        <f>D484+E484+F484+G484</f>
        <v>0</v>
      </c>
      <c r="I484" s="211">
        <f t="shared" si="11"/>
        <v>0</v>
      </c>
      <c r="J484" s="96"/>
      <c r="K484" s="96"/>
      <c r="L484" s="96"/>
      <c r="M484" s="96"/>
      <c r="N484" s="220">
        <f>J484+K484+L484+M484</f>
        <v>0</v>
      </c>
      <c r="O484" s="131">
        <f>C484+I484-N484</f>
        <v>0</v>
      </c>
    </row>
    <row r="485" spans="1:15" ht="12.75" thickBot="1">
      <c r="A485" s="8"/>
      <c r="B485" s="44"/>
      <c r="C485" s="68"/>
      <c r="D485" s="81"/>
      <c r="E485" s="81"/>
      <c r="F485" s="81"/>
      <c r="G485" s="82"/>
      <c r="H485" s="82"/>
      <c r="I485" s="211">
        <f t="shared" si="11"/>
        <v>0</v>
      </c>
      <c r="J485" s="94"/>
      <c r="K485" s="94"/>
      <c r="L485" s="94"/>
      <c r="M485" s="94"/>
      <c r="N485" s="107"/>
      <c r="O485" s="110"/>
    </row>
    <row r="486" spans="1:15" ht="12.75" thickBot="1">
      <c r="A486" s="297"/>
      <c r="B486" s="72" t="s">
        <v>132</v>
      </c>
      <c r="C486" s="379"/>
      <c r="D486" s="89"/>
      <c r="E486" s="89"/>
      <c r="F486" s="89"/>
      <c r="G486" s="89"/>
      <c r="H486" s="89">
        <f>D486+E486+F486+G486</f>
        <v>0</v>
      </c>
      <c r="I486" s="211">
        <f t="shared" si="11"/>
        <v>0</v>
      </c>
      <c r="J486" s="96"/>
      <c r="K486" s="96"/>
      <c r="L486" s="96"/>
      <c r="M486" s="96"/>
      <c r="N486" s="220">
        <f>J486+K486+L486+M486</f>
        <v>0</v>
      </c>
      <c r="O486" s="131">
        <f>C486+I486-N486</f>
        <v>0</v>
      </c>
    </row>
    <row r="487" spans="1:15" ht="12.75" thickBot="1">
      <c r="A487" s="8"/>
      <c r="B487" s="44"/>
      <c r="C487" s="68"/>
      <c r="D487" s="81"/>
      <c r="E487" s="81"/>
      <c r="F487" s="81"/>
      <c r="G487" s="82"/>
      <c r="H487" s="82"/>
      <c r="I487" s="211">
        <f t="shared" si="11"/>
        <v>0</v>
      </c>
      <c r="J487" s="94"/>
      <c r="K487" s="94"/>
      <c r="L487" s="94"/>
      <c r="M487" s="94"/>
      <c r="N487" s="107"/>
      <c r="O487" s="110"/>
    </row>
    <row r="488" spans="1:15" ht="12.75" thickBot="1">
      <c r="A488" s="297"/>
      <c r="B488" s="52" t="s">
        <v>46</v>
      </c>
      <c r="C488" s="379"/>
      <c r="D488" s="89"/>
      <c r="E488" s="89"/>
      <c r="F488" s="89"/>
      <c r="G488" s="89"/>
      <c r="H488" s="89">
        <f>D488+E488+F488+G488</f>
        <v>0</v>
      </c>
      <c r="I488" s="211">
        <f t="shared" si="11"/>
        <v>0</v>
      </c>
      <c r="J488" s="96"/>
      <c r="K488" s="96"/>
      <c r="L488" s="96"/>
      <c r="M488" s="96"/>
      <c r="N488" s="220">
        <f>J488+K488+L488+M488</f>
        <v>0</v>
      </c>
      <c r="O488" s="131">
        <f>C488+I488-N488</f>
        <v>0</v>
      </c>
    </row>
    <row r="489" spans="1:15" ht="12.75" thickBot="1">
      <c r="A489" s="8"/>
      <c r="B489" s="42"/>
      <c r="C489" s="68"/>
      <c r="D489" s="81"/>
      <c r="E489" s="81"/>
      <c r="F489" s="81"/>
      <c r="G489" s="82"/>
      <c r="H489" s="82"/>
      <c r="I489" s="211">
        <f t="shared" si="11"/>
        <v>0</v>
      </c>
      <c r="J489" s="94"/>
      <c r="K489" s="94"/>
      <c r="L489" s="94"/>
      <c r="M489" s="94"/>
      <c r="N489" s="107"/>
      <c r="O489" s="110"/>
    </row>
    <row r="490" spans="1:15" ht="12.75" thickBot="1">
      <c r="A490" s="297"/>
      <c r="B490" s="52" t="s">
        <v>133</v>
      </c>
      <c r="C490" s="379"/>
      <c r="D490" s="89"/>
      <c r="E490" s="89"/>
      <c r="F490" s="89"/>
      <c r="G490" s="89"/>
      <c r="H490" s="89">
        <f>D490+E490+F490+G490</f>
        <v>0</v>
      </c>
      <c r="I490" s="211">
        <f t="shared" si="11"/>
        <v>0</v>
      </c>
      <c r="J490" s="96"/>
      <c r="K490" s="96"/>
      <c r="L490" s="96"/>
      <c r="M490" s="96"/>
      <c r="N490" s="220">
        <f>J490+K490+L490+M490</f>
        <v>0</v>
      </c>
      <c r="O490" s="131">
        <f>C490+I490-N490</f>
        <v>0</v>
      </c>
    </row>
    <row r="491" spans="1:15" ht="12.75" thickBot="1">
      <c r="A491" s="8"/>
      <c r="B491" s="44"/>
      <c r="C491" s="68"/>
      <c r="D491" s="81"/>
      <c r="E491" s="81"/>
      <c r="F491" s="81"/>
      <c r="G491" s="82"/>
      <c r="H491" s="82"/>
      <c r="I491" s="211">
        <f t="shared" si="11"/>
        <v>0</v>
      </c>
      <c r="J491" s="94"/>
      <c r="K491" s="94"/>
      <c r="L491" s="94"/>
      <c r="M491" s="94"/>
      <c r="N491" s="107"/>
      <c r="O491" s="110"/>
    </row>
    <row r="492" spans="1:15" ht="12.75" thickBot="1">
      <c r="A492" s="297"/>
      <c r="B492" s="72" t="s">
        <v>134</v>
      </c>
      <c r="C492" s="379"/>
      <c r="D492" s="89">
        <v>1420.8</v>
      </c>
      <c r="E492" s="89">
        <v>1420.8</v>
      </c>
      <c r="F492" s="89">
        <v>1420.8</v>
      </c>
      <c r="G492" s="89">
        <v>1420.8</v>
      </c>
      <c r="H492" s="89">
        <f>D492+E492+F492+G492</f>
        <v>5683.2</v>
      </c>
      <c r="I492" s="211">
        <f t="shared" si="11"/>
        <v>3440.1937046004846</v>
      </c>
      <c r="J492" s="96"/>
      <c r="K492" s="96"/>
      <c r="L492" s="96"/>
      <c r="M492" s="96"/>
      <c r="N492" s="220">
        <f>J492+K492+L492+M492</f>
        <v>0</v>
      </c>
      <c r="O492" s="131">
        <f>C492+I492-N492</f>
        <v>3440.1937046004846</v>
      </c>
    </row>
    <row r="493" spans="1:15" ht="12.75" thickBot="1">
      <c r="A493" s="8"/>
      <c r="B493" s="44"/>
      <c r="C493" s="68"/>
      <c r="D493" s="81"/>
      <c r="E493" s="81"/>
      <c r="F493" s="81"/>
      <c r="G493" s="82"/>
      <c r="H493" s="82"/>
      <c r="I493" s="211">
        <f t="shared" si="11"/>
        <v>0</v>
      </c>
      <c r="J493" s="94"/>
      <c r="K493" s="94"/>
      <c r="L493" s="94"/>
      <c r="M493" s="94"/>
      <c r="N493" s="107"/>
      <c r="O493" s="110"/>
    </row>
    <row r="494" spans="1:15" ht="12.75" thickBot="1">
      <c r="A494" s="297"/>
      <c r="B494" s="72"/>
      <c r="C494" s="379"/>
      <c r="D494" s="89"/>
      <c r="E494" s="89"/>
      <c r="F494" s="89"/>
      <c r="G494" s="89"/>
      <c r="H494" s="89">
        <f>D494+E494+F494+G494</f>
        <v>0</v>
      </c>
      <c r="I494" s="211">
        <f t="shared" si="11"/>
        <v>0</v>
      </c>
      <c r="J494" s="96"/>
      <c r="K494" s="96"/>
      <c r="L494" s="96"/>
      <c r="M494" s="96"/>
      <c r="N494" s="220">
        <f>J494+K494+L494+M494</f>
        <v>0</v>
      </c>
      <c r="O494" s="131">
        <f>C494+I494-N494</f>
        <v>0</v>
      </c>
    </row>
    <row r="495" spans="1:15" ht="12.75" thickBot="1">
      <c r="A495" s="8"/>
      <c r="B495" s="42"/>
      <c r="C495" s="68"/>
      <c r="D495" s="81"/>
      <c r="E495" s="81"/>
      <c r="F495" s="81"/>
      <c r="G495" s="82"/>
      <c r="H495" s="82"/>
      <c r="I495" s="211">
        <f t="shared" si="11"/>
        <v>0</v>
      </c>
      <c r="J495" s="94"/>
      <c r="K495" s="94"/>
      <c r="L495" s="94"/>
      <c r="M495" s="94"/>
      <c r="N495" s="107"/>
      <c r="O495" s="110"/>
    </row>
    <row r="496" spans="1:15" ht="12.75" thickBot="1">
      <c r="A496" s="297"/>
      <c r="B496" s="72" t="s">
        <v>136</v>
      </c>
      <c r="C496" s="379"/>
      <c r="D496" s="89">
        <v>74384.53</v>
      </c>
      <c r="E496" s="89">
        <v>36243.75</v>
      </c>
      <c r="F496" s="89">
        <v>23242.88</v>
      </c>
      <c r="G496" s="89">
        <v>23242.86</v>
      </c>
      <c r="H496" s="89">
        <f>D496+E496+F496+G496</f>
        <v>157114.02000000002</v>
      </c>
      <c r="I496" s="211">
        <f t="shared" si="11"/>
        <v>95105.33898305087</v>
      </c>
      <c r="J496" s="96"/>
      <c r="K496" s="96"/>
      <c r="L496" s="96"/>
      <c r="M496" s="96"/>
      <c r="N496" s="220">
        <f>J496+K496+L496+M496</f>
        <v>0</v>
      </c>
      <c r="O496" s="131">
        <f>C496+I496-N496</f>
        <v>95105.33898305087</v>
      </c>
    </row>
    <row r="497" spans="1:15" ht="12.75" thickBot="1">
      <c r="A497" s="8"/>
      <c r="B497" s="42"/>
      <c r="C497" s="68"/>
      <c r="D497" s="81"/>
      <c r="E497" s="81"/>
      <c r="F497" s="81"/>
      <c r="G497" s="82"/>
      <c r="H497" s="82"/>
      <c r="I497" s="211">
        <f t="shared" si="11"/>
        <v>0</v>
      </c>
      <c r="J497" s="94"/>
      <c r="K497" s="94"/>
      <c r="L497" s="94"/>
      <c r="M497" s="94"/>
      <c r="N497" s="107"/>
      <c r="O497" s="110"/>
    </row>
    <row r="498" spans="1:15" ht="12.75" thickBot="1">
      <c r="A498" s="297"/>
      <c r="B498" s="72" t="s">
        <v>137</v>
      </c>
      <c r="C498" s="379"/>
      <c r="D498" s="89">
        <v>42021.87</v>
      </c>
      <c r="E498" s="89">
        <v>42021.87</v>
      </c>
      <c r="F498" s="89">
        <v>42022.1</v>
      </c>
      <c r="G498" s="89">
        <v>42021.77</v>
      </c>
      <c r="H498" s="89">
        <f>D498+E498+F498+G498</f>
        <v>168087.61</v>
      </c>
      <c r="I498" s="211">
        <f t="shared" si="11"/>
        <v>101747.94794188863</v>
      </c>
      <c r="J498" s="96"/>
      <c r="K498" s="96"/>
      <c r="L498" s="96"/>
      <c r="M498" s="96"/>
      <c r="N498" s="220">
        <f>J498+K498+L498+M498</f>
        <v>0</v>
      </c>
      <c r="O498" s="131">
        <f>C498+I498-N498</f>
        <v>101747.94794188863</v>
      </c>
    </row>
    <row r="499" spans="1:15" ht="12.75" thickBot="1">
      <c r="A499" s="8"/>
      <c r="B499" s="42"/>
      <c r="C499" s="68"/>
      <c r="D499" s="81"/>
      <c r="E499" s="81"/>
      <c r="F499" s="81"/>
      <c r="G499" s="82"/>
      <c r="H499" s="82"/>
      <c r="I499" s="211">
        <f t="shared" si="11"/>
        <v>0</v>
      </c>
      <c r="J499" s="94"/>
      <c r="K499" s="94"/>
      <c r="L499" s="94"/>
      <c r="M499" s="94"/>
      <c r="N499" s="107"/>
      <c r="O499" s="110"/>
    </row>
    <row r="500" spans="1:15" ht="12.75" thickBot="1">
      <c r="A500" s="297"/>
      <c r="B500" s="72" t="s">
        <v>138</v>
      </c>
      <c r="C500" s="379"/>
      <c r="D500" s="89">
        <v>30959.85</v>
      </c>
      <c r="E500" s="89">
        <v>30959.85</v>
      </c>
      <c r="F500" s="89">
        <v>30959.85</v>
      </c>
      <c r="G500" s="446">
        <v>40227.69</v>
      </c>
      <c r="H500" s="89">
        <f>D500+E500+F500+G500</f>
        <v>133107.24</v>
      </c>
      <c r="I500" s="211">
        <f t="shared" si="11"/>
        <v>80573.38983050849</v>
      </c>
      <c r="J500" s="96"/>
      <c r="K500" s="96"/>
      <c r="L500" s="96"/>
      <c r="M500" s="96"/>
      <c r="N500" s="220">
        <f>J500+K500+L500+M500</f>
        <v>0</v>
      </c>
      <c r="O500" s="131">
        <f>C500+I500-N500</f>
        <v>80573.38983050849</v>
      </c>
    </row>
    <row r="501" spans="1:15" ht="12.75" thickBot="1">
      <c r="A501" s="8"/>
      <c r="B501" s="42"/>
      <c r="C501" s="68"/>
      <c r="D501" s="81"/>
      <c r="E501" s="81"/>
      <c r="F501" s="81"/>
      <c r="G501" s="82"/>
      <c r="H501" s="82"/>
      <c r="I501" s="211">
        <f t="shared" si="11"/>
        <v>0</v>
      </c>
      <c r="J501" s="94"/>
      <c r="K501" s="94"/>
      <c r="L501" s="94"/>
      <c r="M501" s="94"/>
      <c r="N501" s="107"/>
      <c r="O501" s="110"/>
    </row>
    <row r="502" spans="1:15" ht="12.75" thickBot="1">
      <c r="A502" s="297"/>
      <c r="B502" s="72" t="s">
        <v>135</v>
      </c>
      <c r="C502" s="379"/>
      <c r="D502" s="89">
        <v>18666.24</v>
      </c>
      <c r="E502" s="89">
        <v>11544</v>
      </c>
      <c r="F502" s="89">
        <v>11544</v>
      </c>
      <c r="G502" s="89">
        <v>11544</v>
      </c>
      <c r="H502" s="89">
        <f>D502+E502+F502+G502</f>
        <v>53298.240000000005</v>
      </c>
      <c r="I502" s="211">
        <f t="shared" si="11"/>
        <v>32262.85714285715</v>
      </c>
      <c r="J502" s="96"/>
      <c r="K502" s="96"/>
      <c r="L502" s="96"/>
      <c r="M502" s="96"/>
      <c r="N502" s="220">
        <f>J502+K502+L502+M502</f>
        <v>0</v>
      </c>
      <c r="O502" s="131">
        <f>C502+I502-N502</f>
        <v>32262.85714285715</v>
      </c>
    </row>
    <row r="503" spans="1:15" ht="12.75" thickBot="1">
      <c r="A503" s="285"/>
      <c r="B503" s="46"/>
      <c r="C503" s="69"/>
      <c r="D503" s="256"/>
      <c r="E503" s="256"/>
      <c r="F503" s="256"/>
      <c r="G503" s="256"/>
      <c r="H503" s="256"/>
      <c r="I503" s="211">
        <f t="shared" si="11"/>
        <v>0</v>
      </c>
      <c r="J503" s="258"/>
      <c r="K503" s="258"/>
      <c r="L503" s="258"/>
      <c r="M503" s="258"/>
      <c r="N503" s="257"/>
      <c r="O503" s="259"/>
    </row>
    <row r="504" spans="1:15" ht="12.75" thickBot="1">
      <c r="A504" s="297"/>
      <c r="B504" s="11" t="s">
        <v>260</v>
      </c>
      <c r="C504" s="173"/>
      <c r="D504" s="89">
        <v>22732.83</v>
      </c>
      <c r="E504" s="89">
        <v>22732.83</v>
      </c>
      <c r="F504" s="89">
        <v>22732.83</v>
      </c>
      <c r="G504" s="89">
        <v>22732.83</v>
      </c>
      <c r="H504" s="89">
        <f>D504+E504+F504+G504</f>
        <v>90931.32</v>
      </c>
      <c r="I504" s="211">
        <f t="shared" si="11"/>
        <v>55043.17191283294</v>
      </c>
      <c r="J504" s="96"/>
      <c r="K504" s="96"/>
      <c r="L504" s="96"/>
      <c r="M504" s="96"/>
      <c r="N504" s="220">
        <f>J504+K504+L504+M504</f>
        <v>0</v>
      </c>
      <c r="O504" s="131">
        <f>C504+I504-N504</f>
        <v>55043.17191283294</v>
      </c>
    </row>
    <row r="505" spans="1:15" ht="12.75" thickBot="1">
      <c r="A505" s="285"/>
      <c r="B505" s="44"/>
      <c r="C505" s="70"/>
      <c r="D505" s="266"/>
      <c r="E505" s="266"/>
      <c r="F505" s="266"/>
      <c r="G505" s="266"/>
      <c r="H505" s="266"/>
      <c r="I505" s="211">
        <f t="shared" si="11"/>
        <v>0</v>
      </c>
      <c r="J505" s="268"/>
      <c r="K505" s="268"/>
      <c r="L505" s="268"/>
      <c r="M505" s="268"/>
      <c r="N505" s="283"/>
      <c r="O505" s="146"/>
    </row>
    <row r="506" spans="1:15" ht="12.75" thickBot="1">
      <c r="A506" s="297"/>
      <c r="B506" s="11" t="s">
        <v>261</v>
      </c>
      <c r="C506" s="173"/>
      <c r="D506" s="89"/>
      <c r="E506" s="89"/>
      <c r="F506" s="89"/>
      <c r="G506" s="89"/>
      <c r="H506" s="89">
        <f>D506+E506+F506+G506</f>
        <v>0</v>
      </c>
      <c r="I506" s="211">
        <f t="shared" si="11"/>
        <v>0</v>
      </c>
      <c r="J506" s="96"/>
      <c r="K506" s="96"/>
      <c r="L506" s="96"/>
      <c r="M506" s="96"/>
      <c r="N506" s="220">
        <f>J506+K506+L506+M506</f>
        <v>0</v>
      </c>
      <c r="O506" s="131">
        <f>C506+I506-N506</f>
        <v>0</v>
      </c>
    </row>
    <row r="507" spans="1:15" ht="12.75" thickBot="1">
      <c r="A507" s="285"/>
      <c r="B507" s="44"/>
      <c r="C507" s="70"/>
      <c r="D507" s="266"/>
      <c r="E507" s="266"/>
      <c r="F507" s="266"/>
      <c r="G507" s="266"/>
      <c r="H507" s="266"/>
      <c r="I507" s="211">
        <f t="shared" si="11"/>
        <v>0</v>
      </c>
      <c r="J507" s="268"/>
      <c r="K507" s="268"/>
      <c r="L507" s="268"/>
      <c r="M507" s="268"/>
      <c r="N507" s="283"/>
      <c r="O507" s="146"/>
    </row>
    <row r="508" spans="1:15" ht="12.75" thickBot="1">
      <c r="A508" s="297"/>
      <c r="B508" s="11" t="s">
        <v>262</v>
      </c>
      <c r="C508" s="173"/>
      <c r="D508" s="89"/>
      <c r="E508" s="89"/>
      <c r="F508" s="89"/>
      <c r="G508" s="89"/>
      <c r="H508" s="89">
        <f>D508+E508+F508+G508</f>
        <v>0</v>
      </c>
      <c r="I508" s="211">
        <f t="shared" si="11"/>
        <v>0</v>
      </c>
      <c r="J508" s="96"/>
      <c r="K508" s="96"/>
      <c r="L508" s="96"/>
      <c r="M508" s="96"/>
      <c r="N508" s="220">
        <f>J508+K508+L508+M508</f>
        <v>0</v>
      </c>
      <c r="O508" s="131">
        <f>C508+I508-N508</f>
        <v>0</v>
      </c>
    </row>
    <row r="509" spans="1:15" ht="12.75" thickBot="1">
      <c r="A509" s="285"/>
      <c r="B509" s="44"/>
      <c r="C509" s="70"/>
      <c r="D509" s="266"/>
      <c r="E509" s="266"/>
      <c r="F509" s="266"/>
      <c r="G509" s="266"/>
      <c r="H509" s="266"/>
      <c r="I509" s="211">
        <f t="shared" si="11"/>
        <v>0</v>
      </c>
      <c r="J509" s="268"/>
      <c r="K509" s="268"/>
      <c r="L509" s="268"/>
      <c r="M509" s="268"/>
      <c r="N509" s="283"/>
      <c r="O509" s="146"/>
    </row>
    <row r="510" spans="1:15" ht="12.75" thickBot="1">
      <c r="A510" s="297"/>
      <c r="B510" s="11" t="s">
        <v>263</v>
      </c>
      <c r="C510" s="173"/>
      <c r="D510" s="89"/>
      <c r="E510" s="89"/>
      <c r="F510" s="89"/>
      <c r="G510" s="89"/>
      <c r="H510" s="89">
        <f>D510+E510+F510+G510</f>
        <v>0</v>
      </c>
      <c r="I510" s="211">
        <f t="shared" si="11"/>
        <v>0</v>
      </c>
      <c r="J510" s="96"/>
      <c r="K510" s="96"/>
      <c r="L510" s="96"/>
      <c r="M510" s="96"/>
      <c r="N510" s="220">
        <f>J510+K510+L510+M510</f>
        <v>0</v>
      </c>
      <c r="O510" s="131">
        <f>C510+I510-N510</f>
        <v>0</v>
      </c>
    </row>
    <row r="511" spans="1:15" ht="12.75" thickBot="1">
      <c r="A511" s="285"/>
      <c r="B511" s="44"/>
      <c r="C511" s="70"/>
      <c r="D511" s="266"/>
      <c r="E511" s="266"/>
      <c r="F511" s="266"/>
      <c r="G511" s="266"/>
      <c r="H511" s="266"/>
      <c r="I511" s="211">
        <f t="shared" si="11"/>
        <v>0</v>
      </c>
      <c r="J511" s="268"/>
      <c r="K511" s="268"/>
      <c r="L511" s="268"/>
      <c r="M511" s="268"/>
      <c r="N511" s="283"/>
      <c r="O511" s="146"/>
    </row>
    <row r="512" spans="1:15" ht="12.75" thickBot="1">
      <c r="A512" s="297"/>
      <c r="B512" s="11" t="s">
        <v>264</v>
      </c>
      <c r="C512" s="173"/>
      <c r="D512" s="89"/>
      <c r="E512" s="89"/>
      <c r="F512" s="89"/>
      <c r="G512" s="89"/>
      <c r="H512" s="89">
        <f>D512+E512+F512+G512</f>
        <v>0</v>
      </c>
      <c r="I512" s="211">
        <f aca="true" t="shared" si="12" ref="I512:I537">H512/1.4/1.18</f>
        <v>0</v>
      </c>
      <c r="J512" s="96"/>
      <c r="K512" s="96"/>
      <c r="L512" s="96"/>
      <c r="M512" s="96"/>
      <c r="N512" s="220">
        <f>J512+K512+L512+M512</f>
        <v>0</v>
      </c>
      <c r="O512" s="131">
        <f>C512+I512-N512</f>
        <v>0</v>
      </c>
    </row>
    <row r="513" spans="1:15" ht="12.75" thickBot="1">
      <c r="A513" s="285"/>
      <c r="B513" s="44"/>
      <c r="C513" s="70"/>
      <c r="D513" s="266"/>
      <c r="E513" s="266"/>
      <c r="F513" s="266"/>
      <c r="G513" s="266"/>
      <c r="H513" s="266"/>
      <c r="I513" s="211">
        <f t="shared" si="12"/>
        <v>0</v>
      </c>
      <c r="J513" s="268"/>
      <c r="K513" s="268"/>
      <c r="L513" s="268"/>
      <c r="M513" s="268"/>
      <c r="N513" s="283"/>
      <c r="O513" s="146"/>
    </row>
    <row r="514" spans="1:15" ht="12.75" thickBot="1">
      <c r="A514" s="297"/>
      <c r="B514" s="11" t="s">
        <v>265</v>
      </c>
      <c r="C514" s="173"/>
      <c r="D514" s="89"/>
      <c r="E514" s="89"/>
      <c r="F514" s="89"/>
      <c r="G514" s="89"/>
      <c r="H514" s="89">
        <f>D514+E514+F514+G514</f>
        <v>0</v>
      </c>
      <c r="I514" s="211">
        <f t="shared" si="12"/>
        <v>0</v>
      </c>
      <c r="J514" s="96"/>
      <c r="K514" s="96"/>
      <c r="L514" s="96"/>
      <c r="M514" s="96"/>
      <c r="N514" s="220">
        <f>J514+K514+L514+M514</f>
        <v>0</v>
      </c>
      <c r="O514" s="131">
        <f>C514+I514-N514</f>
        <v>0</v>
      </c>
    </row>
    <row r="515" spans="1:15" ht="12.75" thickBot="1">
      <c r="A515" s="285"/>
      <c r="B515" s="44"/>
      <c r="C515" s="70"/>
      <c r="D515" s="266"/>
      <c r="E515" s="266"/>
      <c r="F515" s="266"/>
      <c r="G515" s="266"/>
      <c r="H515" s="266"/>
      <c r="I515" s="211">
        <f t="shared" si="12"/>
        <v>0</v>
      </c>
      <c r="J515" s="268"/>
      <c r="K515" s="268"/>
      <c r="L515" s="268"/>
      <c r="M515" s="268"/>
      <c r="N515" s="283"/>
      <c r="O515" s="146"/>
    </row>
    <row r="516" spans="1:15" ht="12.75" thickBot="1">
      <c r="A516" s="297"/>
      <c r="B516" s="11" t="s">
        <v>266</v>
      </c>
      <c r="C516" s="173"/>
      <c r="D516" s="89"/>
      <c r="E516" s="89"/>
      <c r="F516" s="89"/>
      <c r="G516" s="89"/>
      <c r="H516" s="89">
        <f>D516+E516+F516+G516</f>
        <v>0</v>
      </c>
      <c r="I516" s="211">
        <f t="shared" si="12"/>
        <v>0</v>
      </c>
      <c r="J516" s="96"/>
      <c r="K516" s="96"/>
      <c r="L516" s="96"/>
      <c r="M516" s="96"/>
      <c r="N516" s="220">
        <f>J516+K516+L516+M516</f>
        <v>0</v>
      </c>
      <c r="O516" s="131">
        <f>C516+I516-N516</f>
        <v>0</v>
      </c>
    </row>
    <row r="517" spans="1:15" ht="12.75" thickBot="1">
      <c r="A517" s="285"/>
      <c r="B517" s="44"/>
      <c r="C517" s="70"/>
      <c r="D517" s="266"/>
      <c r="E517" s="266"/>
      <c r="F517" s="266"/>
      <c r="G517" s="266"/>
      <c r="H517" s="266"/>
      <c r="I517" s="211">
        <f t="shared" si="12"/>
        <v>0</v>
      </c>
      <c r="J517" s="268"/>
      <c r="K517" s="268"/>
      <c r="L517" s="268"/>
      <c r="M517" s="268"/>
      <c r="N517" s="283"/>
      <c r="O517" s="146"/>
    </row>
    <row r="518" spans="1:15" ht="12.75" thickBot="1">
      <c r="A518" s="297"/>
      <c r="B518" s="11" t="s">
        <v>267</v>
      </c>
      <c r="C518" s="173"/>
      <c r="D518" s="89"/>
      <c r="E518" s="89"/>
      <c r="F518" s="89"/>
      <c r="G518" s="89"/>
      <c r="H518" s="89">
        <f>D518+E518+F518+G518</f>
        <v>0</v>
      </c>
      <c r="I518" s="211">
        <f t="shared" si="12"/>
        <v>0</v>
      </c>
      <c r="J518" s="96"/>
      <c r="K518" s="96"/>
      <c r="L518" s="96"/>
      <c r="M518" s="96"/>
      <c r="N518" s="220">
        <f>J518+K518+L518+M518</f>
        <v>0</v>
      </c>
      <c r="O518" s="131">
        <f>C518+I518-N518</f>
        <v>0</v>
      </c>
    </row>
    <row r="519" spans="1:15" ht="12.75" thickBot="1">
      <c r="A519" s="285"/>
      <c r="B519" s="42"/>
      <c r="C519" s="69"/>
      <c r="D519" s="256"/>
      <c r="E519" s="256"/>
      <c r="F519" s="256"/>
      <c r="G519" s="256"/>
      <c r="H519" s="256"/>
      <c r="I519" s="211">
        <f t="shared" si="12"/>
        <v>0</v>
      </c>
      <c r="J519" s="258"/>
      <c r="K519" s="258"/>
      <c r="L519" s="258"/>
      <c r="M519" s="258"/>
      <c r="N519" s="280"/>
      <c r="O519" s="143"/>
    </row>
    <row r="520" spans="1:15" ht="12.75" thickBot="1">
      <c r="A520" s="297"/>
      <c r="B520" s="11" t="s">
        <v>268</v>
      </c>
      <c r="C520" s="173"/>
      <c r="D520" s="89"/>
      <c r="E520" s="89"/>
      <c r="F520" s="89"/>
      <c r="G520" s="89"/>
      <c r="H520" s="89">
        <f>D520+E520+F520+G520</f>
        <v>0</v>
      </c>
      <c r="I520" s="211">
        <f t="shared" si="12"/>
        <v>0</v>
      </c>
      <c r="J520" s="96"/>
      <c r="K520" s="96"/>
      <c r="L520" s="96"/>
      <c r="M520" s="96"/>
      <c r="N520" s="220">
        <f>J520+K520+L520+M520</f>
        <v>0</v>
      </c>
      <c r="O520" s="131">
        <f>C520+I520-N520</f>
        <v>0</v>
      </c>
    </row>
    <row r="521" spans="1:15" ht="12.75" thickBot="1">
      <c r="A521" s="285"/>
      <c r="B521" s="44"/>
      <c r="C521" s="70"/>
      <c r="D521" s="266"/>
      <c r="E521" s="266"/>
      <c r="F521" s="266"/>
      <c r="G521" s="266"/>
      <c r="H521" s="266"/>
      <c r="I521" s="211">
        <f t="shared" si="12"/>
        <v>0</v>
      </c>
      <c r="J521" s="268"/>
      <c r="K521" s="268"/>
      <c r="L521" s="268"/>
      <c r="M521" s="268"/>
      <c r="N521" s="283"/>
      <c r="O521" s="146"/>
    </row>
    <row r="522" spans="1:15" ht="12.75" thickBot="1">
      <c r="A522" s="297"/>
      <c r="B522" s="11" t="s">
        <v>269</v>
      </c>
      <c r="C522" s="173"/>
      <c r="D522" s="89"/>
      <c r="E522" s="89"/>
      <c r="F522" s="89"/>
      <c r="G522" s="89"/>
      <c r="H522" s="89">
        <f>D522+E522+F522+G522</f>
        <v>0</v>
      </c>
      <c r="I522" s="211">
        <f t="shared" si="12"/>
        <v>0</v>
      </c>
      <c r="J522" s="96"/>
      <c r="K522" s="96"/>
      <c r="L522" s="96"/>
      <c r="M522" s="96"/>
      <c r="N522" s="220">
        <f>J522+K522+L522+M522</f>
        <v>0</v>
      </c>
      <c r="O522" s="131">
        <f>C522+I522-N522</f>
        <v>0</v>
      </c>
    </row>
    <row r="523" spans="1:15" ht="12.75" thickBot="1">
      <c r="A523" s="285"/>
      <c r="B523" s="44"/>
      <c r="C523" s="70"/>
      <c r="D523" s="266"/>
      <c r="E523" s="266"/>
      <c r="F523" s="266"/>
      <c r="G523" s="266"/>
      <c r="H523" s="266"/>
      <c r="I523" s="211">
        <f t="shared" si="12"/>
        <v>0</v>
      </c>
      <c r="J523" s="268"/>
      <c r="K523" s="268"/>
      <c r="L523" s="268"/>
      <c r="M523" s="268"/>
      <c r="N523" s="283"/>
      <c r="O523" s="146"/>
    </row>
    <row r="524" spans="1:15" ht="12.75" thickBot="1">
      <c r="A524" s="297"/>
      <c r="B524" s="11" t="s">
        <v>270</v>
      </c>
      <c r="C524" s="173"/>
      <c r="D524" s="89"/>
      <c r="E524" s="89"/>
      <c r="F524" s="89"/>
      <c r="G524" s="89"/>
      <c r="H524" s="89">
        <f>D524+E524+F524+G524</f>
        <v>0</v>
      </c>
      <c r="I524" s="211">
        <f t="shared" si="12"/>
        <v>0</v>
      </c>
      <c r="J524" s="96"/>
      <c r="K524" s="96"/>
      <c r="L524" s="96"/>
      <c r="M524" s="96"/>
      <c r="N524" s="220">
        <f>J524+K524+L524+M524</f>
        <v>0</v>
      </c>
      <c r="O524" s="131">
        <f>C524+I524-N524</f>
        <v>0</v>
      </c>
    </row>
    <row r="525" spans="1:15" ht="12.75" thickBot="1">
      <c r="A525" s="285"/>
      <c r="B525" s="44"/>
      <c r="C525" s="70"/>
      <c r="D525" s="266"/>
      <c r="E525" s="266"/>
      <c r="F525" s="266"/>
      <c r="G525" s="266"/>
      <c r="H525" s="266"/>
      <c r="I525" s="211">
        <f t="shared" si="12"/>
        <v>0</v>
      </c>
      <c r="J525" s="268"/>
      <c r="K525" s="268"/>
      <c r="L525" s="268"/>
      <c r="M525" s="268"/>
      <c r="N525" s="283"/>
      <c r="O525" s="146"/>
    </row>
    <row r="526" spans="1:15" ht="12.75" thickBot="1">
      <c r="A526" s="297"/>
      <c r="B526" s="11" t="s">
        <v>271</v>
      </c>
      <c r="C526" s="173"/>
      <c r="D526" s="89"/>
      <c r="E526" s="89"/>
      <c r="F526" s="89"/>
      <c r="G526" s="89"/>
      <c r="H526" s="89">
        <f>D526+E526+F526+G526</f>
        <v>0</v>
      </c>
      <c r="I526" s="211">
        <f t="shared" si="12"/>
        <v>0</v>
      </c>
      <c r="J526" s="96"/>
      <c r="K526" s="96"/>
      <c r="L526" s="96"/>
      <c r="M526" s="96"/>
      <c r="N526" s="220">
        <f>J526+K526+L526+M526</f>
        <v>0</v>
      </c>
      <c r="O526" s="131">
        <f>C526+I526-N526</f>
        <v>0</v>
      </c>
    </row>
    <row r="527" spans="1:15" ht="12.75" thickBot="1">
      <c r="A527" s="285"/>
      <c r="B527" s="44"/>
      <c r="C527" s="70"/>
      <c r="D527" s="266"/>
      <c r="E527" s="266"/>
      <c r="F527" s="266"/>
      <c r="G527" s="266"/>
      <c r="H527" s="266"/>
      <c r="I527" s="211">
        <f t="shared" si="12"/>
        <v>0</v>
      </c>
      <c r="J527" s="268"/>
      <c r="K527" s="268"/>
      <c r="L527" s="268"/>
      <c r="M527" s="268"/>
      <c r="N527" s="283"/>
      <c r="O527" s="146"/>
    </row>
    <row r="528" spans="1:15" ht="12.75" thickBot="1">
      <c r="A528" s="297"/>
      <c r="B528" s="11" t="s">
        <v>272</v>
      </c>
      <c r="C528" s="173"/>
      <c r="D528" s="89"/>
      <c r="E528" s="89"/>
      <c r="F528" s="89"/>
      <c r="G528" s="89"/>
      <c r="H528" s="89">
        <f>D528+E528+F528+G528</f>
        <v>0</v>
      </c>
      <c r="I528" s="211">
        <f t="shared" si="12"/>
        <v>0</v>
      </c>
      <c r="J528" s="96"/>
      <c r="K528" s="96"/>
      <c r="L528" s="96"/>
      <c r="M528" s="96"/>
      <c r="N528" s="220">
        <f>J528+K528+L528+M528</f>
        <v>0</v>
      </c>
      <c r="O528" s="131">
        <f>C528+I528-N528</f>
        <v>0</v>
      </c>
    </row>
    <row r="529" spans="1:15" ht="12.75" thickBot="1">
      <c r="A529" s="285"/>
      <c r="B529" s="44"/>
      <c r="C529" s="70"/>
      <c r="D529" s="266"/>
      <c r="E529" s="266"/>
      <c r="F529" s="266"/>
      <c r="G529" s="266"/>
      <c r="H529" s="266"/>
      <c r="I529" s="211">
        <f t="shared" si="12"/>
        <v>0</v>
      </c>
      <c r="J529" s="268"/>
      <c r="K529" s="268"/>
      <c r="L529" s="268"/>
      <c r="M529" s="268"/>
      <c r="N529" s="283"/>
      <c r="O529" s="146"/>
    </row>
    <row r="530" spans="1:15" ht="12.75" thickBot="1">
      <c r="A530" s="297"/>
      <c r="B530" s="11" t="s">
        <v>273</v>
      </c>
      <c r="C530" s="173"/>
      <c r="D530" s="89"/>
      <c r="E530" s="89"/>
      <c r="F530" s="89"/>
      <c r="G530" s="89"/>
      <c r="H530" s="89">
        <f>D530+E530+F530+G530</f>
        <v>0</v>
      </c>
      <c r="I530" s="211">
        <f t="shared" si="12"/>
        <v>0</v>
      </c>
      <c r="J530" s="96"/>
      <c r="K530" s="96"/>
      <c r="L530" s="96"/>
      <c r="M530" s="96"/>
      <c r="N530" s="220">
        <f>J530+K530+L530+M530</f>
        <v>0</v>
      </c>
      <c r="O530" s="131">
        <f>C530+I530-N530</f>
        <v>0</v>
      </c>
    </row>
    <row r="531" spans="1:15" ht="12.75" thickBot="1">
      <c r="A531" s="285"/>
      <c r="B531" s="44"/>
      <c r="C531" s="70"/>
      <c r="D531" s="266"/>
      <c r="E531" s="266"/>
      <c r="F531" s="266"/>
      <c r="G531" s="266"/>
      <c r="H531" s="266"/>
      <c r="I531" s="211">
        <f t="shared" si="12"/>
        <v>0</v>
      </c>
      <c r="J531" s="268"/>
      <c r="K531" s="268"/>
      <c r="L531" s="268"/>
      <c r="M531" s="268"/>
      <c r="N531" s="283"/>
      <c r="O531" s="146"/>
    </row>
    <row r="532" spans="1:15" ht="12.75" thickBot="1">
      <c r="A532" s="297"/>
      <c r="B532" s="11" t="s">
        <v>275</v>
      </c>
      <c r="C532" s="173"/>
      <c r="D532" s="89"/>
      <c r="E532" s="89"/>
      <c r="F532" s="89"/>
      <c r="G532" s="89"/>
      <c r="H532" s="89">
        <f>D532+E532+F532+G532</f>
        <v>0</v>
      </c>
      <c r="I532" s="211">
        <f t="shared" si="12"/>
        <v>0</v>
      </c>
      <c r="J532" s="96"/>
      <c r="K532" s="96"/>
      <c r="L532" s="96"/>
      <c r="M532" s="96"/>
      <c r="N532" s="220">
        <f>J532+K532+L532+M532</f>
        <v>0</v>
      </c>
      <c r="O532" s="131">
        <f>C532+I532-N532</f>
        <v>0</v>
      </c>
    </row>
    <row r="533" spans="1:15" ht="12.75" thickBot="1">
      <c r="A533" s="285"/>
      <c r="B533" s="44"/>
      <c r="C533" s="70"/>
      <c r="D533" s="266"/>
      <c r="E533" s="266"/>
      <c r="F533" s="266"/>
      <c r="G533" s="266"/>
      <c r="H533" s="266"/>
      <c r="I533" s="211">
        <f t="shared" si="12"/>
        <v>0</v>
      </c>
      <c r="J533" s="268"/>
      <c r="K533" s="268"/>
      <c r="L533" s="268"/>
      <c r="M533" s="268"/>
      <c r="N533" s="283"/>
      <c r="O533" s="146"/>
    </row>
    <row r="534" spans="1:15" ht="12.75" thickBot="1">
      <c r="A534" s="297"/>
      <c r="B534" s="11" t="s">
        <v>276</v>
      </c>
      <c r="C534" s="173"/>
      <c r="D534" s="89"/>
      <c r="E534" s="89"/>
      <c r="F534" s="89"/>
      <c r="G534" s="89"/>
      <c r="H534" s="89">
        <f>D534+E534+F534+G534</f>
        <v>0</v>
      </c>
      <c r="I534" s="211">
        <f t="shared" si="12"/>
        <v>0</v>
      </c>
      <c r="J534" s="96"/>
      <c r="K534" s="96"/>
      <c r="L534" s="96"/>
      <c r="M534" s="96"/>
      <c r="N534" s="220">
        <f>J534+K534+L534+M534</f>
        <v>0</v>
      </c>
      <c r="O534" s="131">
        <f>C534+I534-N534</f>
        <v>0</v>
      </c>
    </row>
    <row r="535" spans="1:15" ht="12.75" thickBot="1">
      <c r="A535" s="285"/>
      <c r="B535" s="44"/>
      <c r="C535" s="70"/>
      <c r="D535" s="266"/>
      <c r="E535" s="266"/>
      <c r="F535" s="266"/>
      <c r="G535" s="266"/>
      <c r="H535" s="266"/>
      <c r="I535" s="211">
        <f t="shared" si="12"/>
        <v>0</v>
      </c>
      <c r="J535" s="268"/>
      <c r="K535" s="268"/>
      <c r="L535" s="268"/>
      <c r="M535" s="268"/>
      <c r="N535" s="283"/>
      <c r="O535" s="146"/>
    </row>
    <row r="536" spans="1:15" ht="12.75" thickBot="1">
      <c r="A536" s="297"/>
      <c r="B536" s="11"/>
      <c r="C536" s="173"/>
      <c r="D536" s="89"/>
      <c r="E536" s="89"/>
      <c r="F536" s="89"/>
      <c r="G536" s="89"/>
      <c r="H536" s="89">
        <f>D536+E536+F536+G536</f>
        <v>0</v>
      </c>
      <c r="I536" s="211">
        <f t="shared" si="12"/>
        <v>0</v>
      </c>
      <c r="J536" s="96"/>
      <c r="K536" s="96"/>
      <c r="L536" s="96"/>
      <c r="M536" s="96"/>
      <c r="N536" s="220">
        <f>J536+K536+L536+M536</f>
        <v>0</v>
      </c>
      <c r="O536" s="131">
        <f>C536+I536-N536</f>
        <v>0</v>
      </c>
    </row>
    <row r="537" spans="1:15" ht="12.75" thickBot="1">
      <c r="A537" s="285"/>
      <c r="B537" s="42"/>
      <c r="C537" s="69"/>
      <c r="D537" s="256"/>
      <c r="E537" s="256"/>
      <c r="F537" s="256"/>
      <c r="G537" s="256"/>
      <c r="H537" s="256"/>
      <c r="I537" s="211">
        <f t="shared" si="12"/>
        <v>0</v>
      </c>
      <c r="J537" s="258"/>
      <c r="K537" s="258"/>
      <c r="L537" s="258"/>
      <c r="M537" s="258"/>
      <c r="N537" s="280"/>
      <c r="O537" s="143"/>
    </row>
    <row r="538" spans="1:15" ht="12" thickBot="1">
      <c r="A538" s="133"/>
      <c r="B538" s="296"/>
      <c r="C538" s="70"/>
      <c r="D538" s="135"/>
      <c r="E538" s="135"/>
      <c r="F538" s="136"/>
      <c r="G538" s="136"/>
      <c r="H538" s="136"/>
      <c r="I538" s="136"/>
      <c r="J538" s="136"/>
      <c r="K538" s="136"/>
      <c r="L538" s="136"/>
      <c r="M538" s="136"/>
      <c r="N538" s="155"/>
      <c r="O538" s="156"/>
    </row>
    <row r="539" spans="1:15" ht="12" thickBot="1">
      <c r="A539" s="1"/>
      <c r="B539" s="14" t="s">
        <v>98</v>
      </c>
      <c r="C539" s="33">
        <f>C448+C450+C452+C454+C456+C459+C460+C462+C464+C466+C468+C471+C472+C474+C476+C478+C480+C482+C484+C486+C488+C490+C492+C494+C496+C498+C500+C502+C504+C506+C508+C510+C512+C514+C516+C518+C520+C522+C524+C526+C528+C530+C532+C534+C536</f>
        <v>0</v>
      </c>
      <c r="D539" s="33">
        <f>D448+D450+D452+D454+D456+D459+D460+D462+D464+D466+D468+D471+D472+D474+D476+D478+D480+D482+D484+D486+D488+D490+D492+D494+D496+D498+D500+D502+D504+D506+D508+D510+D512+D514+D516+D518+D520+D522+D524+D526+D528+D530+D532+D534+D536</f>
        <v>373394.57</v>
      </c>
      <c r="E539" s="33">
        <f>E448+E450+E452+E454+E456+E459+E460+E462+E464+E466+E468+E471+E472+E474+E476+E478+E480+E482+E484+E486+E488+E490+E492+E494+E496+E498+E500+E502+E504+E506+E508+E510+E512+E514+E516+E518+E520+E522+E524+E526+E528+E530+E532+E534+E536</f>
        <v>355129.83999999997</v>
      </c>
      <c r="F539" s="33">
        <f>F448+F450+F452+F454+F456+F459+F460+F462+F464+F466+F468+F471+F472+F474+F476+F478+F480+F482+F484+F486+F488+F490+F492+F494+F496+F498+F500+F502+F504+F506+F508+F510+F512+F514+F516+F518+F520+F522+F524+F526+F528+F530+F532+F534+F536</f>
        <v>347077.20999999996</v>
      </c>
      <c r="G539" s="33">
        <f>G448+G450+G452+G454+G456+G459+G460+G462+G464+G466+G468+G471+G472+G474+G476+G478+G480+G482+G484+G486+G488+G490+G492+G494+G496+G498+G500+G502+G504+G506+G508+G510+G512+G514+G516+G518+G520+G522+G524+G526+G528+G530+G532+G534+G536</f>
        <v>350794.22000000003</v>
      </c>
      <c r="H539" s="122">
        <f>D539+E539+F539+G539</f>
        <v>1426395.8399999999</v>
      </c>
      <c r="I539" s="33">
        <f>I448+I450+I452+I454+I456+I459+I460+I462+I464+I466+I468+I471+I472+I474+I476+I478+I480+I482+I484+I486+I488+I490+I492+I494+I496+I498+I500+I502+I504+I506+I508+I510+I512+I514+I516+I518+I520+I522+I524+I526+I528+I530+I532+I534+I536</f>
        <v>863435.7384987895</v>
      </c>
      <c r="J539" s="33">
        <f>J448+J450+J452+J454+J456+J459+J460+J462+J464+J466+J468+J471+J472+J474+J476+J478+J480+J482+J484+J486+J488+J490+J492+J494+J496+J498+J500+J502+J504+J506+J508+J510+J512+J514+J516+J518+J520+J522+J524+J526+J528+J530+J532+J534+J536</f>
        <v>0</v>
      </c>
      <c r="K539" s="33">
        <f>K448+K450+K452+K454+K456+K459+K460+K462+K464+K466+K468+K471+K472+K474+K476+K478+K480+K482+K484+K486+K488+K490+K492+K494+K496+K498+K500+K502+K504+K506+K508+K510+K512+K514+K516+K518+K520+K522+K524+K526+K528+K530+K532+K534+K536</f>
        <v>0</v>
      </c>
      <c r="L539" s="33">
        <f>L448+L450+L452+L454+L456+L459+L460+L462+L464+L466+L468+L471+L472+L474+L476+L478+L480+L482+L484+L486+L488+L490+L492+L494+L496+L498+L500+L502+L504+L506+L508+L510+L512+L514+L516+L518+L520+L522+L524+L526+L528+L530+L532+L534+L536</f>
        <v>0</v>
      </c>
      <c r="M539" s="33">
        <f>M448+M450+M452+M454+M456+M459+M460+M462+M464+M466+M468+M471+M472+M474+M476+M478+M480+M482+M484+M486+M488+M490+M492+M494+M496+M498+M500+M502+M504+M506+M508+M510+M512+M514+M516+M518+M520+M522+M524+M526+M528+M530+M532+M534+M536</f>
        <v>0</v>
      </c>
      <c r="N539" s="130">
        <f>J539+K539+L539+M539</f>
        <v>0</v>
      </c>
      <c r="O539" s="33">
        <f>O448+O450+O452+O454+O456+O459+O460+O462+O464+O466+O468+O471+O472+O474+O476+O478+O480+O482+O484+O486+O488+O490+O492+O494+O496+O498+O500+O502+O504+O506+O508+O510+O512+O514+O516+O518+O520+O522+O524+O526+O528+O530+O532+O534+O536</f>
        <v>863435.7384987895</v>
      </c>
    </row>
    <row r="540" spans="1:15" ht="12.75" thickBot="1">
      <c r="A540" s="1"/>
      <c r="B540" s="119" t="s">
        <v>361</v>
      </c>
      <c r="C540" s="63"/>
      <c r="D540" s="36"/>
      <c r="E540" s="36"/>
      <c r="F540" s="36"/>
      <c r="G540" s="36"/>
      <c r="H540" s="122"/>
      <c r="I540" s="211">
        <f>H539-I539</f>
        <v>562960.1015012104</v>
      </c>
      <c r="J540" s="36"/>
      <c r="K540" s="36"/>
      <c r="L540" s="36"/>
      <c r="M540" s="36"/>
      <c r="N540" s="130">
        <f>J540+K540+L540+M540</f>
        <v>0</v>
      </c>
      <c r="O540" s="131"/>
    </row>
    <row r="541" spans="1:15" ht="12.75" thickBot="1">
      <c r="A541" s="7"/>
      <c r="B541" s="120"/>
      <c r="C541" s="169"/>
      <c r="D541" s="36"/>
      <c r="E541" s="36"/>
      <c r="F541" s="36"/>
      <c r="G541" s="36"/>
      <c r="H541" s="122"/>
      <c r="I541" s="211"/>
      <c r="J541" s="36"/>
      <c r="K541" s="36"/>
      <c r="L541" s="36"/>
      <c r="M541" s="36"/>
      <c r="N541" s="130">
        <f>J541+K541+L541+M541</f>
        <v>0</v>
      </c>
      <c r="O541" s="131"/>
    </row>
    <row r="542" spans="1:15" ht="12.75" thickBot="1">
      <c r="A542" s="139"/>
      <c r="B542" s="140" t="s">
        <v>5</v>
      </c>
      <c r="C542" s="188"/>
      <c r="D542" s="152"/>
      <c r="E542" s="152"/>
      <c r="F542" s="152"/>
      <c r="G542" s="152"/>
      <c r="H542" s="148"/>
      <c r="I542" s="226">
        <f>I541+I540+I539</f>
        <v>1426395.8399999999</v>
      </c>
      <c r="J542" s="152"/>
      <c r="K542" s="152"/>
      <c r="L542" s="152"/>
      <c r="M542" s="152"/>
      <c r="N542" s="149">
        <f>J542+K542+L542+M542</f>
        <v>0</v>
      </c>
      <c r="O542" s="226"/>
    </row>
    <row r="543" spans="4:15" ht="11.25">
      <c r="D543" s="112"/>
      <c r="E543" s="112"/>
      <c r="F543" s="68"/>
      <c r="G543" s="68"/>
      <c r="H543" s="68"/>
      <c r="I543" s="68"/>
      <c r="J543" s="68"/>
      <c r="K543" s="68"/>
      <c r="L543" s="68"/>
      <c r="M543" s="68"/>
      <c r="N543" s="113"/>
      <c r="O543" s="114"/>
    </row>
    <row r="544" spans="1:15" ht="11.25">
      <c r="A544" s="236"/>
      <c r="B544" s="236"/>
      <c r="C544" s="236"/>
      <c r="D544" s="237"/>
      <c r="E544" s="237"/>
      <c r="F544" s="238"/>
      <c r="G544" s="238"/>
      <c r="H544" s="238"/>
      <c r="I544" s="238"/>
      <c r="J544" s="238"/>
      <c r="K544" s="238"/>
      <c r="L544" s="238"/>
      <c r="M544" s="238"/>
      <c r="N544" s="240"/>
      <c r="O544" s="241"/>
    </row>
    <row r="545" spans="4:15" ht="11.25">
      <c r="D545" s="112"/>
      <c r="E545" s="112"/>
      <c r="F545" s="68"/>
      <c r="G545" s="68"/>
      <c r="H545" s="68"/>
      <c r="I545" s="68"/>
      <c r="J545" s="68"/>
      <c r="K545" s="68"/>
      <c r="L545" s="68"/>
      <c r="M545" s="68"/>
      <c r="N545" s="113"/>
      <c r="O545" s="114"/>
    </row>
    <row r="546" spans="2:15" ht="13.5" thickBot="1">
      <c r="B546" s="17" t="s">
        <v>353</v>
      </c>
      <c r="C546" s="235" t="s">
        <v>287</v>
      </c>
      <c r="D546" s="310"/>
      <c r="F546" s="17" t="s">
        <v>352</v>
      </c>
      <c r="G546" s="158"/>
      <c r="H546" s="158"/>
      <c r="I546" s="158"/>
      <c r="J546" s="158"/>
      <c r="K546" s="158"/>
      <c r="L546" s="158"/>
      <c r="M546" s="158"/>
      <c r="N546" s="159"/>
      <c r="O546" s="160"/>
    </row>
    <row r="547" spans="1:15" ht="12" thickBot="1">
      <c r="A547" s="202"/>
      <c r="B547" s="203"/>
      <c r="C547" s="190"/>
      <c r="D547" s="224"/>
      <c r="E547" s="224" t="s">
        <v>378</v>
      </c>
      <c r="F547" s="215"/>
      <c r="G547" s="215"/>
      <c r="H547" s="216"/>
      <c r="I547" s="205"/>
      <c r="J547" s="232"/>
      <c r="K547" s="74" t="s">
        <v>379</v>
      </c>
      <c r="L547" s="74"/>
      <c r="M547" s="75"/>
      <c r="N547" s="77"/>
      <c r="O547" s="102"/>
    </row>
    <row r="548" spans="1:15" ht="45.75" customHeight="1" thickBot="1">
      <c r="A548" s="427"/>
      <c r="B548" s="428" t="s">
        <v>59</v>
      </c>
      <c r="C548" s="311" t="s">
        <v>372</v>
      </c>
      <c r="D548" s="245" t="s">
        <v>212</v>
      </c>
      <c r="E548" s="245" t="s">
        <v>310</v>
      </c>
      <c r="F548" s="459" t="s">
        <v>341</v>
      </c>
      <c r="G548" s="214" t="s">
        <v>294</v>
      </c>
      <c r="H548" s="217" t="s">
        <v>383</v>
      </c>
      <c r="I548" s="78" t="s">
        <v>384</v>
      </c>
      <c r="J548" s="245">
        <v>1</v>
      </c>
      <c r="K548" s="76">
        <v>2</v>
      </c>
      <c r="L548" s="76">
        <v>3</v>
      </c>
      <c r="M548" s="76">
        <v>4</v>
      </c>
      <c r="N548" s="218" t="s">
        <v>377</v>
      </c>
      <c r="O548" s="103" t="s">
        <v>375</v>
      </c>
    </row>
    <row r="549" spans="1:15" ht="12" thickBot="1">
      <c r="A549" s="44"/>
      <c r="B549" s="44"/>
      <c r="C549" s="70"/>
      <c r="D549" s="334"/>
      <c r="E549" s="334"/>
      <c r="F549" s="207"/>
      <c r="G549" s="207"/>
      <c r="H549" s="207"/>
      <c r="I549" s="207"/>
      <c r="J549" s="335"/>
      <c r="K549" s="335"/>
      <c r="L549" s="335"/>
      <c r="M549" s="335"/>
      <c r="N549" s="336"/>
      <c r="O549" s="337"/>
    </row>
    <row r="550" spans="1:16" ht="12.75" thickBot="1">
      <c r="A550" s="40"/>
      <c r="B550" s="11" t="s">
        <v>296</v>
      </c>
      <c r="C550" s="173"/>
      <c r="D550" s="338">
        <v>11366.4</v>
      </c>
      <c r="E550" s="338">
        <v>11366.4</v>
      </c>
      <c r="F550" s="338">
        <v>11366.4</v>
      </c>
      <c r="G550" s="339">
        <v>11366.4</v>
      </c>
      <c r="H550" s="89">
        <f>D550+E550+F550+G550</f>
        <v>45465.6</v>
      </c>
      <c r="I550" s="211">
        <f aca="true" t="shared" si="13" ref="I550:I613">H550/1.4/1.18</f>
        <v>27521.549636803877</v>
      </c>
      <c r="J550" s="96"/>
      <c r="K550" s="96"/>
      <c r="L550" s="96"/>
      <c r="M550" s="96"/>
      <c r="N550" s="220">
        <f>J550+K550+L550+M550</f>
        <v>0</v>
      </c>
      <c r="O550" s="131">
        <f>C550+I550-N550</f>
        <v>27521.549636803877</v>
      </c>
      <c r="P550" s="350"/>
    </row>
    <row r="551" spans="1:16" ht="12.75" thickBot="1">
      <c r="A551" s="44"/>
      <c r="B551" s="44"/>
      <c r="C551" s="70"/>
      <c r="D551" s="334"/>
      <c r="E551" s="334"/>
      <c r="F551" s="334"/>
      <c r="G551" s="207"/>
      <c r="H551" s="207"/>
      <c r="I551" s="211">
        <f t="shared" si="13"/>
        <v>0</v>
      </c>
      <c r="J551" s="335"/>
      <c r="K551" s="335"/>
      <c r="L551" s="335"/>
      <c r="M551" s="335"/>
      <c r="N551" s="336"/>
      <c r="O551" s="337"/>
      <c r="P551" s="350"/>
    </row>
    <row r="552" spans="1:16" ht="12.75" thickBot="1">
      <c r="A552" s="40"/>
      <c r="B552" s="11" t="s">
        <v>297</v>
      </c>
      <c r="C552" s="173"/>
      <c r="D552" s="338"/>
      <c r="E552" s="338"/>
      <c r="F552" s="338"/>
      <c r="G552" s="339"/>
      <c r="H552" s="89">
        <f>D552+E552+F552+G552</f>
        <v>0</v>
      </c>
      <c r="I552" s="211">
        <f t="shared" si="13"/>
        <v>0</v>
      </c>
      <c r="J552" s="96"/>
      <c r="K552" s="96"/>
      <c r="L552" s="96"/>
      <c r="M552" s="96"/>
      <c r="N552" s="220">
        <f>J552+K552+L552+M552</f>
        <v>0</v>
      </c>
      <c r="O552" s="131">
        <f>C552+I552-N552</f>
        <v>0</v>
      </c>
      <c r="P552" s="350"/>
    </row>
    <row r="553" spans="1:16" ht="12.75" thickBot="1">
      <c r="A553" s="44"/>
      <c r="B553" s="44"/>
      <c r="C553" s="70"/>
      <c r="D553" s="334"/>
      <c r="E553" s="334"/>
      <c r="F553" s="334"/>
      <c r="G553" s="207"/>
      <c r="H553" s="207"/>
      <c r="I553" s="211">
        <f t="shared" si="13"/>
        <v>0</v>
      </c>
      <c r="J553" s="335"/>
      <c r="K553" s="335"/>
      <c r="L553" s="335"/>
      <c r="M553" s="335"/>
      <c r="N553" s="336"/>
      <c r="O553" s="337"/>
      <c r="P553" s="350"/>
    </row>
    <row r="554" spans="1:16" ht="12.75" thickBot="1">
      <c r="A554" s="40"/>
      <c r="B554" s="11" t="s">
        <v>298</v>
      </c>
      <c r="C554" s="173"/>
      <c r="D554" s="338"/>
      <c r="E554" s="338"/>
      <c r="F554" s="338"/>
      <c r="G554" s="339"/>
      <c r="H554" s="89">
        <f>D554+E554+F554+G554</f>
        <v>0</v>
      </c>
      <c r="I554" s="211">
        <f t="shared" si="13"/>
        <v>0</v>
      </c>
      <c r="J554" s="96"/>
      <c r="K554" s="96"/>
      <c r="L554" s="96"/>
      <c r="M554" s="96"/>
      <c r="N554" s="220">
        <f>J554+K554+L554+M554</f>
        <v>0</v>
      </c>
      <c r="O554" s="131">
        <f>C554+I554-N554</f>
        <v>0</v>
      </c>
      <c r="P554" s="350"/>
    </row>
    <row r="555" spans="1:16" ht="12.75" thickBot="1">
      <c r="A555" s="44"/>
      <c r="B555" s="44"/>
      <c r="C555" s="70"/>
      <c r="D555" s="334"/>
      <c r="E555" s="334"/>
      <c r="F555" s="334"/>
      <c r="G555" s="207"/>
      <c r="H555" s="207"/>
      <c r="I555" s="211">
        <f t="shared" si="13"/>
        <v>0</v>
      </c>
      <c r="J555" s="335"/>
      <c r="K555" s="335"/>
      <c r="L555" s="335"/>
      <c r="M555" s="335"/>
      <c r="N555" s="336"/>
      <c r="O555" s="337"/>
      <c r="P555" s="350"/>
    </row>
    <row r="556" spans="1:16" ht="12.75" thickBot="1">
      <c r="A556" s="40"/>
      <c r="B556" s="51" t="s">
        <v>299</v>
      </c>
      <c r="C556" s="341"/>
      <c r="D556" s="338"/>
      <c r="E556" s="338"/>
      <c r="F556" s="338"/>
      <c r="G556" s="339"/>
      <c r="H556" s="89">
        <f>D556+E556+F556+G556</f>
        <v>0</v>
      </c>
      <c r="I556" s="211">
        <f t="shared" si="13"/>
        <v>0</v>
      </c>
      <c r="J556" s="96"/>
      <c r="K556" s="96"/>
      <c r="L556" s="96"/>
      <c r="M556" s="96"/>
      <c r="N556" s="220">
        <f>J556+K556+L556+M556</f>
        <v>0</v>
      </c>
      <c r="O556" s="131">
        <f>C556+I556-N556</f>
        <v>0</v>
      </c>
      <c r="P556" s="350"/>
    </row>
    <row r="557" spans="1:16" ht="12.75" thickBot="1">
      <c r="A557" s="44"/>
      <c r="B557" s="44"/>
      <c r="C557" s="70"/>
      <c r="D557" s="334"/>
      <c r="E557" s="334"/>
      <c r="F557" s="334"/>
      <c r="G557" s="207"/>
      <c r="H557" s="207"/>
      <c r="I557" s="211">
        <f t="shared" si="13"/>
        <v>0</v>
      </c>
      <c r="J557" s="335"/>
      <c r="K557" s="335"/>
      <c r="L557" s="335"/>
      <c r="M557" s="335"/>
      <c r="N557" s="336"/>
      <c r="O557" s="337"/>
      <c r="P557" s="350"/>
    </row>
    <row r="558" spans="1:16" ht="12.75" thickBot="1">
      <c r="A558" s="45"/>
      <c r="B558" s="41" t="s">
        <v>300</v>
      </c>
      <c r="C558" s="64"/>
      <c r="D558" s="338"/>
      <c r="E558" s="338"/>
      <c r="F558" s="338"/>
      <c r="G558" s="339"/>
      <c r="H558" s="89">
        <f>D558+E558+F558+G558</f>
        <v>0</v>
      </c>
      <c r="I558" s="211">
        <f t="shared" si="13"/>
        <v>0</v>
      </c>
      <c r="J558" s="96"/>
      <c r="K558" s="96"/>
      <c r="L558" s="96"/>
      <c r="M558" s="96"/>
      <c r="N558" s="220">
        <f>J558+K558+L558+M558</f>
        <v>0</v>
      </c>
      <c r="O558" s="131">
        <f>C558+I558-N558</f>
        <v>0</v>
      </c>
      <c r="P558" s="350"/>
    </row>
    <row r="559" spans="1:16" ht="12.75" thickBot="1">
      <c r="A559" s="42"/>
      <c r="B559" s="47"/>
      <c r="C559" s="287"/>
      <c r="D559" s="90"/>
      <c r="E559" s="90"/>
      <c r="F559" s="90"/>
      <c r="G559" s="91"/>
      <c r="H559" s="91"/>
      <c r="I559" s="211">
        <f t="shared" si="13"/>
        <v>0</v>
      </c>
      <c r="J559" s="97"/>
      <c r="K559" s="97"/>
      <c r="L559" s="97"/>
      <c r="M559" s="97"/>
      <c r="N559" s="117"/>
      <c r="O559" s="161"/>
      <c r="P559" s="350"/>
    </row>
    <row r="560" spans="1:16" ht="12.75" thickBot="1">
      <c r="A560" s="48"/>
      <c r="B560" s="52" t="s">
        <v>325</v>
      </c>
      <c r="C560" s="378"/>
      <c r="D560" s="89">
        <v>57414.48</v>
      </c>
      <c r="E560" s="89">
        <v>53249.76</v>
      </c>
      <c r="F560" s="89">
        <v>52715.25</v>
      </c>
      <c r="G560" s="89">
        <v>53661.23</v>
      </c>
      <c r="H560" s="89">
        <f>D560+E560+F560+G560</f>
        <v>217040.72</v>
      </c>
      <c r="I560" s="211">
        <f t="shared" si="13"/>
        <v>131380.58111380148</v>
      </c>
      <c r="J560" s="96"/>
      <c r="K560" s="96"/>
      <c r="L560" s="96"/>
      <c r="M560" s="96"/>
      <c r="N560" s="220">
        <f>J560+K560+L560+M560</f>
        <v>0</v>
      </c>
      <c r="O560" s="131">
        <f>C560+I560-N560</f>
        <v>131380.58111380148</v>
      </c>
      <c r="P560" s="350"/>
    </row>
    <row r="561" spans="1:16" ht="12.75" thickBot="1">
      <c r="A561" s="42"/>
      <c r="B561" s="44"/>
      <c r="C561" s="69"/>
      <c r="D561" s="81"/>
      <c r="E561" s="81"/>
      <c r="F561" s="81"/>
      <c r="G561" s="82"/>
      <c r="H561" s="82"/>
      <c r="I561" s="211">
        <f t="shared" si="13"/>
        <v>0</v>
      </c>
      <c r="J561" s="94"/>
      <c r="K561" s="94"/>
      <c r="L561" s="94"/>
      <c r="M561" s="94"/>
      <c r="N561" s="107"/>
      <c r="O561" s="110"/>
      <c r="P561" s="350"/>
    </row>
    <row r="562" spans="1:16" ht="12.75" thickBot="1">
      <c r="A562" s="48"/>
      <c r="B562" s="72" t="s">
        <v>166</v>
      </c>
      <c r="C562" s="378"/>
      <c r="D562" s="89">
        <v>16523.91</v>
      </c>
      <c r="E562" s="89">
        <v>16523.91</v>
      </c>
      <c r="F562" s="89">
        <v>16523.91</v>
      </c>
      <c r="G562" s="89">
        <v>16523.91</v>
      </c>
      <c r="H562" s="89">
        <f>D562+E562+F562+G562</f>
        <v>66095.64</v>
      </c>
      <c r="I562" s="211">
        <f t="shared" si="13"/>
        <v>40009.46731234867</v>
      </c>
      <c r="J562" s="96"/>
      <c r="K562" s="96"/>
      <c r="L562" s="96"/>
      <c r="M562" s="96"/>
      <c r="N562" s="220">
        <f>J562+K562+L562+M562</f>
        <v>0</v>
      </c>
      <c r="O562" s="131">
        <f>C562+I562-N562</f>
        <v>40009.46731234867</v>
      </c>
      <c r="P562" s="350"/>
    </row>
    <row r="563" spans="1:16" ht="12.75" thickBot="1">
      <c r="A563" s="42"/>
      <c r="B563" s="44"/>
      <c r="C563" s="69"/>
      <c r="D563" s="81"/>
      <c r="E563" s="81"/>
      <c r="F563" s="81"/>
      <c r="G563" s="82"/>
      <c r="H563" s="82"/>
      <c r="I563" s="211">
        <f t="shared" si="13"/>
        <v>0</v>
      </c>
      <c r="J563" s="94"/>
      <c r="K563" s="94"/>
      <c r="L563" s="94"/>
      <c r="M563" s="94"/>
      <c r="N563" s="107"/>
      <c r="O563" s="110"/>
      <c r="P563" s="350"/>
    </row>
    <row r="564" spans="1:16" ht="12.75" thickBot="1">
      <c r="A564" s="48"/>
      <c r="B564" s="72" t="s">
        <v>167</v>
      </c>
      <c r="C564" s="378"/>
      <c r="D564" s="89">
        <v>2984.19</v>
      </c>
      <c r="E564" s="89">
        <v>2984.19</v>
      </c>
      <c r="F564" s="89">
        <v>2984.19</v>
      </c>
      <c r="G564" s="89">
        <v>2984.19</v>
      </c>
      <c r="H564" s="89">
        <f>D564+E564+F564+G564</f>
        <v>11936.76</v>
      </c>
      <c r="I564" s="211">
        <f t="shared" si="13"/>
        <v>7225.6416464891045</v>
      </c>
      <c r="J564" s="96"/>
      <c r="K564" s="96"/>
      <c r="L564" s="96"/>
      <c r="M564" s="96"/>
      <c r="N564" s="220">
        <f>J564+K564+L564+M564</f>
        <v>0</v>
      </c>
      <c r="O564" s="131">
        <f>C564+I564-N564</f>
        <v>7225.6416464891045</v>
      </c>
      <c r="P564" s="350"/>
    </row>
    <row r="565" spans="1:16" ht="12.75" thickBot="1">
      <c r="A565" s="42"/>
      <c r="B565" s="42"/>
      <c r="C565" s="69"/>
      <c r="D565" s="81"/>
      <c r="E565" s="81"/>
      <c r="F565" s="81"/>
      <c r="G565" s="82"/>
      <c r="H565" s="82"/>
      <c r="I565" s="211">
        <f t="shared" si="13"/>
        <v>0</v>
      </c>
      <c r="J565" s="94"/>
      <c r="K565" s="94"/>
      <c r="L565" s="94"/>
      <c r="M565" s="94"/>
      <c r="N565" s="107"/>
      <c r="O565" s="110"/>
      <c r="P565" s="350"/>
    </row>
    <row r="566" spans="1:16" ht="12.75" thickBot="1">
      <c r="A566" s="48"/>
      <c r="B566" s="72" t="s">
        <v>168</v>
      </c>
      <c r="C566" s="379"/>
      <c r="D566" s="89">
        <v>29907.93</v>
      </c>
      <c r="E566" s="89">
        <v>29907.93</v>
      </c>
      <c r="F566" s="89">
        <v>29907.93</v>
      </c>
      <c r="G566" s="89">
        <v>29907.93</v>
      </c>
      <c r="H566" s="89">
        <f>D566+E566+F566+G566</f>
        <v>119631.72</v>
      </c>
      <c r="I566" s="211">
        <f t="shared" si="13"/>
        <v>72416.29539951576</v>
      </c>
      <c r="J566" s="96"/>
      <c r="K566" s="96"/>
      <c r="L566" s="96"/>
      <c r="M566" s="96"/>
      <c r="N566" s="220">
        <f>J566+K566+L566+M566</f>
        <v>0</v>
      </c>
      <c r="O566" s="131">
        <f>C566+I566-N566</f>
        <v>72416.29539951576</v>
      </c>
      <c r="P566" s="350"/>
    </row>
    <row r="567" spans="1:16" ht="12.75" thickBot="1">
      <c r="A567" s="42"/>
      <c r="B567" s="42"/>
      <c r="C567" s="69"/>
      <c r="D567" s="81"/>
      <c r="E567" s="81"/>
      <c r="F567" s="81"/>
      <c r="G567" s="82"/>
      <c r="H567" s="82"/>
      <c r="I567" s="211">
        <f t="shared" si="13"/>
        <v>0</v>
      </c>
      <c r="J567" s="94"/>
      <c r="K567" s="94"/>
      <c r="L567" s="94"/>
      <c r="M567" s="94"/>
      <c r="N567" s="107"/>
      <c r="O567" s="110"/>
      <c r="P567" s="350"/>
    </row>
    <row r="568" spans="1:16" ht="12.75" thickBot="1">
      <c r="A568" s="297"/>
      <c r="B568" s="52" t="s">
        <v>314</v>
      </c>
      <c r="C568" s="379"/>
      <c r="D568" s="89">
        <v>4120.32</v>
      </c>
      <c r="E568" s="89">
        <v>4120.32</v>
      </c>
      <c r="F568" s="89">
        <v>4120.32</v>
      </c>
      <c r="G568" s="89">
        <v>4120.32</v>
      </c>
      <c r="H568" s="89">
        <f>D568+E568+F568+G568</f>
        <v>16481.28</v>
      </c>
      <c r="I568" s="211">
        <f t="shared" si="13"/>
        <v>9976.561743341405</v>
      </c>
      <c r="J568" s="96"/>
      <c r="K568" s="96"/>
      <c r="L568" s="96"/>
      <c r="M568" s="96"/>
      <c r="N568" s="220">
        <f>J568+K568+L568+M568</f>
        <v>0</v>
      </c>
      <c r="O568" s="131">
        <f>C568+I568-N568</f>
        <v>9976.561743341405</v>
      </c>
      <c r="P568" s="350"/>
    </row>
    <row r="569" spans="1:16" ht="12.75" thickBot="1">
      <c r="A569" s="46"/>
      <c r="B569" s="46"/>
      <c r="C569" s="69"/>
      <c r="D569" s="81"/>
      <c r="E569" s="81"/>
      <c r="F569" s="81"/>
      <c r="G569" s="82"/>
      <c r="H569" s="82"/>
      <c r="I569" s="211">
        <f t="shared" si="13"/>
        <v>0</v>
      </c>
      <c r="J569" s="94"/>
      <c r="K569" s="94"/>
      <c r="L569" s="94"/>
      <c r="M569" s="94"/>
      <c r="N569" s="107"/>
      <c r="O569" s="110"/>
      <c r="P569" s="350"/>
    </row>
    <row r="570" spans="1:16" ht="12.75" thickBot="1">
      <c r="A570" s="48"/>
      <c r="B570" s="72" t="s">
        <v>169</v>
      </c>
      <c r="C570" s="378"/>
      <c r="D570" s="89">
        <v>7281.6</v>
      </c>
      <c r="E570" s="89">
        <v>7281.6</v>
      </c>
      <c r="F570" s="89">
        <v>7281.6</v>
      </c>
      <c r="G570" s="89">
        <v>7281.6</v>
      </c>
      <c r="H570" s="89">
        <f>D570+E570+F570+G570</f>
        <v>29126.4</v>
      </c>
      <c r="I570" s="211">
        <f t="shared" si="13"/>
        <v>17630.992736077485</v>
      </c>
      <c r="J570" s="96"/>
      <c r="K570" s="96"/>
      <c r="L570" s="96"/>
      <c r="M570" s="96"/>
      <c r="N570" s="220">
        <f>J570+K570+L570+M570</f>
        <v>0</v>
      </c>
      <c r="O570" s="131">
        <f>C570+I570-N570</f>
        <v>17630.992736077485</v>
      </c>
      <c r="P570" s="350"/>
    </row>
    <row r="571" spans="1:16" ht="12.75" thickBot="1">
      <c r="A571" s="42"/>
      <c r="B571" s="42"/>
      <c r="C571" s="69"/>
      <c r="D571" s="81"/>
      <c r="E571" s="81"/>
      <c r="F571" s="81"/>
      <c r="G571" s="82"/>
      <c r="H571" s="82"/>
      <c r="I571" s="211">
        <f t="shared" si="13"/>
        <v>0</v>
      </c>
      <c r="J571" s="94"/>
      <c r="K571" s="94"/>
      <c r="L571" s="94"/>
      <c r="M571" s="94"/>
      <c r="N571" s="107"/>
      <c r="O571" s="110"/>
      <c r="P571" s="350"/>
    </row>
    <row r="572" spans="1:16" ht="12.75" thickBot="1">
      <c r="A572" s="48"/>
      <c r="B572" s="72" t="s">
        <v>170</v>
      </c>
      <c r="C572" s="378"/>
      <c r="D572" s="89"/>
      <c r="E572" s="89"/>
      <c r="F572" s="89"/>
      <c r="G572" s="89"/>
      <c r="H572" s="89">
        <f>D572+E572+F572+G572</f>
        <v>0</v>
      </c>
      <c r="I572" s="211">
        <f t="shared" si="13"/>
        <v>0</v>
      </c>
      <c r="J572" s="96"/>
      <c r="K572" s="96"/>
      <c r="L572" s="96"/>
      <c r="M572" s="96"/>
      <c r="N572" s="220">
        <f>J572+K572+L572+M572</f>
        <v>0</v>
      </c>
      <c r="O572" s="131">
        <f>C572+I572-N572</f>
        <v>0</v>
      </c>
      <c r="P572" s="350"/>
    </row>
    <row r="573" spans="1:16" ht="12.75" thickBot="1">
      <c r="A573" s="42"/>
      <c r="B573" s="42"/>
      <c r="C573" s="69"/>
      <c r="D573" s="81"/>
      <c r="E573" s="81"/>
      <c r="F573" s="81"/>
      <c r="G573" s="82"/>
      <c r="H573" s="82"/>
      <c r="I573" s="211">
        <f t="shared" si="13"/>
        <v>0</v>
      </c>
      <c r="J573" s="94"/>
      <c r="K573" s="94"/>
      <c r="L573" s="94"/>
      <c r="M573" s="94"/>
      <c r="N573" s="107"/>
      <c r="O573" s="110"/>
      <c r="P573" s="350"/>
    </row>
    <row r="574" spans="1:16" ht="12.75" thickBot="1">
      <c r="A574" s="48"/>
      <c r="B574" s="72" t="s">
        <v>171</v>
      </c>
      <c r="C574" s="378"/>
      <c r="D574" s="89"/>
      <c r="E574" s="89"/>
      <c r="F574" s="89"/>
      <c r="G574" s="89"/>
      <c r="H574" s="89">
        <f>D574+E574+F574+G574</f>
        <v>0</v>
      </c>
      <c r="I574" s="211">
        <f t="shared" si="13"/>
        <v>0</v>
      </c>
      <c r="J574" s="96"/>
      <c r="K574" s="96"/>
      <c r="L574" s="96"/>
      <c r="M574" s="96"/>
      <c r="N574" s="220">
        <f>J574+K574+L574+M574</f>
        <v>0</v>
      </c>
      <c r="O574" s="131">
        <f>C574+I574-N574</f>
        <v>0</v>
      </c>
      <c r="P574" s="350"/>
    </row>
    <row r="575" spans="1:16" ht="12.75" thickBot="1">
      <c r="A575" s="42"/>
      <c r="B575" s="42"/>
      <c r="C575" s="69"/>
      <c r="D575" s="81"/>
      <c r="E575" s="81"/>
      <c r="F575" s="81"/>
      <c r="G575" s="82"/>
      <c r="H575" s="82"/>
      <c r="I575" s="211">
        <f t="shared" si="13"/>
        <v>0</v>
      </c>
      <c r="J575" s="94"/>
      <c r="K575" s="94"/>
      <c r="L575" s="94"/>
      <c r="M575" s="94"/>
      <c r="N575" s="107"/>
      <c r="O575" s="110"/>
      <c r="P575" s="350"/>
    </row>
    <row r="576" spans="1:16" ht="12.75" thickBot="1">
      <c r="A576" s="297"/>
      <c r="B576" s="72" t="s">
        <v>173</v>
      </c>
      <c r="C576" s="379"/>
      <c r="D576" s="89">
        <v>43644.39</v>
      </c>
      <c r="E576" s="89">
        <v>43644.39</v>
      </c>
      <c r="F576" s="89">
        <v>43644.39</v>
      </c>
      <c r="G576" s="89">
        <v>43644.39</v>
      </c>
      <c r="H576" s="89">
        <f>D576+E576+F576+G576</f>
        <v>174577.56</v>
      </c>
      <c r="I576" s="211">
        <f t="shared" si="13"/>
        <v>105676.48910411623</v>
      </c>
      <c r="J576" s="96"/>
      <c r="K576" s="96"/>
      <c r="L576" s="96"/>
      <c r="M576" s="96"/>
      <c r="N576" s="220">
        <f>J576+K576+L576+M576</f>
        <v>0</v>
      </c>
      <c r="O576" s="131">
        <f>C576+I576-N576</f>
        <v>105676.48910411623</v>
      </c>
      <c r="P576" s="350"/>
    </row>
    <row r="577" spans="1:16" ht="12.75" thickBot="1">
      <c r="A577" s="42"/>
      <c r="B577" s="44"/>
      <c r="C577" s="69"/>
      <c r="D577" s="81"/>
      <c r="E577" s="81"/>
      <c r="F577" s="81"/>
      <c r="G577" s="82"/>
      <c r="H577" s="82"/>
      <c r="I577" s="211">
        <f t="shared" si="13"/>
        <v>0</v>
      </c>
      <c r="J577" s="94"/>
      <c r="K577" s="94"/>
      <c r="L577" s="94"/>
      <c r="M577" s="94"/>
      <c r="N577" s="107"/>
      <c r="O577" s="110"/>
      <c r="P577" s="350"/>
    </row>
    <row r="578" spans="1:16" ht="12.75" thickBot="1">
      <c r="A578" s="48"/>
      <c r="B578" s="72" t="s">
        <v>174</v>
      </c>
      <c r="C578" s="378"/>
      <c r="D578" s="89"/>
      <c r="E578" s="89"/>
      <c r="F578" s="89"/>
      <c r="G578" s="89"/>
      <c r="H578" s="89">
        <f>D578+E578+F578+G578</f>
        <v>0</v>
      </c>
      <c r="I578" s="211">
        <f t="shared" si="13"/>
        <v>0</v>
      </c>
      <c r="J578" s="96"/>
      <c r="K578" s="96"/>
      <c r="L578" s="96"/>
      <c r="M578" s="96"/>
      <c r="N578" s="220">
        <f>J578+K578+L578+M578</f>
        <v>0</v>
      </c>
      <c r="O578" s="131">
        <f>C578+I578-N578</f>
        <v>0</v>
      </c>
      <c r="P578" s="350"/>
    </row>
    <row r="579" spans="1:16" ht="12.75" thickBot="1">
      <c r="A579" s="42"/>
      <c r="B579" s="42"/>
      <c r="C579" s="69"/>
      <c r="D579" s="90"/>
      <c r="E579" s="90"/>
      <c r="F579" s="90"/>
      <c r="G579" s="91"/>
      <c r="H579" s="91"/>
      <c r="I579" s="211">
        <f t="shared" si="13"/>
        <v>0</v>
      </c>
      <c r="J579" s="97"/>
      <c r="K579" s="97"/>
      <c r="L579" s="97"/>
      <c r="M579" s="97"/>
      <c r="N579" s="98"/>
      <c r="O579" s="106"/>
      <c r="P579" s="350"/>
    </row>
    <row r="580" spans="1:16" ht="12.75" thickBot="1">
      <c r="A580" s="297"/>
      <c r="B580" s="72" t="s">
        <v>175</v>
      </c>
      <c r="C580" s="378"/>
      <c r="D580" s="89"/>
      <c r="E580" s="89"/>
      <c r="F580" s="89"/>
      <c r="G580" s="89"/>
      <c r="H580" s="89">
        <f>D580+E580+F580+G580</f>
        <v>0</v>
      </c>
      <c r="I580" s="211">
        <f t="shared" si="13"/>
        <v>0</v>
      </c>
      <c r="J580" s="96"/>
      <c r="K580" s="96"/>
      <c r="L580" s="96"/>
      <c r="M580" s="96"/>
      <c r="N580" s="220">
        <f>J580+K580+L580+M580</f>
        <v>0</v>
      </c>
      <c r="O580" s="131">
        <f>C580+I580-N580</f>
        <v>0</v>
      </c>
      <c r="P580" s="350"/>
    </row>
    <row r="581" spans="1:16" ht="12.75" thickBot="1">
      <c r="A581" s="46"/>
      <c r="B581" s="42"/>
      <c r="C581" s="69"/>
      <c r="D581" s="81"/>
      <c r="E581" s="81"/>
      <c r="F581" s="81"/>
      <c r="G581" s="82"/>
      <c r="H581" s="82"/>
      <c r="I581" s="211">
        <f t="shared" si="13"/>
        <v>0</v>
      </c>
      <c r="J581" s="94"/>
      <c r="K581" s="94"/>
      <c r="L581" s="94"/>
      <c r="M581" s="94"/>
      <c r="N581" s="99"/>
      <c r="O581" s="106"/>
      <c r="P581" s="350"/>
    </row>
    <row r="582" spans="1:16" ht="12.75" thickBot="1">
      <c r="A582" s="48"/>
      <c r="B582" s="52" t="s">
        <v>177</v>
      </c>
      <c r="C582" s="378"/>
      <c r="D582" s="89"/>
      <c r="E582" s="89"/>
      <c r="F582" s="89"/>
      <c r="G582" s="89"/>
      <c r="H582" s="89">
        <f>D582+E582+F582+G582</f>
        <v>0</v>
      </c>
      <c r="I582" s="211">
        <f t="shared" si="13"/>
        <v>0</v>
      </c>
      <c r="J582" s="96"/>
      <c r="K582" s="96"/>
      <c r="L582" s="96"/>
      <c r="M582" s="96"/>
      <c r="N582" s="220">
        <f>J582+K582+L582+M582</f>
        <v>0</v>
      </c>
      <c r="O582" s="131">
        <f>C582+I582-N582</f>
        <v>0</v>
      </c>
      <c r="P582" s="350"/>
    </row>
    <row r="583" spans="1:16" ht="12.75" thickBot="1">
      <c r="A583" s="42"/>
      <c r="B583" s="42"/>
      <c r="C583" s="69"/>
      <c r="D583" s="81"/>
      <c r="E583" s="81"/>
      <c r="F583" s="81"/>
      <c r="G583" s="82"/>
      <c r="H583" s="82"/>
      <c r="I583" s="211">
        <f t="shared" si="13"/>
        <v>0</v>
      </c>
      <c r="J583" s="94"/>
      <c r="K583" s="94"/>
      <c r="L583" s="94"/>
      <c r="M583" s="94"/>
      <c r="N583" s="99"/>
      <c r="O583" s="106"/>
      <c r="P583" s="350"/>
    </row>
    <row r="584" spans="1:16" ht="12.75" thickBot="1">
      <c r="A584" s="297"/>
      <c r="B584" s="72" t="s">
        <v>178</v>
      </c>
      <c r="C584" s="379"/>
      <c r="D584" s="89">
        <v>4859.16</v>
      </c>
      <c r="E584" s="89">
        <v>4859.16</v>
      </c>
      <c r="F584" s="89">
        <v>6251.55</v>
      </c>
      <c r="G584" s="89">
        <v>6251.55</v>
      </c>
      <c r="H584" s="89">
        <f>D584+E584+F584+G584</f>
        <v>22221.42</v>
      </c>
      <c r="I584" s="211">
        <f t="shared" si="13"/>
        <v>13451.222760290557</v>
      </c>
      <c r="J584" s="96"/>
      <c r="K584" s="96"/>
      <c r="L584" s="96"/>
      <c r="M584" s="96"/>
      <c r="N584" s="220">
        <f>J584+K584+L584+M584</f>
        <v>0</v>
      </c>
      <c r="O584" s="131">
        <f>C584+I584-N584</f>
        <v>13451.222760290557</v>
      </c>
      <c r="P584" s="350"/>
    </row>
    <row r="585" spans="1:16" ht="12.75" thickBot="1">
      <c r="A585" s="46"/>
      <c r="B585" s="47"/>
      <c r="C585" s="69"/>
      <c r="D585" s="81"/>
      <c r="E585" s="81"/>
      <c r="F585" s="81"/>
      <c r="G585" s="82"/>
      <c r="H585" s="82"/>
      <c r="I585" s="211">
        <f t="shared" si="13"/>
        <v>0</v>
      </c>
      <c r="J585" s="94"/>
      <c r="K585" s="94"/>
      <c r="L585" s="94"/>
      <c r="M585" s="94"/>
      <c r="N585" s="99"/>
      <c r="O585" s="106"/>
      <c r="P585" s="350"/>
    </row>
    <row r="586" spans="1:16" ht="12.75" thickBot="1">
      <c r="A586" s="48"/>
      <c r="B586" s="72" t="s">
        <v>179</v>
      </c>
      <c r="C586" s="379"/>
      <c r="D586" s="89"/>
      <c r="E586" s="89"/>
      <c r="F586" s="89"/>
      <c r="G586" s="89"/>
      <c r="H586" s="89">
        <f>D586+E586+F586+G586</f>
        <v>0</v>
      </c>
      <c r="I586" s="211">
        <f t="shared" si="13"/>
        <v>0</v>
      </c>
      <c r="J586" s="96"/>
      <c r="K586" s="96"/>
      <c r="L586" s="96"/>
      <c r="M586" s="96"/>
      <c r="N586" s="220">
        <f>J586+K586+L586+M586</f>
        <v>0</v>
      </c>
      <c r="O586" s="131">
        <f>C586+I586-N586</f>
        <v>0</v>
      </c>
      <c r="P586" s="350"/>
    </row>
    <row r="587" spans="1:16" ht="12.75" thickBot="1">
      <c r="A587" s="42"/>
      <c r="B587" s="42"/>
      <c r="C587" s="69"/>
      <c r="D587" s="81"/>
      <c r="E587" s="81"/>
      <c r="F587" s="81"/>
      <c r="G587" s="82"/>
      <c r="H587" s="82"/>
      <c r="I587" s="211">
        <f t="shared" si="13"/>
        <v>0</v>
      </c>
      <c r="J587" s="94"/>
      <c r="K587" s="94"/>
      <c r="L587" s="94"/>
      <c r="M587" s="94"/>
      <c r="N587" s="99"/>
      <c r="O587" s="106"/>
      <c r="P587" s="350"/>
    </row>
    <row r="588" spans="1:16" ht="12.75" thickBot="1">
      <c r="A588" s="48"/>
      <c r="B588" s="72" t="s">
        <v>180</v>
      </c>
      <c r="C588" s="378"/>
      <c r="D588" s="89"/>
      <c r="E588" s="89"/>
      <c r="F588" s="89"/>
      <c r="G588" s="89"/>
      <c r="H588" s="89">
        <f>D588+E588+F588+G588</f>
        <v>0</v>
      </c>
      <c r="I588" s="211">
        <f t="shared" si="13"/>
        <v>0</v>
      </c>
      <c r="J588" s="96"/>
      <c r="K588" s="96"/>
      <c r="L588" s="96"/>
      <c r="M588" s="96"/>
      <c r="N588" s="220">
        <f>J588+K588+L588+M588</f>
        <v>0</v>
      </c>
      <c r="O588" s="131">
        <f>C588+I588-N588</f>
        <v>0</v>
      </c>
      <c r="P588" s="350"/>
    </row>
    <row r="589" spans="1:16" ht="12.75" thickBot="1">
      <c r="A589" s="42"/>
      <c r="B589" s="42"/>
      <c r="C589" s="69"/>
      <c r="D589" s="81"/>
      <c r="E589" s="81"/>
      <c r="F589" s="81"/>
      <c r="G589" s="82"/>
      <c r="H589" s="82"/>
      <c r="I589" s="211">
        <f t="shared" si="13"/>
        <v>0</v>
      </c>
      <c r="J589" s="94"/>
      <c r="K589" s="94"/>
      <c r="L589" s="94"/>
      <c r="M589" s="94"/>
      <c r="N589" s="99"/>
      <c r="O589" s="106"/>
      <c r="P589" s="350"/>
    </row>
    <row r="590" spans="1:16" ht="12.75" thickBot="1">
      <c r="A590" s="48"/>
      <c r="B590" s="72" t="s">
        <v>327</v>
      </c>
      <c r="C590" s="378"/>
      <c r="D590" s="89">
        <v>14740.8</v>
      </c>
      <c r="E590" s="89">
        <v>14740.8</v>
      </c>
      <c r="F590" s="89">
        <v>14740.8</v>
      </c>
      <c r="G590" s="89">
        <v>14740.8</v>
      </c>
      <c r="H590" s="89">
        <f>D590+E590+F590+G590</f>
        <v>58963.2</v>
      </c>
      <c r="I590" s="211">
        <f t="shared" si="13"/>
        <v>35692.00968523003</v>
      </c>
      <c r="J590" s="96"/>
      <c r="K590" s="96"/>
      <c r="L590" s="96"/>
      <c r="M590" s="96"/>
      <c r="N590" s="220">
        <f>J590+K590+L590+M590</f>
        <v>0</v>
      </c>
      <c r="O590" s="131">
        <f>C590+I590-N590</f>
        <v>35692.00968523003</v>
      </c>
      <c r="P590" s="350"/>
    </row>
    <row r="591" spans="1:16" ht="12.75" thickBot="1">
      <c r="A591" s="42"/>
      <c r="B591" s="42"/>
      <c r="C591" s="69"/>
      <c r="D591" s="81"/>
      <c r="E591" s="81"/>
      <c r="F591" s="81"/>
      <c r="G591" s="82"/>
      <c r="H591" s="82"/>
      <c r="I591" s="211">
        <f t="shared" si="13"/>
        <v>0</v>
      </c>
      <c r="J591" s="94"/>
      <c r="K591" s="94"/>
      <c r="L591" s="94"/>
      <c r="M591" s="94"/>
      <c r="N591" s="99"/>
      <c r="O591" s="106"/>
      <c r="P591" s="350"/>
    </row>
    <row r="592" spans="1:16" ht="12.75" thickBot="1">
      <c r="A592" s="48"/>
      <c r="B592" s="72" t="s">
        <v>182</v>
      </c>
      <c r="C592" s="378"/>
      <c r="D592" s="89"/>
      <c r="E592" s="89"/>
      <c r="F592" s="89"/>
      <c r="G592" s="89"/>
      <c r="H592" s="89">
        <f>D592+E592+F592+G592</f>
        <v>0</v>
      </c>
      <c r="I592" s="211">
        <f t="shared" si="13"/>
        <v>0</v>
      </c>
      <c r="J592" s="96"/>
      <c r="K592" s="96"/>
      <c r="L592" s="96"/>
      <c r="M592" s="96"/>
      <c r="N592" s="220">
        <f>J592+K592+L592+M592</f>
        <v>0</v>
      </c>
      <c r="O592" s="131">
        <f>C592+I592-N592</f>
        <v>0</v>
      </c>
      <c r="P592" s="350"/>
    </row>
    <row r="593" spans="1:16" ht="12.75" thickBot="1">
      <c r="A593" s="42"/>
      <c r="B593" s="42"/>
      <c r="C593" s="69"/>
      <c r="D593" s="81"/>
      <c r="E593" s="81"/>
      <c r="F593" s="81"/>
      <c r="G593" s="82"/>
      <c r="H593" s="82"/>
      <c r="I593" s="211">
        <f t="shared" si="13"/>
        <v>0</v>
      </c>
      <c r="J593" s="94"/>
      <c r="K593" s="94"/>
      <c r="L593" s="94"/>
      <c r="M593" s="94"/>
      <c r="N593" s="99"/>
      <c r="O593" s="106"/>
      <c r="P593" s="350"/>
    </row>
    <row r="594" spans="1:16" ht="12.75" thickBot="1">
      <c r="A594" s="48"/>
      <c r="B594" s="72" t="s">
        <v>183</v>
      </c>
      <c r="C594" s="378"/>
      <c r="D594" s="89">
        <v>2045.94</v>
      </c>
      <c r="E594" s="89">
        <v>2045.94</v>
      </c>
      <c r="F594" s="89">
        <v>2046.69</v>
      </c>
      <c r="G594" s="89">
        <v>2045.94</v>
      </c>
      <c r="H594" s="89">
        <f>D594+E594+F594+G594</f>
        <v>8184.51</v>
      </c>
      <c r="I594" s="211">
        <f t="shared" si="13"/>
        <v>4954.30387409201</v>
      </c>
      <c r="J594" s="96"/>
      <c r="K594" s="96"/>
      <c r="L594" s="96"/>
      <c r="M594" s="96"/>
      <c r="N594" s="220">
        <f>J594+K594+L594+M594</f>
        <v>0</v>
      </c>
      <c r="O594" s="131">
        <f>C594+I594-N594</f>
        <v>4954.30387409201</v>
      </c>
      <c r="P594" s="350"/>
    </row>
    <row r="595" spans="1:16" ht="12.75" thickBot="1">
      <c r="A595" s="43"/>
      <c r="B595" s="44"/>
      <c r="C595" s="66"/>
      <c r="D595" s="81"/>
      <c r="E595" s="81"/>
      <c r="F595" s="81"/>
      <c r="G595" s="82"/>
      <c r="H595" s="82"/>
      <c r="I595" s="211">
        <f t="shared" si="13"/>
        <v>0</v>
      </c>
      <c r="J595" s="94"/>
      <c r="K595" s="94"/>
      <c r="L595" s="94"/>
      <c r="M595" s="94"/>
      <c r="N595" s="99"/>
      <c r="O595" s="106"/>
      <c r="P595" s="350"/>
    </row>
    <row r="596" spans="1:16" ht="12.75" thickBot="1">
      <c r="A596" s="48"/>
      <c r="B596" s="72" t="s">
        <v>44</v>
      </c>
      <c r="C596" s="378"/>
      <c r="D596" s="89"/>
      <c r="E596" s="89"/>
      <c r="F596" s="89"/>
      <c r="G596" s="89"/>
      <c r="H596" s="89">
        <f>D596+E596+F596+G596</f>
        <v>0</v>
      </c>
      <c r="I596" s="211">
        <f t="shared" si="13"/>
        <v>0</v>
      </c>
      <c r="J596" s="96"/>
      <c r="K596" s="96"/>
      <c r="L596" s="96"/>
      <c r="M596" s="96"/>
      <c r="N596" s="220">
        <f>J596+K596+L596+M596</f>
        <v>0</v>
      </c>
      <c r="O596" s="131">
        <f>C596+I596-N596</f>
        <v>0</v>
      </c>
      <c r="P596" s="350"/>
    </row>
    <row r="597" spans="1:16" ht="12.75" thickBot="1">
      <c r="A597" s="42"/>
      <c r="B597" s="42"/>
      <c r="C597" s="69"/>
      <c r="D597" s="81"/>
      <c r="E597" s="81"/>
      <c r="F597" s="81"/>
      <c r="G597" s="82"/>
      <c r="H597" s="82"/>
      <c r="I597" s="211">
        <f t="shared" si="13"/>
        <v>0</v>
      </c>
      <c r="J597" s="94"/>
      <c r="K597" s="94"/>
      <c r="L597" s="94"/>
      <c r="M597" s="94"/>
      <c r="N597" s="99"/>
      <c r="O597" s="106"/>
      <c r="P597" s="350"/>
    </row>
    <row r="598" spans="1:16" ht="12.75" thickBot="1">
      <c r="A598" s="48"/>
      <c r="B598" s="72" t="s">
        <v>184</v>
      </c>
      <c r="C598" s="378"/>
      <c r="D598" s="89"/>
      <c r="E598" s="89"/>
      <c r="F598" s="89"/>
      <c r="G598" s="89"/>
      <c r="H598" s="89">
        <f>D598+E598+F598+G598</f>
        <v>0</v>
      </c>
      <c r="I598" s="211">
        <f t="shared" si="13"/>
        <v>0</v>
      </c>
      <c r="J598" s="96"/>
      <c r="K598" s="96"/>
      <c r="L598" s="96"/>
      <c r="M598" s="96"/>
      <c r="N598" s="220">
        <f>J598+K598+L598+M598</f>
        <v>0</v>
      </c>
      <c r="O598" s="131">
        <f>C598+I598-N598</f>
        <v>0</v>
      </c>
      <c r="P598" s="350"/>
    </row>
    <row r="599" spans="1:16" ht="12.75" thickBot="1">
      <c r="A599" s="42"/>
      <c r="B599" s="42"/>
      <c r="C599" s="69"/>
      <c r="D599" s="81"/>
      <c r="E599" s="81"/>
      <c r="F599" s="81"/>
      <c r="G599" s="82"/>
      <c r="H599" s="82"/>
      <c r="I599" s="211">
        <f t="shared" si="13"/>
        <v>0</v>
      </c>
      <c r="J599" s="94"/>
      <c r="K599" s="94"/>
      <c r="L599" s="94"/>
      <c r="M599" s="94"/>
      <c r="N599" s="99"/>
      <c r="O599" s="106"/>
      <c r="P599" s="350"/>
    </row>
    <row r="600" spans="1:16" ht="12.75" thickBot="1">
      <c r="A600" s="48"/>
      <c r="B600" s="72" t="s">
        <v>185</v>
      </c>
      <c r="C600" s="378"/>
      <c r="D600" s="89"/>
      <c r="E600" s="89"/>
      <c r="F600" s="89"/>
      <c r="G600" s="89"/>
      <c r="H600" s="89">
        <f>D600+E600+F600+G600</f>
        <v>0</v>
      </c>
      <c r="I600" s="211">
        <f t="shared" si="13"/>
        <v>0</v>
      </c>
      <c r="J600" s="96"/>
      <c r="K600" s="96"/>
      <c r="L600" s="96"/>
      <c r="M600" s="96"/>
      <c r="N600" s="220">
        <f>J600+K600+L600+M600</f>
        <v>0</v>
      </c>
      <c r="O600" s="131">
        <f>C600+I600-N600</f>
        <v>0</v>
      </c>
      <c r="P600" s="350"/>
    </row>
    <row r="601" spans="1:16" ht="12.75" thickBot="1">
      <c r="A601" s="42"/>
      <c r="B601" s="42"/>
      <c r="C601" s="69"/>
      <c r="D601" s="81"/>
      <c r="E601" s="81"/>
      <c r="F601" s="81"/>
      <c r="G601" s="82"/>
      <c r="H601" s="82"/>
      <c r="I601" s="211">
        <f t="shared" si="13"/>
        <v>0</v>
      </c>
      <c r="J601" s="94"/>
      <c r="K601" s="94"/>
      <c r="L601" s="94"/>
      <c r="M601" s="94"/>
      <c r="N601" s="99"/>
      <c r="O601" s="106"/>
      <c r="P601" s="350"/>
    </row>
    <row r="602" spans="1:16" ht="12.75" thickBot="1">
      <c r="A602" s="48"/>
      <c r="B602" s="72" t="s">
        <v>186</v>
      </c>
      <c r="C602" s="378"/>
      <c r="D602" s="89"/>
      <c r="E602" s="89"/>
      <c r="F602" s="89"/>
      <c r="G602" s="89"/>
      <c r="H602" s="89">
        <f>D602+E602+F602+G602</f>
        <v>0</v>
      </c>
      <c r="I602" s="211">
        <f t="shared" si="13"/>
        <v>0</v>
      </c>
      <c r="J602" s="96"/>
      <c r="K602" s="96"/>
      <c r="L602" s="96"/>
      <c r="M602" s="96"/>
      <c r="N602" s="220">
        <f>J602+K602+L602+M602</f>
        <v>0</v>
      </c>
      <c r="O602" s="131">
        <f>C602+I602-N602</f>
        <v>0</v>
      </c>
      <c r="P602" s="350"/>
    </row>
    <row r="603" spans="1:16" ht="12.75" thickBot="1">
      <c r="A603" s="42"/>
      <c r="B603" s="42"/>
      <c r="C603" s="69"/>
      <c r="D603" s="81"/>
      <c r="E603" s="81"/>
      <c r="F603" s="81"/>
      <c r="G603" s="82"/>
      <c r="H603" s="82"/>
      <c r="I603" s="211">
        <f t="shared" si="13"/>
        <v>0</v>
      </c>
      <c r="J603" s="94"/>
      <c r="K603" s="94"/>
      <c r="L603" s="94"/>
      <c r="M603" s="94"/>
      <c r="N603" s="99"/>
      <c r="O603" s="106"/>
      <c r="P603" s="350"/>
    </row>
    <row r="604" spans="1:16" ht="12.75" thickBot="1">
      <c r="A604" s="48"/>
      <c r="B604" s="72" t="s">
        <v>187</v>
      </c>
      <c r="C604" s="426"/>
      <c r="D604" s="89"/>
      <c r="E604" s="89"/>
      <c r="F604" s="89"/>
      <c r="G604" s="89"/>
      <c r="H604" s="89">
        <f>D604+E604+F604+G604</f>
        <v>0</v>
      </c>
      <c r="I604" s="211">
        <f t="shared" si="13"/>
        <v>0</v>
      </c>
      <c r="J604" s="96"/>
      <c r="K604" s="96"/>
      <c r="L604" s="96"/>
      <c r="M604" s="96"/>
      <c r="N604" s="220">
        <f>J604+K604+L604+M604</f>
        <v>0</v>
      </c>
      <c r="O604" s="131">
        <f>C604+I604-N604</f>
        <v>0</v>
      </c>
      <c r="P604" s="350"/>
    </row>
    <row r="605" spans="1:16" ht="12.75" thickBot="1">
      <c r="A605" s="47"/>
      <c r="B605" s="47"/>
      <c r="C605" s="172"/>
      <c r="D605" s="81"/>
      <c r="E605" s="81"/>
      <c r="F605" s="81"/>
      <c r="G605" s="82"/>
      <c r="H605" s="82"/>
      <c r="I605" s="211">
        <f t="shared" si="13"/>
        <v>0</v>
      </c>
      <c r="J605" s="94"/>
      <c r="K605" s="94"/>
      <c r="L605" s="94"/>
      <c r="M605" s="94"/>
      <c r="N605" s="107"/>
      <c r="O605" s="110"/>
      <c r="P605" s="350"/>
    </row>
    <row r="606" spans="1:16" ht="12.75" thickBot="1">
      <c r="A606" s="48"/>
      <c r="B606" s="72" t="s">
        <v>189</v>
      </c>
      <c r="C606" s="170"/>
      <c r="D606" s="89"/>
      <c r="E606" s="89"/>
      <c r="F606" s="89"/>
      <c r="G606" s="89"/>
      <c r="H606" s="89">
        <f>D606+E606+F606+G606</f>
        <v>0</v>
      </c>
      <c r="I606" s="211">
        <f t="shared" si="13"/>
        <v>0</v>
      </c>
      <c r="J606" s="96"/>
      <c r="K606" s="96"/>
      <c r="L606" s="96"/>
      <c r="M606" s="96"/>
      <c r="N606" s="220">
        <f>J606+K606+L606+M606</f>
        <v>0</v>
      </c>
      <c r="O606" s="131">
        <f>C606+I606-N606</f>
        <v>0</v>
      </c>
      <c r="P606" s="350"/>
    </row>
    <row r="607" spans="1:16" ht="12.75" thickBot="1">
      <c r="A607" s="50"/>
      <c r="B607" s="50"/>
      <c r="C607" s="172"/>
      <c r="D607" s="81"/>
      <c r="E607" s="81"/>
      <c r="F607" s="81"/>
      <c r="G607" s="82"/>
      <c r="H607" s="82"/>
      <c r="I607" s="211">
        <f t="shared" si="13"/>
        <v>0</v>
      </c>
      <c r="J607" s="94"/>
      <c r="K607" s="94"/>
      <c r="L607" s="94"/>
      <c r="M607" s="94"/>
      <c r="N607" s="107"/>
      <c r="O607" s="110"/>
      <c r="P607" s="350"/>
    </row>
    <row r="608" spans="1:16" ht="12.75" thickBot="1">
      <c r="A608" s="297"/>
      <c r="B608" s="297" t="s">
        <v>190</v>
      </c>
      <c r="C608" s="71"/>
      <c r="D608" s="475">
        <v>9618.81</v>
      </c>
      <c r="E608" s="89">
        <v>9618.81</v>
      </c>
      <c r="F608" s="89">
        <v>11431.93</v>
      </c>
      <c r="G608" s="89">
        <v>11579.52</v>
      </c>
      <c r="H608" s="89">
        <f>D608+E608+F608+G608</f>
        <v>42249.07</v>
      </c>
      <c r="I608" s="211">
        <f t="shared" si="13"/>
        <v>25574.497578692495</v>
      </c>
      <c r="J608" s="96"/>
      <c r="K608" s="96"/>
      <c r="L608" s="96"/>
      <c r="M608" s="96"/>
      <c r="N608" s="220">
        <f>J608+K608+L608+M608</f>
        <v>0</v>
      </c>
      <c r="O608" s="131">
        <f>C608+I608-N608</f>
        <v>25574.497578692495</v>
      </c>
      <c r="P608" s="350"/>
    </row>
    <row r="609" spans="1:16" ht="12.75" thickBot="1">
      <c r="A609" s="42"/>
      <c r="B609" s="42"/>
      <c r="C609" s="69"/>
      <c r="D609" s="81"/>
      <c r="E609" s="81"/>
      <c r="F609" s="81"/>
      <c r="G609" s="82"/>
      <c r="H609" s="82"/>
      <c r="I609" s="211">
        <f t="shared" si="13"/>
        <v>0</v>
      </c>
      <c r="J609" s="94"/>
      <c r="K609" s="94"/>
      <c r="L609" s="94"/>
      <c r="M609" s="94"/>
      <c r="N609" s="107"/>
      <c r="O609" s="110"/>
      <c r="P609" s="350"/>
    </row>
    <row r="610" spans="1:16" ht="12.75" thickBot="1">
      <c r="A610" s="48"/>
      <c r="B610" s="72" t="s">
        <v>191</v>
      </c>
      <c r="C610" s="378"/>
      <c r="D610" s="89">
        <v>2131.2</v>
      </c>
      <c r="E610" s="89">
        <v>2131.2</v>
      </c>
      <c r="F610" s="89">
        <v>2131.2</v>
      </c>
      <c r="G610" s="89">
        <v>2131.2</v>
      </c>
      <c r="H610" s="89">
        <f>D610+E610+F610+G610</f>
        <v>8524.8</v>
      </c>
      <c r="I610" s="211">
        <f t="shared" si="13"/>
        <v>5160.290556900726</v>
      </c>
      <c r="J610" s="96"/>
      <c r="K610" s="96"/>
      <c r="L610" s="96"/>
      <c r="M610" s="96"/>
      <c r="N610" s="220">
        <f>J610+K610+L610+M610</f>
        <v>0</v>
      </c>
      <c r="O610" s="131">
        <f>C610+I610-N610</f>
        <v>5160.290556900726</v>
      </c>
      <c r="P610" s="350"/>
    </row>
    <row r="611" spans="1:16" ht="12.75" thickBot="1">
      <c r="A611" s="42"/>
      <c r="B611" s="42"/>
      <c r="C611" s="69"/>
      <c r="D611" s="81"/>
      <c r="E611" s="81"/>
      <c r="F611" s="81"/>
      <c r="G611" s="82"/>
      <c r="H611" s="82"/>
      <c r="I611" s="211">
        <f t="shared" si="13"/>
        <v>0</v>
      </c>
      <c r="J611" s="94"/>
      <c r="K611" s="94"/>
      <c r="L611" s="94"/>
      <c r="M611" s="94"/>
      <c r="N611" s="107"/>
      <c r="O611" s="110"/>
      <c r="P611" s="350"/>
    </row>
    <row r="612" spans="1:16" ht="12.75" thickBot="1">
      <c r="A612" s="48"/>
      <c r="B612" s="52" t="s">
        <v>49</v>
      </c>
      <c r="C612" s="378"/>
      <c r="D612" s="89">
        <v>3087.15</v>
      </c>
      <c r="E612" s="89">
        <v>3087.15</v>
      </c>
      <c r="F612" s="89">
        <v>3087.15</v>
      </c>
      <c r="G612" s="89">
        <v>3087.15</v>
      </c>
      <c r="H612" s="89">
        <f>D612+E612+F612+G612</f>
        <v>12348.6</v>
      </c>
      <c r="I612" s="211">
        <f t="shared" si="13"/>
        <v>7474.93946731235</v>
      </c>
      <c r="J612" s="96"/>
      <c r="K612" s="96"/>
      <c r="L612" s="96"/>
      <c r="M612" s="96"/>
      <c r="N612" s="220">
        <f>J612+K612+L612+M612</f>
        <v>0</v>
      </c>
      <c r="O612" s="131">
        <f>C612+I612-N612</f>
        <v>7474.93946731235</v>
      </c>
      <c r="P612" s="350"/>
    </row>
    <row r="613" spans="1:16" ht="12.75" thickBot="1">
      <c r="A613" s="42"/>
      <c r="B613" s="42"/>
      <c r="C613" s="69"/>
      <c r="D613" s="81"/>
      <c r="E613" s="81"/>
      <c r="F613" s="81"/>
      <c r="G613" s="82"/>
      <c r="H613" s="82"/>
      <c r="I613" s="211">
        <f t="shared" si="13"/>
        <v>0</v>
      </c>
      <c r="J613" s="94"/>
      <c r="K613" s="94"/>
      <c r="L613" s="94"/>
      <c r="M613" s="94"/>
      <c r="N613" s="107"/>
      <c r="O613" s="110"/>
      <c r="P613" s="350"/>
    </row>
    <row r="614" spans="1:16" ht="12.75" thickBot="1">
      <c r="A614" s="48"/>
      <c r="B614" s="72" t="s">
        <v>192</v>
      </c>
      <c r="C614" s="378"/>
      <c r="D614" s="89"/>
      <c r="E614" s="89"/>
      <c r="F614" s="89"/>
      <c r="G614" s="89"/>
      <c r="H614" s="89">
        <f>D614+E614+F614+G614</f>
        <v>0</v>
      </c>
      <c r="I614" s="211">
        <f aca="true" t="shared" si="14" ref="I614:I655">H614/1.4/1.18</f>
        <v>0</v>
      </c>
      <c r="J614" s="96"/>
      <c r="K614" s="96"/>
      <c r="L614" s="96"/>
      <c r="M614" s="96"/>
      <c r="N614" s="220">
        <f>J614+K614+L614+M614</f>
        <v>0</v>
      </c>
      <c r="O614" s="131">
        <f>C614+I614-N614</f>
        <v>0</v>
      </c>
      <c r="P614" s="350"/>
    </row>
    <row r="615" spans="1:16" ht="12.75" thickBot="1">
      <c r="A615" s="42"/>
      <c r="B615" s="42"/>
      <c r="C615" s="69"/>
      <c r="D615" s="81"/>
      <c r="E615" s="81"/>
      <c r="F615" s="81"/>
      <c r="G615" s="82"/>
      <c r="H615" s="82"/>
      <c r="I615" s="211">
        <f t="shared" si="14"/>
        <v>0</v>
      </c>
      <c r="J615" s="94"/>
      <c r="K615" s="94"/>
      <c r="L615" s="94"/>
      <c r="M615" s="94"/>
      <c r="N615" s="107"/>
      <c r="O615" s="110"/>
      <c r="P615" s="350"/>
    </row>
    <row r="616" spans="1:16" ht="12.75" thickBot="1">
      <c r="A616" s="48"/>
      <c r="B616" s="72" t="s">
        <v>41</v>
      </c>
      <c r="C616" s="378"/>
      <c r="D616" s="89"/>
      <c r="E616" s="89"/>
      <c r="F616" s="89"/>
      <c r="G616" s="89"/>
      <c r="H616" s="89">
        <f>D616+E616+F616+G616</f>
        <v>0</v>
      </c>
      <c r="I616" s="211">
        <f t="shared" si="14"/>
        <v>0</v>
      </c>
      <c r="J616" s="96"/>
      <c r="K616" s="96"/>
      <c r="L616" s="96"/>
      <c r="M616" s="96"/>
      <c r="N616" s="220">
        <f>J616+K616+L616+M616</f>
        <v>0</v>
      </c>
      <c r="O616" s="131">
        <f>C616+I616-N616</f>
        <v>0</v>
      </c>
      <c r="P616" s="350"/>
    </row>
    <row r="617" spans="1:16" ht="12.75" thickBot="1">
      <c r="A617" s="42"/>
      <c r="B617" s="42"/>
      <c r="C617" s="69"/>
      <c r="D617" s="81"/>
      <c r="E617" s="81"/>
      <c r="F617" s="81"/>
      <c r="G617" s="82"/>
      <c r="H617" s="82"/>
      <c r="I617" s="211">
        <f t="shared" si="14"/>
        <v>0</v>
      </c>
      <c r="J617" s="94"/>
      <c r="K617" s="94"/>
      <c r="L617" s="94"/>
      <c r="M617" s="94"/>
      <c r="N617" s="107"/>
      <c r="O617" s="110"/>
      <c r="P617" s="350"/>
    </row>
    <row r="618" spans="1:16" ht="12.75" thickBot="1">
      <c r="A618" s="48"/>
      <c r="B618" s="72" t="s">
        <v>42</v>
      </c>
      <c r="C618" s="378"/>
      <c r="D618" s="89"/>
      <c r="E618" s="89"/>
      <c r="F618" s="89"/>
      <c r="G618" s="89"/>
      <c r="H618" s="89">
        <f>D618+E618+F618+G618</f>
        <v>0</v>
      </c>
      <c r="I618" s="211">
        <f t="shared" si="14"/>
        <v>0</v>
      </c>
      <c r="J618" s="96"/>
      <c r="K618" s="96"/>
      <c r="L618" s="96"/>
      <c r="M618" s="96"/>
      <c r="N618" s="220">
        <f>J618+K618+L618+M618</f>
        <v>0</v>
      </c>
      <c r="O618" s="131">
        <f>C618+I618-N618</f>
        <v>0</v>
      </c>
      <c r="P618" s="350"/>
    </row>
    <row r="619" spans="1:16" ht="12.75" thickBot="1">
      <c r="A619" s="48"/>
      <c r="B619" s="72"/>
      <c r="C619" s="170"/>
      <c r="D619" s="89"/>
      <c r="E619" s="89"/>
      <c r="F619" s="89"/>
      <c r="G619" s="89"/>
      <c r="H619" s="89"/>
      <c r="I619" s="211">
        <f t="shared" si="14"/>
        <v>0</v>
      </c>
      <c r="J619" s="96"/>
      <c r="K619" s="96"/>
      <c r="L619" s="96"/>
      <c r="M619" s="96"/>
      <c r="N619" s="220"/>
      <c r="O619" s="131"/>
      <c r="P619" s="350"/>
    </row>
    <row r="620" spans="1:16" ht="12.75" thickBot="1">
      <c r="A620" s="48"/>
      <c r="B620" s="72" t="s">
        <v>196</v>
      </c>
      <c r="C620" s="170"/>
      <c r="D620" s="89"/>
      <c r="E620" s="89"/>
      <c r="F620" s="89"/>
      <c r="G620" s="89"/>
      <c r="H620" s="89">
        <f>D620+E620+F620+G620</f>
        <v>0</v>
      </c>
      <c r="I620" s="211">
        <f t="shared" si="14"/>
        <v>0</v>
      </c>
      <c r="J620" s="96"/>
      <c r="K620" s="96"/>
      <c r="L620" s="96"/>
      <c r="M620" s="96"/>
      <c r="N620" s="220">
        <f>J620+K620+L620+M620</f>
        <v>0</v>
      </c>
      <c r="O620" s="131">
        <f>C620+I620-N620</f>
        <v>0</v>
      </c>
      <c r="P620" s="350"/>
    </row>
    <row r="621" spans="1:16" ht="12.75" thickBot="1">
      <c r="A621" s="42"/>
      <c r="B621" s="42"/>
      <c r="C621" s="69"/>
      <c r="D621" s="81"/>
      <c r="E621" s="81"/>
      <c r="F621" s="81"/>
      <c r="G621" s="82"/>
      <c r="H621" s="82"/>
      <c r="I621" s="211">
        <f t="shared" si="14"/>
        <v>0</v>
      </c>
      <c r="J621" s="94"/>
      <c r="K621" s="94"/>
      <c r="L621" s="94"/>
      <c r="M621" s="94"/>
      <c r="N621" s="107"/>
      <c r="O621" s="110"/>
      <c r="P621" s="350"/>
    </row>
    <row r="622" spans="1:16" ht="12.75" thickBot="1">
      <c r="A622" s="48"/>
      <c r="B622" s="52" t="s">
        <v>193</v>
      </c>
      <c r="C622" s="378"/>
      <c r="D622" s="89">
        <v>3644.37</v>
      </c>
      <c r="E622" s="89">
        <v>3644.37</v>
      </c>
      <c r="F622" s="89">
        <v>3644.37</v>
      </c>
      <c r="G622" s="89">
        <v>3644.37</v>
      </c>
      <c r="H622" s="89">
        <f>D622+E622+F622+G622</f>
        <v>14577.48</v>
      </c>
      <c r="I622" s="211">
        <f t="shared" si="14"/>
        <v>8824.140435835352</v>
      </c>
      <c r="J622" s="96"/>
      <c r="K622" s="96"/>
      <c r="L622" s="96"/>
      <c r="M622" s="96"/>
      <c r="N622" s="220">
        <f>J622+K622+L622+M622</f>
        <v>0</v>
      </c>
      <c r="O622" s="131">
        <f>C622+I622-N622</f>
        <v>8824.140435835352</v>
      </c>
      <c r="P622" s="350"/>
    </row>
    <row r="623" spans="1:16" ht="12.75" thickBot="1">
      <c r="A623" s="46"/>
      <c r="B623" s="46"/>
      <c r="C623" s="69"/>
      <c r="D623" s="81"/>
      <c r="E623" s="81"/>
      <c r="F623" s="81"/>
      <c r="G623" s="82"/>
      <c r="H623" s="82"/>
      <c r="I623" s="211">
        <f t="shared" si="14"/>
        <v>0</v>
      </c>
      <c r="J623" s="94"/>
      <c r="K623" s="94"/>
      <c r="L623" s="94"/>
      <c r="M623" s="94"/>
      <c r="N623" s="107"/>
      <c r="O623" s="110"/>
      <c r="P623" s="350"/>
    </row>
    <row r="624" spans="1:16" ht="12.75" thickBot="1">
      <c r="A624" s="48"/>
      <c r="B624" s="72" t="s">
        <v>194</v>
      </c>
      <c r="C624" s="378"/>
      <c r="D624" s="225">
        <v>7920.96</v>
      </c>
      <c r="E624" s="225">
        <v>7920.96</v>
      </c>
      <c r="F624" s="225">
        <v>7920.96</v>
      </c>
      <c r="G624" s="89">
        <v>7920.96</v>
      </c>
      <c r="H624" s="89">
        <f>D624+E624+F624+G624</f>
        <v>31683.84</v>
      </c>
      <c r="I624" s="211">
        <f t="shared" si="14"/>
        <v>19179.079903147704</v>
      </c>
      <c r="J624" s="96"/>
      <c r="K624" s="96"/>
      <c r="L624" s="96"/>
      <c r="M624" s="96"/>
      <c r="N624" s="220">
        <f>J624+K624+L624+M624</f>
        <v>0</v>
      </c>
      <c r="O624" s="131">
        <f>C624+I624-N624</f>
        <v>19179.079903147704</v>
      </c>
      <c r="P624" s="350"/>
    </row>
    <row r="625" spans="1:16" ht="12.75" thickBot="1">
      <c r="A625" s="42"/>
      <c r="B625" s="42"/>
      <c r="C625" s="69"/>
      <c r="D625" s="90"/>
      <c r="E625" s="90"/>
      <c r="F625" s="90"/>
      <c r="G625" s="82"/>
      <c r="H625" s="82"/>
      <c r="I625" s="211">
        <f t="shared" si="14"/>
        <v>0</v>
      </c>
      <c r="J625" s="94"/>
      <c r="K625" s="94"/>
      <c r="L625" s="94"/>
      <c r="M625" s="94"/>
      <c r="N625" s="107"/>
      <c r="O625" s="110"/>
      <c r="P625" s="350"/>
    </row>
    <row r="626" spans="1:16" ht="12.75" thickBot="1">
      <c r="A626" s="297"/>
      <c r="B626" s="52" t="s">
        <v>195</v>
      </c>
      <c r="C626" s="378"/>
      <c r="D626" s="89">
        <v>3267.84</v>
      </c>
      <c r="E626" s="89">
        <v>1089.28</v>
      </c>
      <c r="F626" s="89">
        <v>72.62</v>
      </c>
      <c r="G626" s="89">
        <v>0</v>
      </c>
      <c r="H626" s="89">
        <f>D626+E626+F626+G626</f>
        <v>4429.74</v>
      </c>
      <c r="I626" s="211">
        <f t="shared" si="14"/>
        <v>2681.4406779661017</v>
      </c>
      <c r="J626" s="96"/>
      <c r="K626" s="96"/>
      <c r="L626" s="96"/>
      <c r="M626" s="96"/>
      <c r="N626" s="220">
        <f>J626+K626+L626+M626</f>
        <v>0</v>
      </c>
      <c r="O626" s="131">
        <f>C626+I626-N626</f>
        <v>2681.4406779661017</v>
      </c>
      <c r="P626" s="350"/>
    </row>
    <row r="627" spans="1:16" ht="12.75" thickBot="1">
      <c r="A627" s="46"/>
      <c r="B627" s="46"/>
      <c r="C627" s="69"/>
      <c r="D627" s="81"/>
      <c r="E627" s="81"/>
      <c r="F627" s="81"/>
      <c r="G627" s="82"/>
      <c r="H627" s="82"/>
      <c r="I627" s="211">
        <f t="shared" si="14"/>
        <v>0</v>
      </c>
      <c r="J627" s="94"/>
      <c r="K627" s="94"/>
      <c r="L627" s="94"/>
      <c r="M627" s="94"/>
      <c r="N627" s="107"/>
      <c r="O627" s="110"/>
      <c r="P627" s="350"/>
    </row>
    <row r="628" spans="1:16" ht="12.75" thickBot="1">
      <c r="A628" s="297"/>
      <c r="B628" s="72" t="s">
        <v>197</v>
      </c>
      <c r="C628" s="379"/>
      <c r="D628" s="89">
        <v>3321.12</v>
      </c>
      <c r="E628" s="89">
        <v>3321.12</v>
      </c>
      <c r="F628" s="89">
        <v>3321.12</v>
      </c>
      <c r="G628" s="89">
        <v>3321.12</v>
      </c>
      <c r="H628" s="89">
        <f>D628+E628+F628+G628</f>
        <v>13284.48</v>
      </c>
      <c r="I628" s="211">
        <f t="shared" si="14"/>
        <v>8041.452784503632</v>
      </c>
      <c r="J628" s="96"/>
      <c r="K628" s="96"/>
      <c r="L628" s="96"/>
      <c r="M628" s="96"/>
      <c r="N628" s="220">
        <f>J628+K628+L628+M628</f>
        <v>0</v>
      </c>
      <c r="O628" s="131">
        <f>C628+I628-N628</f>
        <v>8041.452784503632</v>
      </c>
      <c r="P628" s="350"/>
    </row>
    <row r="629" spans="1:16" ht="12.75" thickBot="1">
      <c r="A629" s="42"/>
      <c r="B629" s="42"/>
      <c r="C629" s="69"/>
      <c r="D629" s="81"/>
      <c r="E629" s="81"/>
      <c r="F629" s="81"/>
      <c r="G629" s="82"/>
      <c r="H629" s="82"/>
      <c r="I629" s="211">
        <f t="shared" si="14"/>
        <v>0</v>
      </c>
      <c r="J629" s="94"/>
      <c r="K629" s="94"/>
      <c r="L629" s="94"/>
      <c r="M629" s="94"/>
      <c r="N629" s="107"/>
      <c r="O629" s="110"/>
      <c r="P629" s="350"/>
    </row>
    <row r="630" spans="1:16" ht="12.75" thickBot="1">
      <c r="A630" s="48"/>
      <c r="B630" s="72" t="s">
        <v>198</v>
      </c>
      <c r="C630" s="379"/>
      <c r="D630" s="89">
        <v>2149.89</v>
      </c>
      <c r="E630" s="89">
        <v>2149.89</v>
      </c>
      <c r="F630" s="89">
        <v>2149.85</v>
      </c>
      <c r="G630" s="446">
        <v>2149.89</v>
      </c>
      <c r="H630" s="89">
        <f>D630+E630+F630+G630</f>
        <v>8599.519999999999</v>
      </c>
      <c r="I630" s="211">
        <f t="shared" si="14"/>
        <v>5205.520581113801</v>
      </c>
      <c r="J630" s="96"/>
      <c r="K630" s="96"/>
      <c r="L630" s="96"/>
      <c r="M630" s="96"/>
      <c r="N630" s="220">
        <f>J630+K630+L630+M630</f>
        <v>0</v>
      </c>
      <c r="O630" s="131">
        <f>C630+I630-N630</f>
        <v>5205.520581113801</v>
      </c>
      <c r="P630" s="350"/>
    </row>
    <row r="631" spans="1:16" ht="12.75" thickBot="1">
      <c r="A631" s="42"/>
      <c r="B631" s="42"/>
      <c r="C631" s="69"/>
      <c r="D631" s="256"/>
      <c r="E631" s="256"/>
      <c r="F631" s="256"/>
      <c r="G631" s="256"/>
      <c r="H631" s="256"/>
      <c r="I631" s="211">
        <f t="shared" si="14"/>
        <v>0</v>
      </c>
      <c r="J631" s="258"/>
      <c r="K631" s="258"/>
      <c r="L631" s="258"/>
      <c r="M631" s="258"/>
      <c r="N631" s="257"/>
      <c r="O631" s="259"/>
      <c r="P631" s="350"/>
    </row>
    <row r="632" spans="1:16" ht="12.75" thickBot="1">
      <c r="A632" s="40"/>
      <c r="B632" s="11" t="s">
        <v>277</v>
      </c>
      <c r="C632" s="173"/>
      <c r="D632" s="89"/>
      <c r="E632" s="89"/>
      <c r="F632" s="89"/>
      <c r="G632" s="89"/>
      <c r="H632" s="89">
        <f>D632+E632+F632+G632</f>
        <v>0</v>
      </c>
      <c r="I632" s="211">
        <f t="shared" si="14"/>
        <v>0</v>
      </c>
      <c r="J632" s="96"/>
      <c r="K632" s="96"/>
      <c r="L632" s="96"/>
      <c r="M632" s="96"/>
      <c r="N632" s="220">
        <f>J632+K632+L632+M632</f>
        <v>0</v>
      </c>
      <c r="O632" s="131">
        <f>C632+I632-N632</f>
        <v>0</v>
      </c>
      <c r="P632" s="350"/>
    </row>
    <row r="633" spans="1:16" ht="12.75" thickBot="1">
      <c r="A633" s="44"/>
      <c r="B633" s="44"/>
      <c r="C633" s="70"/>
      <c r="D633" s="266"/>
      <c r="E633" s="266"/>
      <c r="F633" s="266"/>
      <c r="G633" s="266"/>
      <c r="H633" s="266"/>
      <c r="I633" s="211">
        <f t="shared" si="14"/>
        <v>0</v>
      </c>
      <c r="J633" s="268"/>
      <c r="K633" s="268"/>
      <c r="L633" s="268"/>
      <c r="M633" s="268"/>
      <c r="N633" s="267"/>
      <c r="O633" s="144"/>
      <c r="P633" s="350"/>
    </row>
    <row r="634" spans="1:16" ht="12.75" thickBot="1">
      <c r="A634" s="40"/>
      <c r="B634" s="11" t="s">
        <v>278</v>
      </c>
      <c r="C634" s="173"/>
      <c r="D634" s="89"/>
      <c r="E634" s="89"/>
      <c r="F634" s="89"/>
      <c r="G634" s="89"/>
      <c r="H634" s="89">
        <f>D634+E634+F634+G634</f>
        <v>0</v>
      </c>
      <c r="I634" s="211">
        <f t="shared" si="14"/>
        <v>0</v>
      </c>
      <c r="J634" s="96"/>
      <c r="K634" s="96"/>
      <c r="L634" s="96"/>
      <c r="M634" s="96"/>
      <c r="N634" s="220">
        <f>J634+K634+L634+M634</f>
        <v>0</v>
      </c>
      <c r="O634" s="131">
        <f>C634+I634-N634</f>
        <v>0</v>
      </c>
      <c r="P634" s="350"/>
    </row>
    <row r="635" spans="1:16" ht="12.75" thickBot="1">
      <c r="A635" s="44"/>
      <c r="B635" s="44"/>
      <c r="C635" s="70"/>
      <c r="D635" s="266"/>
      <c r="E635" s="266"/>
      <c r="F635" s="266"/>
      <c r="G635" s="266"/>
      <c r="H635" s="266"/>
      <c r="I635" s="211">
        <f t="shared" si="14"/>
        <v>0</v>
      </c>
      <c r="J635" s="268"/>
      <c r="K635" s="268"/>
      <c r="L635" s="268"/>
      <c r="M635" s="268"/>
      <c r="N635" s="267"/>
      <c r="O635" s="144"/>
      <c r="P635" s="350"/>
    </row>
    <row r="636" spans="1:16" ht="12.75" thickBot="1">
      <c r="A636" s="40"/>
      <c r="B636" s="11" t="s">
        <v>279</v>
      </c>
      <c r="C636" s="173"/>
      <c r="D636" s="89"/>
      <c r="E636" s="89"/>
      <c r="F636" s="89"/>
      <c r="G636" s="89"/>
      <c r="H636" s="89">
        <f>D636+E636+F636+G636</f>
        <v>0</v>
      </c>
      <c r="I636" s="211">
        <f t="shared" si="14"/>
        <v>0</v>
      </c>
      <c r="J636" s="96"/>
      <c r="K636" s="96"/>
      <c r="L636" s="96"/>
      <c r="M636" s="96"/>
      <c r="N636" s="220">
        <f>J636+K636+L636+M636</f>
        <v>0</v>
      </c>
      <c r="O636" s="131">
        <f>C636+I636-N636</f>
        <v>0</v>
      </c>
      <c r="P636" s="350"/>
    </row>
    <row r="637" spans="1:16" ht="12.75" thickBot="1">
      <c r="A637" s="44"/>
      <c r="B637" s="44"/>
      <c r="C637" s="70"/>
      <c r="D637" s="266"/>
      <c r="E637" s="266"/>
      <c r="F637" s="266"/>
      <c r="G637" s="266"/>
      <c r="H637" s="266"/>
      <c r="I637" s="211">
        <f t="shared" si="14"/>
        <v>0</v>
      </c>
      <c r="J637" s="268"/>
      <c r="K637" s="268"/>
      <c r="L637" s="268"/>
      <c r="M637" s="268"/>
      <c r="N637" s="267"/>
      <c r="O637" s="144"/>
      <c r="P637" s="350"/>
    </row>
    <row r="638" spans="1:16" ht="12.75" thickBot="1">
      <c r="A638" s="40"/>
      <c r="B638" s="11" t="s">
        <v>280</v>
      </c>
      <c r="C638" s="173"/>
      <c r="D638" s="89"/>
      <c r="E638" s="89"/>
      <c r="F638" s="89"/>
      <c r="G638" s="89"/>
      <c r="H638" s="89">
        <f>D638+E638+F638+G638</f>
        <v>0</v>
      </c>
      <c r="I638" s="211">
        <f t="shared" si="14"/>
        <v>0</v>
      </c>
      <c r="J638" s="96"/>
      <c r="K638" s="96"/>
      <c r="L638" s="96"/>
      <c r="M638" s="96"/>
      <c r="N638" s="220">
        <f>J638+K638+L638+M638</f>
        <v>0</v>
      </c>
      <c r="O638" s="131">
        <f>C638+I638-N638</f>
        <v>0</v>
      </c>
      <c r="P638" s="350"/>
    </row>
    <row r="639" spans="1:16" ht="12.75" thickBot="1">
      <c r="A639" s="44"/>
      <c r="B639" s="44"/>
      <c r="C639" s="70"/>
      <c r="D639" s="266"/>
      <c r="E639" s="266"/>
      <c r="F639" s="266"/>
      <c r="G639" s="266"/>
      <c r="H639" s="266"/>
      <c r="I639" s="211">
        <f t="shared" si="14"/>
        <v>0</v>
      </c>
      <c r="J639" s="268"/>
      <c r="K639" s="268"/>
      <c r="L639" s="268"/>
      <c r="M639" s="268"/>
      <c r="N639" s="267"/>
      <c r="O639" s="144"/>
      <c r="P639" s="350"/>
    </row>
    <row r="640" spans="1:16" ht="12.75" thickBot="1">
      <c r="A640" s="40"/>
      <c r="B640" s="11" t="s">
        <v>281</v>
      </c>
      <c r="C640" s="173"/>
      <c r="D640" s="89"/>
      <c r="E640" s="89"/>
      <c r="F640" s="89"/>
      <c r="G640" s="89"/>
      <c r="H640" s="89">
        <f>D640+E640+F640+G640</f>
        <v>0</v>
      </c>
      <c r="I640" s="211">
        <f t="shared" si="14"/>
        <v>0</v>
      </c>
      <c r="J640" s="96"/>
      <c r="K640" s="96"/>
      <c r="L640" s="96"/>
      <c r="M640" s="96"/>
      <c r="N640" s="220">
        <f>J640+K640+L640+M640</f>
        <v>0</v>
      </c>
      <c r="O640" s="131">
        <f>C640+I640-N640</f>
        <v>0</v>
      </c>
      <c r="P640" s="350"/>
    </row>
    <row r="641" spans="1:16" ht="12.75" thickBot="1">
      <c r="A641" s="44"/>
      <c r="B641" s="44"/>
      <c r="C641" s="70"/>
      <c r="D641" s="266"/>
      <c r="E641" s="266"/>
      <c r="F641" s="266"/>
      <c r="G641" s="266"/>
      <c r="H641" s="266"/>
      <c r="I641" s="211">
        <f t="shared" si="14"/>
        <v>0</v>
      </c>
      <c r="J641" s="268"/>
      <c r="K641" s="268"/>
      <c r="L641" s="268"/>
      <c r="M641" s="268"/>
      <c r="N641" s="267"/>
      <c r="O641" s="144"/>
      <c r="P641" s="350"/>
    </row>
    <row r="642" spans="1:16" ht="12.75" thickBot="1">
      <c r="A642" s="40"/>
      <c r="B642" s="11" t="s">
        <v>282</v>
      </c>
      <c r="C642" s="173"/>
      <c r="D642" s="89"/>
      <c r="E642" s="89"/>
      <c r="F642" s="89"/>
      <c r="G642" s="89"/>
      <c r="H642" s="89">
        <f>D642+E642+F642+G642</f>
        <v>0</v>
      </c>
      <c r="I642" s="211">
        <f t="shared" si="14"/>
        <v>0</v>
      </c>
      <c r="J642" s="96"/>
      <c r="K642" s="96"/>
      <c r="L642" s="96"/>
      <c r="M642" s="96"/>
      <c r="N642" s="220">
        <f>J642+K642+L642+M642</f>
        <v>0</v>
      </c>
      <c r="O642" s="131">
        <f>C642+I642-N642</f>
        <v>0</v>
      </c>
      <c r="P642" s="350"/>
    </row>
    <row r="643" spans="1:16" ht="12.75" thickBot="1">
      <c r="A643" s="44"/>
      <c r="B643" s="44"/>
      <c r="C643" s="70"/>
      <c r="D643" s="266"/>
      <c r="E643" s="266"/>
      <c r="F643" s="266"/>
      <c r="G643" s="266"/>
      <c r="H643" s="266"/>
      <c r="I643" s="211">
        <f t="shared" si="14"/>
        <v>0</v>
      </c>
      <c r="J643" s="268"/>
      <c r="K643" s="268"/>
      <c r="L643" s="268"/>
      <c r="M643" s="268"/>
      <c r="N643" s="267"/>
      <c r="O643" s="144"/>
      <c r="P643" s="350"/>
    </row>
    <row r="644" spans="1:16" ht="12.75" thickBot="1">
      <c r="A644" s="40"/>
      <c r="B644" s="11" t="s">
        <v>283</v>
      </c>
      <c r="C644" s="173"/>
      <c r="D644" s="89">
        <v>9299.13</v>
      </c>
      <c r="E644" s="89">
        <v>9299.13</v>
      </c>
      <c r="F644" s="89">
        <v>9299.13</v>
      </c>
      <c r="G644" s="89">
        <v>9299.13</v>
      </c>
      <c r="H644" s="89">
        <f>D644+E644+F644+G644</f>
        <v>37196.52</v>
      </c>
      <c r="I644" s="211">
        <f t="shared" si="14"/>
        <v>22516.053268765136</v>
      </c>
      <c r="J644" s="96"/>
      <c r="K644" s="96"/>
      <c r="L644" s="96"/>
      <c r="M644" s="96"/>
      <c r="N644" s="220">
        <f>J644+K644+L644+M644</f>
        <v>0</v>
      </c>
      <c r="O644" s="131">
        <f>C644+I644-N644</f>
        <v>22516.053268765136</v>
      </c>
      <c r="P644" s="350"/>
    </row>
    <row r="645" spans="1:16" ht="12.75" thickBot="1">
      <c r="A645" s="44"/>
      <c r="B645" s="44"/>
      <c r="C645" s="70"/>
      <c r="D645" s="266"/>
      <c r="E645" s="266"/>
      <c r="F645" s="266"/>
      <c r="G645" s="266"/>
      <c r="H645" s="266"/>
      <c r="I645" s="211">
        <f t="shared" si="14"/>
        <v>0</v>
      </c>
      <c r="J645" s="268"/>
      <c r="K645" s="268"/>
      <c r="L645" s="268"/>
      <c r="M645" s="268"/>
      <c r="N645" s="267"/>
      <c r="O645" s="144"/>
      <c r="P645" s="350"/>
    </row>
    <row r="646" spans="1:16" ht="12.75" thickBot="1">
      <c r="A646" s="40"/>
      <c r="B646" s="11" t="s">
        <v>284</v>
      </c>
      <c r="C646" s="173"/>
      <c r="D646" s="89"/>
      <c r="E646" s="89"/>
      <c r="F646" s="89"/>
      <c r="G646" s="89"/>
      <c r="H646" s="89">
        <f>D646+E646+F646+G646</f>
        <v>0</v>
      </c>
      <c r="I646" s="211">
        <f t="shared" si="14"/>
        <v>0</v>
      </c>
      <c r="J646" s="96"/>
      <c r="K646" s="96"/>
      <c r="L646" s="96"/>
      <c r="M646" s="96"/>
      <c r="N646" s="220">
        <f>J646+K646+L646+M646</f>
        <v>0</v>
      </c>
      <c r="O646" s="131">
        <f>C646+I646-N646</f>
        <v>0</v>
      </c>
      <c r="P646" s="350"/>
    </row>
    <row r="647" spans="1:16" ht="12.75" thickBot="1">
      <c r="A647" s="44"/>
      <c r="B647" s="44"/>
      <c r="C647" s="70"/>
      <c r="D647" s="266"/>
      <c r="E647" s="266"/>
      <c r="F647" s="266"/>
      <c r="G647" s="266"/>
      <c r="H647" s="266"/>
      <c r="I647" s="211">
        <f t="shared" si="14"/>
        <v>0</v>
      </c>
      <c r="J647" s="268"/>
      <c r="K647" s="268"/>
      <c r="L647" s="268"/>
      <c r="M647" s="268"/>
      <c r="N647" s="267"/>
      <c r="O647" s="144"/>
      <c r="P647" s="350"/>
    </row>
    <row r="648" spans="1:16" ht="12.75" thickBot="1">
      <c r="A648" s="40"/>
      <c r="B648" s="11" t="s">
        <v>285</v>
      </c>
      <c r="C648" s="173"/>
      <c r="D648" s="89"/>
      <c r="E648" s="89"/>
      <c r="F648" s="89"/>
      <c r="G648" s="89"/>
      <c r="H648" s="89">
        <f>D648+E648+F648+G648</f>
        <v>0</v>
      </c>
      <c r="I648" s="211">
        <f t="shared" si="14"/>
        <v>0</v>
      </c>
      <c r="J648" s="96"/>
      <c r="K648" s="96"/>
      <c r="L648" s="96"/>
      <c r="M648" s="96"/>
      <c r="N648" s="220">
        <f>J648+K648+L648+M648</f>
        <v>0</v>
      </c>
      <c r="O648" s="131">
        <f>C648+I648-N648</f>
        <v>0</v>
      </c>
      <c r="P648" s="350"/>
    </row>
    <row r="649" spans="1:16" ht="12.75" thickBot="1">
      <c r="A649" s="44"/>
      <c r="B649" s="44"/>
      <c r="C649" s="70"/>
      <c r="D649" s="266"/>
      <c r="E649" s="266"/>
      <c r="F649" s="266"/>
      <c r="G649" s="266"/>
      <c r="H649" s="266"/>
      <c r="I649" s="211">
        <f t="shared" si="14"/>
        <v>0</v>
      </c>
      <c r="J649" s="268"/>
      <c r="K649" s="268"/>
      <c r="L649" s="268"/>
      <c r="M649" s="268"/>
      <c r="N649" s="267"/>
      <c r="O649" s="144"/>
      <c r="P649" s="350"/>
    </row>
    <row r="650" spans="1:16" ht="12.75" thickBot="1">
      <c r="A650" s="40"/>
      <c r="B650" s="11" t="s">
        <v>286</v>
      </c>
      <c r="C650" s="173"/>
      <c r="D650" s="89"/>
      <c r="E650" s="89"/>
      <c r="F650" s="89"/>
      <c r="G650" s="89"/>
      <c r="H650" s="89">
        <f>D650+E650+F650+G650</f>
        <v>0</v>
      </c>
      <c r="I650" s="211">
        <f t="shared" si="14"/>
        <v>0</v>
      </c>
      <c r="J650" s="96"/>
      <c r="K650" s="96"/>
      <c r="L650" s="96"/>
      <c r="M650" s="96"/>
      <c r="N650" s="220">
        <f>J650+K650+L650+M650</f>
        <v>0</v>
      </c>
      <c r="O650" s="131">
        <f>C650+I650-N650</f>
        <v>0</v>
      </c>
      <c r="P650" s="350"/>
    </row>
    <row r="651" spans="1:16" ht="12.75" thickBot="1">
      <c r="A651" s="44"/>
      <c r="B651" s="44"/>
      <c r="C651" s="70"/>
      <c r="D651" s="266"/>
      <c r="E651" s="266"/>
      <c r="F651" s="266"/>
      <c r="G651" s="266"/>
      <c r="H651" s="266"/>
      <c r="I651" s="211">
        <f t="shared" si="14"/>
        <v>0</v>
      </c>
      <c r="J651" s="268"/>
      <c r="K651" s="268"/>
      <c r="L651" s="268"/>
      <c r="M651" s="268"/>
      <c r="N651" s="267"/>
      <c r="O651" s="144"/>
      <c r="P651" s="350"/>
    </row>
    <row r="652" spans="1:16" ht="12.75" thickBot="1">
      <c r="A652" s="40"/>
      <c r="B652" s="11" t="s">
        <v>308</v>
      </c>
      <c r="C652" s="173"/>
      <c r="D652" s="89"/>
      <c r="E652" s="89"/>
      <c r="F652" s="89"/>
      <c r="G652" s="89"/>
      <c r="H652" s="89">
        <f>D652+E652+F652+G652</f>
        <v>0</v>
      </c>
      <c r="I652" s="211">
        <f t="shared" si="14"/>
        <v>0</v>
      </c>
      <c r="J652" s="96"/>
      <c r="K652" s="96"/>
      <c r="L652" s="96"/>
      <c r="M652" s="96"/>
      <c r="N652" s="220">
        <f>J652+K652+L652+M652</f>
        <v>0</v>
      </c>
      <c r="O652" s="131">
        <f>C652+I652-N652</f>
        <v>0</v>
      </c>
      <c r="P652" s="350"/>
    </row>
    <row r="653" spans="1:16" ht="12.75" thickBot="1">
      <c r="A653" s="44"/>
      <c r="B653" s="44"/>
      <c r="C653" s="70"/>
      <c r="D653" s="266"/>
      <c r="E653" s="266"/>
      <c r="F653" s="266"/>
      <c r="G653" s="266"/>
      <c r="H653" s="266"/>
      <c r="I653" s="211">
        <f t="shared" si="14"/>
        <v>0</v>
      </c>
      <c r="J653" s="268"/>
      <c r="K653" s="268"/>
      <c r="L653" s="268"/>
      <c r="M653" s="268"/>
      <c r="N653" s="267"/>
      <c r="O653" s="144"/>
      <c r="P653" s="350"/>
    </row>
    <row r="654" spans="1:16" ht="12.75" thickBot="1">
      <c r="A654" s="40"/>
      <c r="B654" s="11" t="s">
        <v>349</v>
      </c>
      <c r="C654" s="173"/>
      <c r="D654" s="89"/>
      <c r="E654" s="89"/>
      <c r="F654" s="89"/>
      <c r="G654" s="89"/>
      <c r="H654" s="89">
        <f>D654+E654+F654+G654</f>
        <v>0</v>
      </c>
      <c r="I654" s="211">
        <f t="shared" si="14"/>
        <v>0</v>
      </c>
      <c r="J654" s="96"/>
      <c r="K654" s="96"/>
      <c r="L654" s="96"/>
      <c r="M654" s="96"/>
      <c r="N654" s="220">
        <f>J654+K654+L654+M654</f>
        <v>0</v>
      </c>
      <c r="O654" s="131">
        <f>C654+I654-N654</f>
        <v>0</v>
      </c>
      <c r="P654" s="350"/>
    </row>
    <row r="655" spans="1:16" ht="12.75" thickBot="1">
      <c r="A655" s="42"/>
      <c r="B655" s="42" t="s">
        <v>360</v>
      </c>
      <c r="C655" s="69"/>
      <c r="D655" s="256"/>
      <c r="E655" s="256"/>
      <c r="F655" s="256"/>
      <c r="G655" s="256"/>
      <c r="H655" s="256"/>
      <c r="I655" s="211">
        <f t="shared" si="14"/>
        <v>0</v>
      </c>
      <c r="J655" s="258"/>
      <c r="K655" s="258"/>
      <c r="L655" s="258"/>
      <c r="M655" s="258"/>
      <c r="N655" s="257"/>
      <c r="O655" s="259"/>
      <c r="P655" s="350"/>
    </row>
    <row r="656" spans="1:16" ht="12" thickBot="1">
      <c r="A656" s="154"/>
      <c r="B656" s="230"/>
      <c r="C656" s="231"/>
      <c r="D656" s="136"/>
      <c r="E656" s="136"/>
      <c r="F656" s="136"/>
      <c r="G656" s="136"/>
      <c r="H656" s="274"/>
      <c r="I656" s="136"/>
      <c r="J656" s="136"/>
      <c r="K656" s="136"/>
      <c r="L656" s="136"/>
      <c r="M656" s="136"/>
      <c r="N656" s="275"/>
      <c r="O656" s="276"/>
      <c r="P656" s="350"/>
    </row>
    <row r="657" spans="1:16" ht="12" thickBot="1">
      <c r="A657" s="1"/>
      <c r="B657" s="14" t="s">
        <v>98</v>
      </c>
      <c r="C657" s="33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0</v>
      </c>
      <c r="D657" s="33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239329.59</v>
      </c>
      <c r="E657" s="33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232986.31000000003</v>
      </c>
      <c r="F657" s="33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234641.36</v>
      </c>
      <c r="G657" s="33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235661.59999999998</v>
      </c>
      <c r="H657" s="122">
        <f>D657+E657+F657+G657</f>
        <v>942618.86</v>
      </c>
      <c r="I657" s="33">
        <f aca="true" t="shared" si="15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570592.530266344</v>
      </c>
      <c r="J657" s="33">
        <f t="shared" si="15"/>
        <v>0</v>
      </c>
      <c r="K657" s="33">
        <f t="shared" si="15"/>
        <v>0</v>
      </c>
      <c r="L657" s="33">
        <f t="shared" si="15"/>
        <v>0</v>
      </c>
      <c r="M657" s="33">
        <f t="shared" si="15"/>
        <v>0</v>
      </c>
      <c r="N657" s="33">
        <f t="shared" si="15"/>
        <v>0</v>
      </c>
      <c r="O657" s="33">
        <f t="shared" si="15"/>
        <v>570592.530266344</v>
      </c>
      <c r="P657" s="350"/>
    </row>
    <row r="658" spans="1:16" ht="12.75" thickBot="1">
      <c r="A658" s="1"/>
      <c r="B658" s="119" t="s">
        <v>361</v>
      </c>
      <c r="C658" s="71"/>
      <c r="D658" s="36"/>
      <c r="E658" s="36"/>
      <c r="F658" s="36"/>
      <c r="G658" s="36"/>
      <c r="H658" s="122"/>
      <c r="I658" s="211">
        <f>H657-I657</f>
        <v>372026.329733656</v>
      </c>
      <c r="J658" s="36"/>
      <c r="K658" s="36"/>
      <c r="L658" s="36"/>
      <c r="M658" s="36"/>
      <c r="N658" s="130">
        <f>J658+K658+L658+M658</f>
        <v>0</v>
      </c>
      <c r="O658" s="131"/>
      <c r="P658" s="350"/>
    </row>
    <row r="659" spans="1:16" ht="12.75" thickBot="1">
      <c r="A659" s="7"/>
      <c r="B659" s="120"/>
      <c r="C659" s="67"/>
      <c r="D659" s="36"/>
      <c r="E659" s="36"/>
      <c r="F659" s="36"/>
      <c r="G659" s="36"/>
      <c r="H659" s="122"/>
      <c r="I659" s="211"/>
      <c r="J659" s="36"/>
      <c r="K659" s="36"/>
      <c r="L659" s="36"/>
      <c r="M659" s="36"/>
      <c r="N659" s="130">
        <f>J659+K659+L659+M659</f>
        <v>0</v>
      </c>
      <c r="O659" s="131"/>
      <c r="P659" s="350"/>
    </row>
    <row r="660" spans="1:16" ht="12.75" thickBot="1">
      <c r="A660" s="139"/>
      <c r="B660" s="140" t="s">
        <v>5</v>
      </c>
      <c r="C660" s="170"/>
      <c r="D660" s="152"/>
      <c r="E660" s="152"/>
      <c r="F660" s="152"/>
      <c r="G660" s="152"/>
      <c r="H660" s="148"/>
      <c r="I660" s="226">
        <f>I659+I658+I657</f>
        <v>942618.86</v>
      </c>
      <c r="J660" s="152"/>
      <c r="K660" s="152"/>
      <c r="L660" s="152"/>
      <c r="M660" s="152"/>
      <c r="N660" s="149">
        <f>J660+K660+L660+M660</f>
        <v>0</v>
      </c>
      <c r="O660" s="226"/>
      <c r="P660" s="350"/>
    </row>
  </sheetData>
  <sheetProtection/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88"/>
  <sheetViews>
    <sheetView tabSelected="1" zoomScalePageLayoutView="0" workbookViewId="0" topLeftCell="A91">
      <selection activeCell="R591" sqref="R591"/>
    </sheetView>
  </sheetViews>
  <sheetFormatPr defaultColWidth="9.00390625" defaultRowHeight="12.75"/>
  <cols>
    <col min="1" max="1" width="4.25390625" style="12" customWidth="1"/>
    <col min="2" max="2" width="22.125" style="12" customWidth="1"/>
    <col min="3" max="3" width="12.625" style="62" customWidth="1"/>
    <col min="4" max="4" width="11.375" style="12" customWidth="1"/>
    <col min="5" max="5" width="8.875" style="12" customWidth="1"/>
    <col min="6" max="6" width="8.375" style="12" customWidth="1"/>
    <col min="7" max="7" width="9.00390625" style="12" customWidth="1"/>
    <col min="8" max="9" width="10.625" style="12" customWidth="1"/>
    <col min="10" max="10" width="9.875" style="12" customWidth="1"/>
    <col min="11" max="11" width="7.375" style="12" customWidth="1"/>
    <col min="12" max="12" width="8.00390625" style="12" customWidth="1"/>
    <col min="13" max="13" width="7.75390625" style="12" customWidth="1"/>
    <col min="14" max="14" width="9.125" style="12" customWidth="1"/>
    <col min="15" max="15" width="13.875" style="12" customWidth="1"/>
    <col min="16" max="16" width="9.375" style="12" customWidth="1"/>
    <col min="17" max="16384" width="9.125" style="12" customWidth="1"/>
  </cols>
  <sheetData>
    <row r="1" spans="2:3" ht="13.5" customHeight="1">
      <c r="B1" s="17"/>
      <c r="C1" s="167" t="s">
        <v>364</v>
      </c>
    </row>
    <row r="2" spans="2:3" ht="7.5" customHeight="1">
      <c r="B2" s="17"/>
      <c r="C2" s="167"/>
    </row>
    <row r="3" spans="2:3" ht="11.25">
      <c r="B3" s="17"/>
      <c r="C3" s="167"/>
    </row>
    <row r="4" spans="4:6" ht="13.5" thickBot="1">
      <c r="D4" s="235" t="s">
        <v>389</v>
      </c>
      <c r="E4" s="235"/>
      <c r="F4" s="235"/>
    </row>
    <row r="5" spans="1:3" ht="15" customHeight="1" thickBot="1">
      <c r="A5" s="307"/>
      <c r="B5" s="306" t="s">
        <v>350</v>
      </c>
      <c r="C5" s="17" t="s">
        <v>211</v>
      </c>
    </row>
    <row r="6" spans="1:15" ht="12" thickBot="1">
      <c r="A6" s="202"/>
      <c r="B6" s="203"/>
      <c r="C6" s="190"/>
      <c r="D6" s="224"/>
      <c r="E6" s="224" t="s">
        <v>378</v>
      </c>
      <c r="F6" s="215"/>
      <c r="G6" s="215"/>
      <c r="H6" s="216"/>
      <c r="I6" s="205"/>
      <c r="J6" s="232"/>
      <c r="K6" s="74" t="s">
        <v>386</v>
      </c>
      <c r="L6" s="74"/>
      <c r="M6" s="75"/>
      <c r="N6" s="77"/>
      <c r="O6" s="102"/>
    </row>
    <row r="7" spans="1:15" ht="48" customHeight="1" thickBot="1">
      <c r="A7" s="35" t="s">
        <v>91</v>
      </c>
      <c r="B7" s="163" t="s">
        <v>59</v>
      </c>
      <c r="C7" s="191" t="s">
        <v>374</v>
      </c>
      <c r="D7" s="245" t="s">
        <v>212</v>
      </c>
      <c r="E7" s="245" t="s">
        <v>309</v>
      </c>
      <c r="F7" s="214" t="s">
        <v>306</v>
      </c>
      <c r="G7" s="473">
        <v>4</v>
      </c>
      <c r="H7" s="217" t="s">
        <v>376</v>
      </c>
      <c r="I7" s="78" t="s">
        <v>385</v>
      </c>
      <c r="J7" s="477" t="s">
        <v>367</v>
      </c>
      <c r="K7" s="245" t="s">
        <v>309</v>
      </c>
      <c r="L7" s="214" t="s">
        <v>306</v>
      </c>
      <c r="M7" s="473">
        <v>4</v>
      </c>
      <c r="N7" s="218" t="s">
        <v>377</v>
      </c>
      <c r="O7" s="103" t="s">
        <v>375</v>
      </c>
    </row>
    <row r="8" spans="1:16" ht="11.25" customHeight="1">
      <c r="A8" s="25"/>
      <c r="B8" s="25"/>
      <c r="C8" s="129"/>
      <c r="D8" s="86"/>
      <c r="E8" s="85"/>
      <c r="F8" s="86"/>
      <c r="G8" s="123"/>
      <c r="H8" s="82"/>
      <c r="I8" s="208"/>
      <c r="J8" s="125"/>
      <c r="K8" s="93"/>
      <c r="L8" s="93"/>
      <c r="M8" s="127"/>
      <c r="N8" s="213"/>
      <c r="O8" s="128"/>
      <c r="P8" s="350"/>
    </row>
    <row r="9" spans="1:16" ht="12.75" thickBot="1">
      <c r="A9" s="7">
        <v>2</v>
      </c>
      <c r="B9" s="7"/>
      <c r="C9" s="165"/>
      <c r="D9" s="84"/>
      <c r="E9" s="81"/>
      <c r="F9" s="82"/>
      <c r="G9" s="124"/>
      <c r="H9" s="82"/>
      <c r="I9" s="209"/>
      <c r="J9" s="126"/>
      <c r="K9" s="94"/>
      <c r="L9" s="94"/>
      <c r="M9" s="107"/>
      <c r="N9" s="213"/>
      <c r="O9" s="128"/>
      <c r="P9" s="350"/>
    </row>
    <row r="10" spans="1:16" ht="12.75" thickBot="1">
      <c r="A10" s="246"/>
      <c r="B10" s="19" t="s">
        <v>60</v>
      </c>
      <c r="C10" s="361"/>
      <c r="D10" s="401"/>
      <c r="E10" s="89"/>
      <c r="F10" s="89"/>
      <c r="G10" s="89"/>
      <c r="H10" s="89">
        <f>D10+E10+F10+G10</f>
        <v>0</v>
      </c>
      <c r="I10" s="211">
        <f>H10/1.18/1.2</f>
        <v>0</v>
      </c>
      <c r="J10" s="96"/>
      <c r="K10" s="96"/>
      <c r="L10" s="96"/>
      <c r="M10" s="96"/>
      <c r="N10" s="220">
        <f>J10+K10+L10+M10</f>
        <v>0</v>
      </c>
      <c r="O10" s="131">
        <f>C10+I10-N10</f>
        <v>0</v>
      </c>
      <c r="P10" s="350"/>
    </row>
    <row r="11" spans="1:16" ht="12.75" thickBot="1">
      <c r="A11" s="15"/>
      <c r="B11" s="15"/>
      <c r="C11" s="194"/>
      <c r="D11" s="90"/>
      <c r="E11" s="90"/>
      <c r="F11" s="91"/>
      <c r="G11" s="91"/>
      <c r="H11" s="91"/>
      <c r="I11" s="212"/>
      <c r="J11" s="97"/>
      <c r="K11" s="97"/>
      <c r="L11" s="97"/>
      <c r="M11" s="97"/>
      <c r="N11" s="221"/>
      <c r="O11" s="121"/>
      <c r="P11" s="350"/>
    </row>
    <row r="12" spans="1:16" ht="12.75" thickBot="1">
      <c r="A12" s="246"/>
      <c r="B12" s="19" t="s">
        <v>61</v>
      </c>
      <c r="C12" s="361"/>
      <c r="D12" s="89"/>
      <c r="E12" s="89"/>
      <c r="F12" s="89"/>
      <c r="G12" s="89"/>
      <c r="H12" s="89">
        <f>D12+E12+F12+G12</f>
        <v>0</v>
      </c>
      <c r="I12" s="211">
        <f>H12/1.18/1.2</f>
        <v>0</v>
      </c>
      <c r="J12" s="96"/>
      <c r="K12" s="96"/>
      <c r="L12" s="96"/>
      <c r="M12" s="96"/>
      <c r="N12" s="220">
        <f>J12+K12+L12+M12</f>
        <v>0</v>
      </c>
      <c r="O12" s="131">
        <f>C12+I12-N12</f>
        <v>0</v>
      </c>
      <c r="P12" s="350"/>
    </row>
    <row r="13" spans="1:16" ht="12.75" thickBot="1">
      <c r="A13" s="15"/>
      <c r="B13" s="15"/>
      <c r="C13" s="194"/>
      <c r="D13" s="90"/>
      <c r="E13" s="90"/>
      <c r="F13" s="91"/>
      <c r="G13" s="91"/>
      <c r="H13" s="91"/>
      <c r="I13" s="212"/>
      <c r="J13" s="97"/>
      <c r="K13" s="97"/>
      <c r="L13" s="97"/>
      <c r="M13" s="97"/>
      <c r="N13" s="221"/>
      <c r="O13" s="121"/>
      <c r="P13" s="350"/>
    </row>
    <row r="14" spans="1:16" ht="12.75" thickBot="1">
      <c r="A14" s="246"/>
      <c r="B14" s="19" t="s">
        <v>200</v>
      </c>
      <c r="C14" s="361"/>
      <c r="D14" s="89"/>
      <c r="E14" s="89"/>
      <c r="F14" s="89"/>
      <c r="G14" s="89"/>
      <c r="H14" s="89">
        <f>D14+E14+F14+G14</f>
        <v>0</v>
      </c>
      <c r="I14" s="211">
        <f>H14/1.18/1.2</f>
        <v>0</v>
      </c>
      <c r="J14" s="96"/>
      <c r="K14" s="96"/>
      <c r="L14" s="96"/>
      <c r="M14" s="96"/>
      <c r="N14" s="220">
        <f>J14+K14+L14+M14</f>
        <v>0</v>
      </c>
      <c r="O14" s="131">
        <f>C14+I14-N14</f>
        <v>0</v>
      </c>
      <c r="P14" s="350"/>
    </row>
    <row r="15" spans="1:16" ht="12.75" thickBot="1">
      <c r="A15" s="15"/>
      <c r="B15" s="15"/>
      <c r="C15" s="194"/>
      <c r="D15" s="90"/>
      <c r="E15" s="90"/>
      <c r="F15" s="91"/>
      <c r="G15" s="91"/>
      <c r="H15" s="91"/>
      <c r="I15" s="212"/>
      <c r="J15" s="97"/>
      <c r="K15" s="97"/>
      <c r="L15" s="97"/>
      <c r="M15" s="97"/>
      <c r="N15" s="221"/>
      <c r="O15" s="121"/>
      <c r="P15" s="350"/>
    </row>
    <row r="16" spans="1:16" ht="12.75" thickBot="1">
      <c r="A16" s="246"/>
      <c r="B16" s="29" t="s">
        <v>90</v>
      </c>
      <c r="C16" s="199"/>
      <c r="D16" s="89"/>
      <c r="E16" s="89"/>
      <c r="F16" s="89"/>
      <c r="G16" s="89"/>
      <c r="H16" s="89">
        <f>D16+E16+F16+G16</f>
        <v>0</v>
      </c>
      <c r="I16" s="211">
        <f>H16/1.18/1.2</f>
        <v>0</v>
      </c>
      <c r="J16" s="96"/>
      <c r="K16" s="96"/>
      <c r="L16" s="96"/>
      <c r="M16" s="96"/>
      <c r="N16" s="220">
        <f>J16+K16+L16+M16</f>
        <v>0</v>
      </c>
      <c r="O16" s="131">
        <f>C16+I16-N16</f>
        <v>0</v>
      </c>
      <c r="P16" s="350"/>
    </row>
    <row r="17" spans="1:16" ht="12.75" thickBot="1">
      <c r="A17" s="25"/>
      <c r="B17" s="25"/>
      <c r="C17" s="198"/>
      <c r="D17" s="334"/>
      <c r="E17" s="334"/>
      <c r="F17" s="207"/>
      <c r="G17" s="207"/>
      <c r="H17" s="207"/>
      <c r="I17" s="219"/>
      <c r="J17" s="335"/>
      <c r="K17" s="335"/>
      <c r="L17" s="335"/>
      <c r="M17" s="335"/>
      <c r="N17" s="345"/>
      <c r="O17" s="346"/>
      <c r="P17" s="350"/>
    </row>
    <row r="18" spans="1:16" ht="12.75" thickBot="1">
      <c r="A18" s="28">
        <v>19</v>
      </c>
      <c r="B18" s="20" t="s">
        <v>301</v>
      </c>
      <c r="C18" s="347"/>
      <c r="D18" s="338"/>
      <c r="E18" s="338"/>
      <c r="F18" s="339"/>
      <c r="G18" s="339"/>
      <c r="H18" s="89">
        <f>D18+E18+F18+G18</f>
        <v>0</v>
      </c>
      <c r="I18" s="211">
        <f>H18/1.18/1.2</f>
        <v>0</v>
      </c>
      <c r="J18" s="96"/>
      <c r="K18" s="96"/>
      <c r="L18" s="96"/>
      <c r="M18" s="96"/>
      <c r="N18" s="220">
        <f>J18+K18+L18+M18</f>
        <v>0</v>
      </c>
      <c r="O18" s="131">
        <f>C18+I18-N18</f>
        <v>0</v>
      </c>
      <c r="P18" s="350"/>
    </row>
    <row r="19" spans="1:16" ht="12.75" thickBot="1">
      <c r="A19" s="25"/>
      <c r="B19" s="25"/>
      <c r="C19" s="198"/>
      <c r="D19" s="334"/>
      <c r="E19" s="334"/>
      <c r="F19" s="207"/>
      <c r="G19" s="207"/>
      <c r="H19" s="207"/>
      <c r="I19" s="219"/>
      <c r="J19" s="335"/>
      <c r="K19" s="335"/>
      <c r="L19" s="335"/>
      <c r="M19" s="335"/>
      <c r="N19" s="345"/>
      <c r="O19" s="346"/>
      <c r="P19" s="350"/>
    </row>
    <row r="20" spans="1:16" ht="12.75" thickBot="1">
      <c r="A20" s="28">
        <v>21</v>
      </c>
      <c r="B20" s="20" t="s">
        <v>303</v>
      </c>
      <c r="C20" s="347"/>
      <c r="D20" s="338"/>
      <c r="E20" s="338"/>
      <c r="F20" s="339"/>
      <c r="G20" s="339"/>
      <c r="H20" s="89">
        <f>D20+E20+F20+G20</f>
        <v>0</v>
      </c>
      <c r="I20" s="211">
        <f>H20/1.18/1.2</f>
        <v>0</v>
      </c>
      <c r="J20" s="96"/>
      <c r="K20" s="96"/>
      <c r="L20" s="96"/>
      <c r="M20" s="96"/>
      <c r="N20" s="220">
        <f>J20+K20+L20+M20</f>
        <v>0</v>
      </c>
      <c r="O20" s="131">
        <f>C20+I20-N20</f>
        <v>0</v>
      </c>
      <c r="P20" s="350"/>
    </row>
    <row r="21" spans="1:16" ht="12.75" thickBot="1">
      <c r="A21" s="25"/>
      <c r="B21" s="25"/>
      <c r="C21" s="198"/>
      <c r="D21" s="334"/>
      <c r="E21" s="334"/>
      <c r="F21" s="207"/>
      <c r="G21" s="207"/>
      <c r="H21" s="207"/>
      <c r="I21" s="219"/>
      <c r="J21" s="335"/>
      <c r="K21" s="335"/>
      <c r="L21" s="335"/>
      <c r="M21" s="335"/>
      <c r="N21" s="345"/>
      <c r="O21" s="346"/>
      <c r="P21" s="350"/>
    </row>
    <row r="22" spans="1:16" ht="12.75" thickBot="1">
      <c r="A22" s="246">
        <v>23</v>
      </c>
      <c r="B22" s="28" t="s">
        <v>304</v>
      </c>
      <c r="C22" s="347"/>
      <c r="D22" s="338"/>
      <c r="E22" s="338"/>
      <c r="F22" s="339"/>
      <c r="G22" s="339"/>
      <c r="H22" s="89">
        <f>D22+E22+F22+G22</f>
        <v>0</v>
      </c>
      <c r="I22" s="211">
        <f>H22/1.18/1.2</f>
        <v>0</v>
      </c>
      <c r="J22" s="96"/>
      <c r="K22" s="96"/>
      <c r="L22" s="96"/>
      <c r="M22" s="96"/>
      <c r="N22" s="220">
        <f>J22+K22+L22+M22</f>
        <v>0</v>
      </c>
      <c r="O22" s="131">
        <f>C22+I22-N22</f>
        <v>0</v>
      </c>
      <c r="P22" s="350"/>
    </row>
    <row r="23" spans="1:16" ht="12.75" thickBot="1">
      <c r="A23" s="15"/>
      <c r="B23" s="15"/>
      <c r="C23" s="195"/>
      <c r="D23" s="90"/>
      <c r="E23" s="90"/>
      <c r="F23" s="91"/>
      <c r="G23" s="91"/>
      <c r="H23" s="91"/>
      <c r="I23" s="212"/>
      <c r="J23" s="97"/>
      <c r="K23" s="97"/>
      <c r="L23" s="97"/>
      <c r="M23" s="97"/>
      <c r="N23" s="221"/>
      <c r="O23" s="121"/>
      <c r="P23" s="350"/>
    </row>
    <row r="24" spans="1:16" ht="12.75" thickBot="1">
      <c r="A24" s="28"/>
      <c r="B24" s="29" t="s">
        <v>338</v>
      </c>
      <c r="C24" s="347"/>
      <c r="D24" s="338"/>
      <c r="E24" s="338"/>
      <c r="F24" s="339"/>
      <c r="G24" s="339"/>
      <c r="H24" s="89">
        <f>D24+E24+F24+G24</f>
        <v>0</v>
      </c>
      <c r="I24" s="211">
        <f aca="true" t="shared" si="0" ref="I24:I87">H24/1.18/1.2</f>
        <v>0</v>
      </c>
      <c r="J24" s="96"/>
      <c r="K24" s="96"/>
      <c r="L24" s="96"/>
      <c r="M24" s="96"/>
      <c r="N24" s="220">
        <f>J24+K24+L24+M24</f>
        <v>0</v>
      </c>
      <c r="O24" s="131">
        <f>C24+I24-N24</f>
        <v>0</v>
      </c>
      <c r="P24" s="350"/>
    </row>
    <row r="25" spans="1:16" ht="12.75" thickBot="1">
      <c r="A25" s="15"/>
      <c r="B25" s="15"/>
      <c r="C25" s="195"/>
      <c r="D25" s="90"/>
      <c r="E25" s="90"/>
      <c r="F25" s="91"/>
      <c r="G25" s="91"/>
      <c r="H25" s="91"/>
      <c r="I25" s="211"/>
      <c r="J25" s="97"/>
      <c r="K25" s="97"/>
      <c r="L25" s="97"/>
      <c r="M25" s="97"/>
      <c r="N25" s="221"/>
      <c r="O25" s="121"/>
      <c r="P25" s="350"/>
    </row>
    <row r="26" spans="1:16" ht="12.75" thickBot="1">
      <c r="A26" s="246"/>
      <c r="B26" s="29" t="s">
        <v>339</v>
      </c>
      <c r="C26" s="442"/>
      <c r="D26" s="338"/>
      <c r="E26" s="338"/>
      <c r="F26" s="339"/>
      <c r="G26" s="339"/>
      <c r="H26" s="89">
        <f>D26+E26+F26+G26</f>
        <v>0</v>
      </c>
      <c r="I26" s="211">
        <f t="shared" si="0"/>
        <v>0</v>
      </c>
      <c r="J26" s="96"/>
      <c r="K26" s="96"/>
      <c r="L26" s="96"/>
      <c r="M26" s="96"/>
      <c r="N26" s="220">
        <f>J26+K26+L26+M26</f>
        <v>0</v>
      </c>
      <c r="O26" s="131">
        <f>C26+I26-N26</f>
        <v>0</v>
      </c>
      <c r="P26" s="350"/>
    </row>
    <row r="27" spans="1:16" ht="12.75" thickBot="1">
      <c r="A27" s="15"/>
      <c r="B27" s="15"/>
      <c r="C27" s="195"/>
      <c r="D27" s="90"/>
      <c r="E27" s="90"/>
      <c r="F27" s="91"/>
      <c r="G27" s="91"/>
      <c r="H27" s="91"/>
      <c r="I27" s="211"/>
      <c r="J27" s="97"/>
      <c r="K27" s="97"/>
      <c r="L27" s="97"/>
      <c r="M27" s="97"/>
      <c r="N27" s="221"/>
      <c r="O27" s="121"/>
      <c r="P27" s="350"/>
    </row>
    <row r="28" spans="1:16" ht="12.75" thickBot="1">
      <c r="A28" s="246"/>
      <c r="B28" s="29" t="s">
        <v>340</v>
      </c>
      <c r="C28" s="347"/>
      <c r="D28" s="338"/>
      <c r="E28" s="338"/>
      <c r="F28" s="339"/>
      <c r="G28" s="339"/>
      <c r="H28" s="89">
        <f>D28+E28+F28+G28</f>
        <v>0</v>
      </c>
      <c r="I28" s="211">
        <f t="shared" si="0"/>
        <v>0</v>
      </c>
      <c r="J28" s="96"/>
      <c r="K28" s="96"/>
      <c r="L28" s="96"/>
      <c r="M28" s="96"/>
      <c r="N28" s="220">
        <f>J28+K28+L28+M28</f>
        <v>0</v>
      </c>
      <c r="O28" s="131">
        <f>C28+I28-N28</f>
        <v>0</v>
      </c>
      <c r="P28" s="350"/>
    </row>
    <row r="29" spans="1:16" ht="12.75" thickBot="1">
      <c r="A29" s="15"/>
      <c r="B29" s="15"/>
      <c r="C29" s="195"/>
      <c r="D29" s="90"/>
      <c r="E29" s="90"/>
      <c r="F29" s="91"/>
      <c r="G29" s="91"/>
      <c r="H29" s="91"/>
      <c r="I29" s="211"/>
      <c r="J29" s="97"/>
      <c r="K29" s="97"/>
      <c r="L29" s="97"/>
      <c r="M29" s="97"/>
      <c r="N29" s="221"/>
      <c r="O29" s="121"/>
      <c r="P29" s="350"/>
    </row>
    <row r="30" spans="1:16" ht="12.75" thickBot="1">
      <c r="A30" s="360"/>
      <c r="B30" s="19" t="s">
        <v>302</v>
      </c>
      <c r="C30" s="361"/>
      <c r="D30" s="89"/>
      <c r="E30" s="89"/>
      <c r="F30" s="89"/>
      <c r="G30" s="89"/>
      <c r="H30" s="89">
        <f>D30+E30+F30+G30</f>
        <v>0</v>
      </c>
      <c r="I30" s="211">
        <f t="shared" si="0"/>
        <v>0</v>
      </c>
      <c r="J30" s="96"/>
      <c r="K30" s="96"/>
      <c r="L30" s="96"/>
      <c r="M30" s="96"/>
      <c r="N30" s="220">
        <f>J30+K30+L30+M30</f>
        <v>0</v>
      </c>
      <c r="O30" s="131">
        <f>C30+I30-N30</f>
        <v>0</v>
      </c>
      <c r="P30" s="350"/>
    </row>
    <row r="31" spans="1:16" ht="12.75" thickBot="1">
      <c r="A31" s="3"/>
      <c r="B31" s="3"/>
      <c r="C31" s="195"/>
      <c r="D31" s="81"/>
      <c r="E31" s="81"/>
      <c r="F31" s="82"/>
      <c r="G31" s="82"/>
      <c r="H31" s="82"/>
      <c r="I31" s="211"/>
      <c r="J31" s="94"/>
      <c r="K31" s="94"/>
      <c r="L31" s="94"/>
      <c r="M31" s="94"/>
      <c r="N31" s="222"/>
      <c r="O31" s="104"/>
      <c r="P31" s="350"/>
    </row>
    <row r="32" spans="1:16" ht="12.75" thickBot="1">
      <c r="A32" s="4"/>
      <c r="B32" s="19" t="s">
        <v>57</v>
      </c>
      <c r="C32" s="361"/>
      <c r="D32" s="89"/>
      <c r="E32" s="89"/>
      <c r="F32" s="89"/>
      <c r="G32" s="89"/>
      <c r="H32" s="89">
        <f>D32+E32+F32+G32</f>
        <v>0</v>
      </c>
      <c r="I32" s="211">
        <f t="shared" si="0"/>
        <v>0</v>
      </c>
      <c r="J32" s="96"/>
      <c r="K32" s="96"/>
      <c r="L32" s="96"/>
      <c r="M32" s="96"/>
      <c r="N32" s="220">
        <f>J32+K32+L32+M32</f>
        <v>0</v>
      </c>
      <c r="O32" s="131">
        <f>C32+I32-N32</f>
        <v>0</v>
      </c>
      <c r="P32" s="350"/>
    </row>
    <row r="33" spans="1:16" ht="12.75" thickBot="1">
      <c r="A33" s="1"/>
      <c r="B33" s="25"/>
      <c r="C33" s="195"/>
      <c r="D33" s="81"/>
      <c r="E33" s="81"/>
      <c r="F33" s="82"/>
      <c r="G33" s="82"/>
      <c r="H33" s="82"/>
      <c r="I33" s="211"/>
      <c r="J33" s="94"/>
      <c r="K33" s="94"/>
      <c r="L33" s="94"/>
      <c r="M33" s="94"/>
      <c r="N33" s="222"/>
      <c r="O33" s="104"/>
      <c r="P33" s="350"/>
    </row>
    <row r="34" spans="1:16" ht="12.75" thickBot="1">
      <c r="A34" s="4"/>
      <c r="B34" s="29" t="s">
        <v>315</v>
      </c>
      <c r="C34" s="361"/>
      <c r="D34" s="89"/>
      <c r="E34" s="89"/>
      <c r="F34" s="89"/>
      <c r="G34" s="89"/>
      <c r="H34" s="89">
        <f>D34+E34+F34+G34</f>
        <v>0</v>
      </c>
      <c r="I34" s="211">
        <f t="shared" si="0"/>
        <v>0</v>
      </c>
      <c r="J34" s="96"/>
      <c r="K34" s="96"/>
      <c r="L34" s="96"/>
      <c r="M34" s="96"/>
      <c r="N34" s="220">
        <f>J34+K34+L34+M34</f>
        <v>0</v>
      </c>
      <c r="O34" s="131">
        <f>C34+I34-N34</f>
        <v>0</v>
      </c>
      <c r="P34" s="350"/>
    </row>
    <row r="35" spans="1:16" ht="12.75" thickBot="1">
      <c r="A35" s="1"/>
      <c r="B35" s="15"/>
      <c r="C35" s="195"/>
      <c r="D35" s="81"/>
      <c r="E35" s="81"/>
      <c r="F35" s="82"/>
      <c r="G35" s="82"/>
      <c r="H35" s="82"/>
      <c r="I35" s="211"/>
      <c r="J35" s="94"/>
      <c r="K35" s="94"/>
      <c r="L35" s="94"/>
      <c r="M35" s="94"/>
      <c r="N35" s="222"/>
      <c r="O35" s="104"/>
      <c r="P35" s="350"/>
    </row>
    <row r="36" spans="1:16" ht="12.75" thickBot="1">
      <c r="A36" s="4"/>
      <c r="B36" s="29" t="s">
        <v>64</v>
      </c>
      <c r="C36" s="361"/>
      <c r="D36" s="89">
        <v>1800</v>
      </c>
      <c r="E36" s="89">
        <v>1800</v>
      </c>
      <c r="F36" s="89">
        <v>1800</v>
      </c>
      <c r="G36" s="89">
        <v>1800</v>
      </c>
      <c r="H36" s="89">
        <f>D36+E36+F36+G36</f>
        <v>7200</v>
      </c>
      <c r="I36" s="211">
        <f t="shared" si="0"/>
        <v>5084.745762711865</v>
      </c>
      <c r="J36" s="96"/>
      <c r="K36" s="96"/>
      <c r="L36" s="96"/>
      <c r="M36" s="96"/>
      <c r="N36" s="220">
        <f>J36+K36+L36+M36</f>
        <v>0</v>
      </c>
      <c r="O36" s="131">
        <f>C36+I36-N36</f>
        <v>5084.745762711865</v>
      </c>
      <c r="P36" s="350"/>
    </row>
    <row r="37" spans="1:16" ht="12.75" thickBot="1">
      <c r="A37" s="1"/>
      <c r="B37" s="15"/>
      <c r="C37" s="195"/>
      <c r="D37" s="81"/>
      <c r="E37" s="81"/>
      <c r="F37" s="82"/>
      <c r="G37" s="82"/>
      <c r="H37" s="82"/>
      <c r="I37" s="211"/>
      <c r="J37" s="94"/>
      <c r="K37" s="94"/>
      <c r="L37" s="94"/>
      <c r="M37" s="94"/>
      <c r="N37" s="222"/>
      <c r="O37" s="104"/>
      <c r="P37" s="350"/>
    </row>
    <row r="38" spans="1:16" ht="12.75" thickBot="1">
      <c r="A38" s="4"/>
      <c r="B38" s="29" t="s">
        <v>65</v>
      </c>
      <c r="C38" s="361"/>
      <c r="D38" s="89"/>
      <c r="E38" s="89"/>
      <c r="F38" s="89"/>
      <c r="G38" s="89"/>
      <c r="H38" s="89">
        <f>D38+E38+F38+G38</f>
        <v>0</v>
      </c>
      <c r="I38" s="211">
        <f t="shared" si="0"/>
        <v>0</v>
      </c>
      <c r="J38" s="96"/>
      <c r="K38" s="96"/>
      <c r="L38" s="96"/>
      <c r="M38" s="96"/>
      <c r="N38" s="220">
        <f>J38+K38+L38+M38</f>
        <v>0</v>
      </c>
      <c r="O38" s="131">
        <f>C38+I38-N38</f>
        <v>0</v>
      </c>
      <c r="P38" s="350"/>
    </row>
    <row r="39" spans="1:16" ht="12.75" thickBot="1">
      <c r="A39" s="1"/>
      <c r="B39" s="15"/>
      <c r="C39" s="195"/>
      <c r="D39" s="81"/>
      <c r="E39" s="81"/>
      <c r="F39" s="82"/>
      <c r="G39" s="82"/>
      <c r="H39" s="82"/>
      <c r="I39" s="211"/>
      <c r="J39" s="94"/>
      <c r="K39" s="94"/>
      <c r="L39" s="94"/>
      <c r="M39" s="94"/>
      <c r="N39" s="222"/>
      <c r="O39" s="104"/>
      <c r="P39" s="350"/>
    </row>
    <row r="40" spans="1:16" ht="12.75" thickBot="1">
      <c r="A40" s="4"/>
      <c r="B40" s="29" t="s">
        <v>95</v>
      </c>
      <c r="C40" s="361"/>
      <c r="D40" s="89"/>
      <c r="E40" s="89"/>
      <c r="F40" s="89"/>
      <c r="G40" s="89"/>
      <c r="H40" s="89">
        <f>D40+E40+F40+G40</f>
        <v>0</v>
      </c>
      <c r="I40" s="211">
        <f t="shared" si="0"/>
        <v>0</v>
      </c>
      <c r="J40" s="96"/>
      <c r="K40" s="96"/>
      <c r="L40" s="96"/>
      <c r="M40" s="96"/>
      <c r="N40" s="220">
        <f>J40+K40+L40+M40</f>
        <v>0</v>
      </c>
      <c r="O40" s="131">
        <f>C40+I40-N40</f>
        <v>0</v>
      </c>
      <c r="P40" s="350"/>
    </row>
    <row r="41" spans="1:16" ht="12.75" thickBot="1">
      <c r="A41" s="7"/>
      <c r="B41" s="27"/>
      <c r="C41" s="197"/>
      <c r="D41" s="81"/>
      <c r="E41" s="81"/>
      <c r="F41" s="82"/>
      <c r="G41" s="82"/>
      <c r="H41" s="82"/>
      <c r="I41" s="211">
        <f t="shared" si="0"/>
        <v>0</v>
      </c>
      <c r="J41" s="94"/>
      <c r="K41" s="94"/>
      <c r="L41" s="94"/>
      <c r="M41" s="94"/>
      <c r="N41" s="222"/>
      <c r="O41" s="104"/>
      <c r="P41" s="350"/>
    </row>
    <row r="42" spans="1:16" ht="12.75" thickBot="1">
      <c r="A42" s="246"/>
      <c r="B42" s="29" t="s">
        <v>47</v>
      </c>
      <c r="C42" s="361"/>
      <c r="D42" s="89"/>
      <c r="E42" s="89"/>
      <c r="F42" s="89"/>
      <c r="G42" s="89"/>
      <c r="H42" s="89">
        <f>D42+E42+F42+G42</f>
        <v>0</v>
      </c>
      <c r="I42" s="211">
        <f t="shared" si="0"/>
        <v>0</v>
      </c>
      <c r="J42" s="96"/>
      <c r="K42" s="96"/>
      <c r="L42" s="96"/>
      <c r="M42" s="96"/>
      <c r="N42" s="220">
        <f>J42+K42+L42+M42</f>
        <v>0</v>
      </c>
      <c r="O42" s="131">
        <f>C42+I42-N42</f>
        <v>0</v>
      </c>
      <c r="P42" s="350"/>
    </row>
    <row r="43" spans="1:16" ht="12.75" thickBot="1">
      <c r="A43" s="15"/>
      <c r="B43" s="15"/>
      <c r="C43" s="195"/>
      <c r="D43" s="81"/>
      <c r="E43" s="81"/>
      <c r="F43" s="82"/>
      <c r="G43" s="82"/>
      <c r="H43" s="82"/>
      <c r="I43" s="211">
        <f t="shared" si="0"/>
        <v>0</v>
      </c>
      <c r="J43" s="94"/>
      <c r="K43" s="94"/>
      <c r="L43" s="94"/>
      <c r="M43" s="94"/>
      <c r="N43" s="222"/>
      <c r="O43" s="104"/>
      <c r="P43" s="350"/>
    </row>
    <row r="44" spans="1:16" ht="12.75" thickBot="1">
      <c r="A44" s="4"/>
      <c r="B44" s="29" t="s">
        <v>94</v>
      </c>
      <c r="C44" s="361"/>
      <c r="D44" s="89"/>
      <c r="E44" s="89"/>
      <c r="F44" s="89"/>
      <c r="G44" s="89"/>
      <c r="H44" s="89">
        <f>D44+E44+F44+G44</f>
        <v>0</v>
      </c>
      <c r="I44" s="211">
        <f t="shared" si="0"/>
        <v>0</v>
      </c>
      <c r="J44" s="96"/>
      <c r="K44" s="96"/>
      <c r="L44" s="96"/>
      <c r="M44" s="96"/>
      <c r="N44" s="220">
        <f>J44+K44+L44+M44</f>
        <v>0</v>
      </c>
      <c r="O44" s="131">
        <f>C44+I44-N44</f>
        <v>0</v>
      </c>
      <c r="P44" s="350"/>
    </row>
    <row r="45" spans="1:16" ht="12.75" thickBot="1">
      <c r="A45" s="1"/>
      <c r="B45" s="15"/>
      <c r="C45" s="195"/>
      <c r="D45" s="81"/>
      <c r="E45" s="81"/>
      <c r="F45" s="82"/>
      <c r="G45" s="82"/>
      <c r="H45" s="82"/>
      <c r="I45" s="211">
        <f t="shared" si="0"/>
        <v>0</v>
      </c>
      <c r="J45" s="94"/>
      <c r="K45" s="94"/>
      <c r="L45" s="94"/>
      <c r="M45" s="94"/>
      <c r="N45" s="222"/>
      <c r="O45" s="104"/>
      <c r="P45" s="350"/>
    </row>
    <row r="46" spans="1:16" ht="12.75" thickBot="1">
      <c r="A46" s="4"/>
      <c r="B46" s="29" t="s">
        <v>93</v>
      </c>
      <c r="C46" s="361"/>
      <c r="D46" s="89"/>
      <c r="E46" s="89"/>
      <c r="F46" s="89"/>
      <c r="G46" s="89"/>
      <c r="H46" s="89">
        <f>D46+E46+F46+G46</f>
        <v>0</v>
      </c>
      <c r="I46" s="211">
        <f t="shared" si="0"/>
        <v>0</v>
      </c>
      <c r="J46" s="96"/>
      <c r="K46" s="96"/>
      <c r="L46" s="96"/>
      <c r="M46" s="96"/>
      <c r="N46" s="220">
        <f>J46+K46+L46+M46</f>
        <v>0</v>
      </c>
      <c r="O46" s="131">
        <f>C46+I46-N46</f>
        <v>0</v>
      </c>
      <c r="P46" s="350"/>
    </row>
    <row r="47" spans="1:16" ht="12.75" thickBot="1">
      <c r="A47" s="1"/>
      <c r="B47" s="15"/>
      <c r="C47" s="195"/>
      <c r="D47" s="81"/>
      <c r="E47" s="81"/>
      <c r="F47" s="82"/>
      <c r="G47" s="82"/>
      <c r="H47" s="82"/>
      <c r="I47" s="211">
        <f t="shared" si="0"/>
        <v>0</v>
      </c>
      <c r="J47" s="94"/>
      <c r="K47" s="94"/>
      <c r="L47" s="94"/>
      <c r="M47" s="94"/>
      <c r="N47" s="222"/>
      <c r="O47" s="104"/>
      <c r="P47" s="350"/>
    </row>
    <row r="48" spans="1:16" ht="12.75" thickBot="1">
      <c r="A48" s="31"/>
      <c r="B48" s="29" t="s">
        <v>66</v>
      </c>
      <c r="C48" s="361"/>
      <c r="D48" s="89"/>
      <c r="E48" s="89"/>
      <c r="F48" s="89"/>
      <c r="G48" s="89"/>
      <c r="H48" s="89">
        <f>D48+E48+F48+G48</f>
        <v>0</v>
      </c>
      <c r="I48" s="211">
        <f t="shared" si="0"/>
        <v>0</v>
      </c>
      <c r="J48" s="96"/>
      <c r="K48" s="96"/>
      <c r="L48" s="96"/>
      <c r="M48" s="96"/>
      <c r="N48" s="220">
        <f>J48+K48+L48+M48</f>
        <v>0</v>
      </c>
      <c r="O48" s="131">
        <f>C48+I48-N48</f>
        <v>0</v>
      </c>
      <c r="P48" s="350"/>
    </row>
    <row r="49" spans="1:16" ht="12.75" thickBot="1">
      <c r="A49" s="1"/>
      <c r="B49" s="15"/>
      <c r="C49" s="195"/>
      <c r="D49" s="81"/>
      <c r="E49" s="81"/>
      <c r="F49" s="82"/>
      <c r="G49" s="82"/>
      <c r="H49" s="82"/>
      <c r="I49" s="211">
        <f t="shared" si="0"/>
        <v>0</v>
      </c>
      <c r="J49" s="94"/>
      <c r="K49" s="94"/>
      <c r="L49" s="94"/>
      <c r="M49" s="94"/>
      <c r="N49" s="222"/>
      <c r="O49" s="104"/>
      <c r="P49" s="350"/>
    </row>
    <row r="50" spans="1:16" ht="12.75" thickBot="1">
      <c r="A50" s="4"/>
      <c r="B50" s="29" t="s">
        <v>67</v>
      </c>
      <c r="C50" s="361"/>
      <c r="D50" s="89"/>
      <c r="E50" s="89"/>
      <c r="F50" s="89"/>
      <c r="G50" s="89"/>
      <c r="H50" s="89">
        <f>D50+E50+F50+G50</f>
        <v>0</v>
      </c>
      <c r="I50" s="211">
        <f t="shared" si="0"/>
        <v>0</v>
      </c>
      <c r="J50" s="96"/>
      <c r="K50" s="96"/>
      <c r="L50" s="96"/>
      <c r="M50" s="96"/>
      <c r="N50" s="220">
        <f>J50+K50+L50+M50</f>
        <v>0</v>
      </c>
      <c r="O50" s="131">
        <f>C50+I50-N50</f>
        <v>0</v>
      </c>
      <c r="P50" s="350"/>
    </row>
    <row r="51" spans="1:16" ht="12.75" thickBot="1">
      <c r="A51" s="1"/>
      <c r="B51" s="15"/>
      <c r="C51" s="195"/>
      <c r="D51" s="81"/>
      <c r="E51" s="81"/>
      <c r="F51" s="82"/>
      <c r="G51" s="82"/>
      <c r="H51" s="82"/>
      <c r="I51" s="211">
        <f t="shared" si="0"/>
        <v>0</v>
      </c>
      <c r="J51" s="94"/>
      <c r="K51" s="94"/>
      <c r="L51" s="94"/>
      <c r="M51" s="94"/>
      <c r="N51" s="222"/>
      <c r="O51" s="104"/>
      <c r="P51" s="350"/>
    </row>
    <row r="52" spans="1:16" ht="12.75" thickBot="1">
      <c r="A52" s="4"/>
      <c r="B52" s="29" t="s">
        <v>68</v>
      </c>
      <c r="C52" s="361"/>
      <c r="D52" s="89"/>
      <c r="E52" s="89"/>
      <c r="F52" s="89"/>
      <c r="G52" s="89"/>
      <c r="H52" s="89">
        <f>D52+E52+F52+G52</f>
        <v>0</v>
      </c>
      <c r="I52" s="211">
        <f t="shared" si="0"/>
        <v>0</v>
      </c>
      <c r="J52" s="96"/>
      <c r="K52" s="96"/>
      <c r="L52" s="96"/>
      <c r="M52" s="96"/>
      <c r="N52" s="220">
        <f>J52+K52+L52+M52</f>
        <v>0</v>
      </c>
      <c r="O52" s="131">
        <f>C52+I52-N52</f>
        <v>0</v>
      </c>
      <c r="P52" s="350"/>
    </row>
    <row r="53" spans="1:16" ht="12.75" thickBot="1">
      <c r="A53" s="1"/>
      <c r="B53" s="15"/>
      <c r="C53" s="165"/>
      <c r="D53" s="81"/>
      <c r="E53" s="81"/>
      <c r="F53" s="82"/>
      <c r="G53" s="82"/>
      <c r="H53" s="82"/>
      <c r="I53" s="211">
        <f t="shared" si="0"/>
        <v>0</v>
      </c>
      <c r="J53" s="94"/>
      <c r="K53" s="94"/>
      <c r="L53" s="94"/>
      <c r="M53" s="94"/>
      <c r="N53" s="222"/>
      <c r="O53" s="104"/>
      <c r="P53" s="350"/>
    </row>
    <row r="54" spans="1:16" ht="12.75" thickBot="1">
      <c r="A54" s="4"/>
      <c r="B54" s="29" t="s">
        <v>69</v>
      </c>
      <c r="C54" s="361"/>
      <c r="D54" s="89"/>
      <c r="E54" s="89"/>
      <c r="F54" s="89"/>
      <c r="G54" s="89"/>
      <c r="H54" s="89">
        <f>D54+E54+F54+G54</f>
        <v>0</v>
      </c>
      <c r="I54" s="211">
        <f t="shared" si="0"/>
        <v>0</v>
      </c>
      <c r="J54" s="96"/>
      <c r="K54" s="96"/>
      <c r="L54" s="96"/>
      <c r="M54" s="96"/>
      <c r="N54" s="220">
        <f>J54+K54+L54+M54</f>
        <v>0</v>
      </c>
      <c r="O54" s="131">
        <f>C54+I54-N54</f>
        <v>0</v>
      </c>
      <c r="P54" s="350"/>
    </row>
    <row r="55" spans="1:16" ht="12.75" thickBot="1">
      <c r="A55" s="1"/>
      <c r="B55" s="15"/>
      <c r="C55" s="195"/>
      <c r="D55" s="81"/>
      <c r="E55" s="81"/>
      <c r="F55" s="82"/>
      <c r="G55" s="82"/>
      <c r="H55" s="82"/>
      <c r="I55" s="211">
        <f t="shared" si="0"/>
        <v>0</v>
      </c>
      <c r="J55" s="94"/>
      <c r="K55" s="94"/>
      <c r="L55" s="94"/>
      <c r="M55" s="94"/>
      <c r="N55" s="222"/>
      <c r="O55" s="104"/>
      <c r="P55" s="350"/>
    </row>
    <row r="56" spans="1:16" ht="12.75" thickBot="1">
      <c r="A56" s="4"/>
      <c r="B56" s="19" t="s">
        <v>89</v>
      </c>
      <c r="C56" s="361"/>
      <c r="D56" s="89"/>
      <c r="E56" s="89"/>
      <c r="F56" s="89"/>
      <c r="G56" s="89"/>
      <c r="H56" s="89">
        <f>D56+E56+F56+G56</f>
        <v>0</v>
      </c>
      <c r="I56" s="211">
        <f t="shared" si="0"/>
        <v>0</v>
      </c>
      <c r="J56" s="96"/>
      <c r="K56" s="96"/>
      <c r="L56" s="96"/>
      <c r="M56" s="96"/>
      <c r="N56" s="220">
        <f>J56+K56+L56+M56</f>
        <v>0</v>
      </c>
      <c r="O56" s="131">
        <f>C56+I56-N56</f>
        <v>0</v>
      </c>
      <c r="P56" s="350"/>
    </row>
    <row r="57" spans="1:16" ht="12.75" thickBot="1">
      <c r="A57" s="1"/>
      <c r="B57" s="25"/>
      <c r="C57" s="195"/>
      <c r="D57" s="81"/>
      <c r="E57" s="81"/>
      <c r="F57" s="82"/>
      <c r="G57" s="82"/>
      <c r="H57" s="82"/>
      <c r="I57" s="211">
        <f t="shared" si="0"/>
        <v>0</v>
      </c>
      <c r="J57" s="94"/>
      <c r="K57" s="94"/>
      <c r="L57" s="94"/>
      <c r="M57" s="94"/>
      <c r="N57" s="222"/>
      <c r="O57" s="104"/>
      <c r="P57" s="350"/>
    </row>
    <row r="58" spans="1:16" ht="12.75" thickBot="1">
      <c r="A58" s="31"/>
      <c r="B58" s="29" t="s">
        <v>70</v>
      </c>
      <c r="C58" s="361"/>
      <c r="D58" s="89">
        <v>2700</v>
      </c>
      <c r="E58" s="89">
        <v>2700</v>
      </c>
      <c r="F58" s="89">
        <v>2700</v>
      </c>
      <c r="G58" s="89">
        <v>2700</v>
      </c>
      <c r="H58" s="89">
        <f>D58+E58+F58+G58</f>
        <v>10800</v>
      </c>
      <c r="I58" s="211">
        <f t="shared" si="0"/>
        <v>7627.1186440677975</v>
      </c>
      <c r="J58" s="96"/>
      <c r="K58" s="96"/>
      <c r="L58" s="96"/>
      <c r="M58" s="96"/>
      <c r="N58" s="220">
        <f>J58+K58+L58+M58</f>
        <v>0</v>
      </c>
      <c r="O58" s="131">
        <f>C58+I58-N58</f>
        <v>7627.1186440677975</v>
      </c>
      <c r="P58" s="350"/>
    </row>
    <row r="59" spans="1:16" ht="12.75" thickBot="1">
      <c r="A59" s="2"/>
      <c r="B59" s="3"/>
      <c r="C59" s="195"/>
      <c r="D59" s="81"/>
      <c r="E59" s="81"/>
      <c r="F59" s="82"/>
      <c r="G59" s="82"/>
      <c r="H59" s="82"/>
      <c r="I59" s="211">
        <f t="shared" si="0"/>
        <v>0</v>
      </c>
      <c r="J59" s="94"/>
      <c r="K59" s="94"/>
      <c r="L59" s="94"/>
      <c r="M59" s="94"/>
      <c r="N59" s="222"/>
      <c r="O59" s="104"/>
      <c r="P59" s="350"/>
    </row>
    <row r="60" spans="1:16" ht="12.75" thickBot="1">
      <c r="A60" s="4"/>
      <c r="B60" s="29" t="s">
        <v>71</v>
      </c>
      <c r="C60" s="361"/>
      <c r="D60" s="89"/>
      <c r="E60" s="89"/>
      <c r="F60" s="89"/>
      <c r="G60" s="89"/>
      <c r="H60" s="89">
        <f>D60+E60+F60+G60</f>
        <v>0</v>
      </c>
      <c r="I60" s="211">
        <f t="shared" si="0"/>
        <v>0</v>
      </c>
      <c r="J60" s="96"/>
      <c r="K60" s="96"/>
      <c r="L60" s="96"/>
      <c r="M60" s="96"/>
      <c r="N60" s="220">
        <f>J60+K60+L60+M60</f>
        <v>0</v>
      </c>
      <c r="O60" s="131">
        <f>C60+I60-N60</f>
        <v>0</v>
      </c>
      <c r="P60" s="350"/>
    </row>
    <row r="61" spans="1:16" ht="12.75" thickBot="1">
      <c r="A61" s="1"/>
      <c r="B61" s="15"/>
      <c r="C61" s="195"/>
      <c r="D61" s="81"/>
      <c r="E61" s="81"/>
      <c r="F61" s="82"/>
      <c r="G61" s="82"/>
      <c r="H61" s="82"/>
      <c r="I61" s="211">
        <f t="shared" si="0"/>
        <v>0</v>
      </c>
      <c r="J61" s="94"/>
      <c r="K61" s="94"/>
      <c r="L61" s="94"/>
      <c r="M61" s="94"/>
      <c r="N61" s="222"/>
      <c r="O61" s="104"/>
      <c r="P61" s="350"/>
    </row>
    <row r="62" spans="1:16" ht="12.75" thickBot="1">
      <c r="A62" s="31"/>
      <c r="B62" s="29" t="s">
        <v>72</v>
      </c>
      <c r="C62" s="199"/>
      <c r="D62" s="89"/>
      <c r="E62" s="89"/>
      <c r="F62" s="89"/>
      <c r="G62" s="89"/>
      <c r="H62" s="89">
        <f>D62+E62+F62+G62</f>
        <v>0</v>
      </c>
      <c r="I62" s="211">
        <f t="shared" si="0"/>
        <v>0</v>
      </c>
      <c r="J62" s="96"/>
      <c r="K62" s="96"/>
      <c r="L62" s="96"/>
      <c r="M62" s="96"/>
      <c r="N62" s="220">
        <f>J62+K62+L62+M62</f>
        <v>0</v>
      </c>
      <c r="O62" s="131">
        <f>C62+I62-N62</f>
        <v>0</v>
      </c>
      <c r="P62" s="350"/>
    </row>
    <row r="63" spans="1:16" ht="12.75" thickBot="1">
      <c r="A63" s="1"/>
      <c r="B63" s="15"/>
      <c r="C63" s="195"/>
      <c r="D63" s="81"/>
      <c r="E63" s="81"/>
      <c r="F63" s="82"/>
      <c r="G63" s="82"/>
      <c r="H63" s="82"/>
      <c r="I63" s="211">
        <f t="shared" si="0"/>
        <v>0</v>
      </c>
      <c r="J63" s="94"/>
      <c r="K63" s="94"/>
      <c r="L63" s="94"/>
      <c r="M63" s="94"/>
      <c r="N63" s="222"/>
      <c r="O63" s="104"/>
      <c r="P63" s="350"/>
    </row>
    <row r="64" spans="1:16" ht="12.75" thickBot="1">
      <c r="A64" s="4"/>
      <c r="B64" s="29" t="s">
        <v>73</v>
      </c>
      <c r="C64" s="361"/>
      <c r="D64" s="89"/>
      <c r="E64" s="89"/>
      <c r="F64" s="89"/>
      <c r="G64" s="89"/>
      <c r="H64" s="89">
        <f>D64+E64+F64+G64</f>
        <v>0</v>
      </c>
      <c r="I64" s="211">
        <f t="shared" si="0"/>
        <v>0</v>
      </c>
      <c r="J64" s="96"/>
      <c r="K64" s="96"/>
      <c r="L64" s="96"/>
      <c r="M64" s="96"/>
      <c r="N64" s="220">
        <f>J64+K64+L64+M64</f>
        <v>0</v>
      </c>
      <c r="O64" s="131">
        <f>C64+I64-N64</f>
        <v>0</v>
      </c>
      <c r="P64" s="350"/>
    </row>
    <row r="65" spans="1:16" ht="12.75" thickBot="1">
      <c r="A65" s="1"/>
      <c r="B65" s="25"/>
      <c r="C65" s="195"/>
      <c r="D65" s="81"/>
      <c r="E65" s="81"/>
      <c r="F65" s="82"/>
      <c r="G65" s="82"/>
      <c r="H65" s="82"/>
      <c r="I65" s="211">
        <f t="shared" si="0"/>
        <v>0</v>
      </c>
      <c r="J65" s="94"/>
      <c r="K65" s="94"/>
      <c r="L65" s="94"/>
      <c r="M65" s="94"/>
      <c r="N65" s="222"/>
      <c r="O65" s="104"/>
      <c r="P65" s="350"/>
    </row>
    <row r="66" spans="1:16" ht="12.75" thickBot="1">
      <c r="A66" s="4"/>
      <c r="B66" s="29" t="s">
        <v>74</v>
      </c>
      <c r="C66" s="361"/>
      <c r="D66" s="89"/>
      <c r="E66" s="89"/>
      <c r="F66" s="89"/>
      <c r="G66" s="89"/>
      <c r="H66" s="89">
        <f>D66+E66+F66+G66</f>
        <v>0</v>
      </c>
      <c r="I66" s="211">
        <f t="shared" si="0"/>
        <v>0</v>
      </c>
      <c r="J66" s="96"/>
      <c r="K66" s="96"/>
      <c r="L66" s="96"/>
      <c r="M66" s="96"/>
      <c r="N66" s="220">
        <f>J66+K66+L66+M66</f>
        <v>0</v>
      </c>
      <c r="O66" s="131">
        <f>C66+I66-N66</f>
        <v>0</v>
      </c>
      <c r="P66" s="350"/>
    </row>
    <row r="67" spans="1:16" ht="12.75" thickBot="1">
      <c r="A67" s="1"/>
      <c r="B67" s="15"/>
      <c r="C67" s="195"/>
      <c r="D67" s="81"/>
      <c r="E67" s="81"/>
      <c r="F67" s="82"/>
      <c r="G67" s="82"/>
      <c r="H67" s="82"/>
      <c r="I67" s="211">
        <f t="shared" si="0"/>
        <v>0</v>
      </c>
      <c r="J67" s="94"/>
      <c r="K67" s="94"/>
      <c r="L67" s="94"/>
      <c r="M67" s="94"/>
      <c r="N67" s="222"/>
      <c r="O67" s="104"/>
      <c r="P67" s="350"/>
    </row>
    <row r="68" spans="1:16" ht="12.75" thickBot="1">
      <c r="A68" s="4"/>
      <c r="B68" s="29" t="s">
        <v>75</v>
      </c>
      <c r="C68" s="361"/>
      <c r="D68" s="89"/>
      <c r="E68" s="89"/>
      <c r="F68" s="89"/>
      <c r="G68" s="89"/>
      <c r="H68" s="89">
        <f>D68+E68+F68+G68</f>
        <v>0</v>
      </c>
      <c r="I68" s="211">
        <f t="shared" si="0"/>
        <v>0</v>
      </c>
      <c r="J68" s="96"/>
      <c r="K68" s="96"/>
      <c r="L68" s="96"/>
      <c r="M68" s="96"/>
      <c r="N68" s="220">
        <f>J68+K68+L68+M68</f>
        <v>0</v>
      </c>
      <c r="O68" s="131">
        <f>C68+I68-N68</f>
        <v>0</v>
      </c>
      <c r="P68" s="350"/>
    </row>
    <row r="69" spans="1:16" ht="12.75" thickBot="1">
      <c r="A69" s="1"/>
      <c r="B69" s="15"/>
      <c r="C69" s="195"/>
      <c r="D69" s="81"/>
      <c r="E69" s="81"/>
      <c r="F69" s="82"/>
      <c r="G69" s="82"/>
      <c r="H69" s="82"/>
      <c r="I69" s="211">
        <f t="shared" si="0"/>
        <v>0</v>
      </c>
      <c r="J69" s="94"/>
      <c r="K69" s="94"/>
      <c r="L69" s="94"/>
      <c r="M69" s="94"/>
      <c r="N69" s="222"/>
      <c r="O69" s="104"/>
      <c r="P69" s="350"/>
    </row>
    <row r="70" spans="1:16" ht="12.75" thickBot="1">
      <c r="A70" s="4"/>
      <c r="B70" s="29" t="s">
        <v>77</v>
      </c>
      <c r="C70" s="361"/>
      <c r="D70" s="89">
        <v>1800</v>
      </c>
      <c r="E70" s="89">
        <v>1800</v>
      </c>
      <c r="F70" s="89">
        <v>1800</v>
      </c>
      <c r="G70" s="89">
        <v>1800</v>
      </c>
      <c r="H70" s="89">
        <f>D70+E70+F70+G70</f>
        <v>7200</v>
      </c>
      <c r="I70" s="211">
        <f t="shared" si="0"/>
        <v>5084.745762711865</v>
      </c>
      <c r="J70" s="96"/>
      <c r="K70" s="96"/>
      <c r="L70" s="96"/>
      <c r="M70" s="96"/>
      <c r="N70" s="220">
        <f>J70+K70+L70+M70</f>
        <v>0</v>
      </c>
      <c r="O70" s="131">
        <f>C70+I70-N70</f>
        <v>5084.745762711865</v>
      </c>
      <c r="P70" s="350"/>
    </row>
    <row r="71" spans="1:16" ht="12.75" thickBot="1">
      <c r="A71" s="1"/>
      <c r="B71" s="15"/>
      <c r="C71" s="195"/>
      <c r="D71" s="81"/>
      <c r="E71" s="81"/>
      <c r="F71" s="82"/>
      <c r="G71" s="82"/>
      <c r="H71" s="82"/>
      <c r="I71" s="211">
        <f t="shared" si="0"/>
        <v>0</v>
      </c>
      <c r="J71" s="94"/>
      <c r="K71" s="94"/>
      <c r="L71" s="94"/>
      <c r="M71" s="94"/>
      <c r="N71" s="222"/>
      <c r="O71" s="104"/>
      <c r="P71" s="350"/>
    </row>
    <row r="72" spans="1:16" ht="12.75" thickBot="1">
      <c r="A72" s="4"/>
      <c r="B72" s="29" t="s">
        <v>78</v>
      </c>
      <c r="C72" s="361"/>
      <c r="D72" s="89"/>
      <c r="E72" s="89"/>
      <c r="F72" s="89"/>
      <c r="G72" s="89"/>
      <c r="H72" s="89">
        <f>D72+E72+F72+G72</f>
        <v>0</v>
      </c>
      <c r="I72" s="211">
        <f t="shared" si="0"/>
        <v>0</v>
      </c>
      <c r="J72" s="96"/>
      <c r="K72" s="96"/>
      <c r="L72" s="96"/>
      <c r="M72" s="96"/>
      <c r="N72" s="220">
        <f>J72+K72+L72+M72</f>
        <v>0</v>
      </c>
      <c r="O72" s="131">
        <f>C72+I72-N72</f>
        <v>0</v>
      </c>
      <c r="P72" s="350"/>
    </row>
    <row r="73" spans="1:16" ht="12.75" thickBot="1">
      <c r="A73" s="1"/>
      <c r="B73" s="15"/>
      <c r="C73" s="195"/>
      <c r="D73" s="81"/>
      <c r="E73" s="81"/>
      <c r="F73" s="82"/>
      <c r="G73" s="82"/>
      <c r="H73" s="82"/>
      <c r="I73" s="211">
        <f t="shared" si="0"/>
        <v>0</v>
      </c>
      <c r="J73" s="94"/>
      <c r="K73" s="94"/>
      <c r="L73" s="94"/>
      <c r="M73" s="94"/>
      <c r="N73" s="222"/>
      <c r="O73" s="104"/>
      <c r="P73" s="350"/>
    </row>
    <row r="74" spans="1:16" ht="12.75" thickBot="1">
      <c r="A74" s="4"/>
      <c r="B74" s="19" t="s">
        <v>79</v>
      </c>
      <c r="C74" s="361"/>
      <c r="D74" s="89"/>
      <c r="E74" s="89"/>
      <c r="F74" s="89"/>
      <c r="G74" s="89"/>
      <c r="H74" s="89">
        <f>D74+E74+F74+G74</f>
        <v>0</v>
      </c>
      <c r="I74" s="211">
        <f t="shared" si="0"/>
        <v>0</v>
      </c>
      <c r="J74" s="96"/>
      <c r="K74" s="96"/>
      <c r="L74" s="96"/>
      <c r="M74" s="96"/>
      <c r="N74" s="220">
        <f>J74+K74+L74+M74</f>
        <v>0</v>
      </c>
      <c r="O74" s="131">
        <f>C74+I74-N74</f>
        <v>0</v>
      </c>
      <c r="P74" s="350"/>
    </row>
    <row r="75" spans="1:16" ht="12.75" thickBot="1">
      <c r="A75" s="1"/>
      <c r="B75" s="25"/>
      <c r="C75" s="195"/>
      <c r="D75" s="81"/>
      <c r="E75" s="81"/>
      <c r="F75" s="82"/>
      <c r="G75" s="82"/>
      <c r="H75" s="82"/>
      <c r="I75" s="211">
        <f t="shared" si="0"/>
        <v>0</v>
      </c>
      <c r="J75" s="94"/>
      <c r="K75" s="94"/>
      <c r="L75" s="94"/>
      <c r="M75" s="94"/>
      <c r="N75" s="222"/>
      <c r="O75" s="104"/>
      <c r="P75" s="350"/>
    </row>
    <row r="76" spans="1:16" ht="12.75" thickBot="1">
      <c r="A76" s="4"/>
      <c r="B76" s="29" t="s">
        <v>80</v>
      </c>
      <c r="C76" s="361"/>
      <c r="D76" s="89"/>
      <c r="E76" s="89"/>
      <c r="F76" s="89"/>
      <c r="G76" s="89"/>
      <c r="H76" s="89">
        <f>D76+E76+F76+G76</f>
        <v>0</v>
      </c>
      <c r="I76" s="211">
        <f t="shared" si="0"/>
        <v>0</v>
      </c>
      <c r="J76" s="96"/>
      <c r="K76" s="96"/>
      <c r="L76" s="96"/>
      <c r="M76" s="96"/>
      <c r="N76" s="220">
        <f>J76+K76+L76+M76</f>
        <v>0</v>
      </c>
      <c r="O76" s="131">
        <f>C76+I76-N76</f>
        <v>0</v>
      </c>
      <c r="P76" s="350"/>
    </row>
    <row r="77" spans="1:16" ht="12.75" thickBot="1">
      <c r="A77" s="1"/>
      <c r="B77" s="15"/>
      <c r="C77" s="195"/>
      <c r="D77" s="81"/>
      <c r="E77" s="81"/>
      <c r="F77" s="82"/>
      <c r="G77" s="82"/>
      <c r="H77" s="82"/>
      <c r="I77" s="211">
        <f t="shared" si="0"/>
        <v>0</v>
      </c>
      <c r="J77" s="94"/>
      <c r="K77" s="94"/>
      <c r="L77" s="94"/>
      <c r="M77" s="94"/>
      <c r="N77" s="222"/>
      <c r="O77" s="104"/>
      <c r="P77" s="350"/>
    </row>
    <row r="78" spans="1:16" ht="12.75" thickBot="1">
      <c r="A78" s="4"/>
      <c r="B78" s="29" t="s">
        <v>81</v>
      </c>
      <c r="C78" s="361"/>
      <c r="D78" s="89"/>
      <c r="E78" s="89"/>
      <c r="F78" s="89"/>
      <c r="G78" s="89"/>
      <c r="H78" s="89">
        <f>D78+E78+F78+G78</f>
        <v>0</v>
      </c>
      <c r="I78" s="211">
        <f t="shared" si="0"/>
        <v>0</v>
      </c>
      <c r="J78" s="96"/>
      <c r="K78" s="96"/>
      <c r="L78" s="96"/>
      <c r="M78" s="96"/>
      <c r="N78" s="220">
        <f>J78+K78+L78+M78</f>
        <v>0</v>
      </c>
      <c r="O78" s="131">
        <f>C78+I78-N78</f>
        <v>0</v>
      </c>
      <c r="P78" s="350"/>
    </row>
    <row r="79" spans="1:16" ht="12.75" thickBot="1">
      <c r="A79" s="1"/>
      <c r="B79" s="25"/>
      <c r="C79" s="195"/>
      <c r="D79" s="81"/>
      <c r="E79" s="81"/>
      <c r="F79" s="82"/>
      <c r="G79" s="82"/>
      <c r="H79" s="82"/>
      <c r="I79" s="211">
        <f t="shared" si="0"/>
        <v>0</v>
      </c>
      <c r="J79" s="94"/>
      <c r="K79" s="94"/>
      <c r="L79" s="94"/>
      <c r="M79" s="94"/>
      <c r="N79" s="222"/>
      <c r="O79" s="104"/>
      <c r="P79" s="350"/>
    </row>
    <row r="80" spans="1:16" ht="12.75" thickBot="1">
      <c r="A80" s="4"/>
      <c r="B80" s="19" t="s">
        <v>82</v>
      </c>
      <c r="C80" s="361"/>
      <c r="D80" s="89"/>
      <c r="E80" s="89"/>
      <c r="F80" s="89"/>
      <c r="G80" s="89"/>
      <c r="H80" s="89">
        <f>D80+E80+F80+G80</f>
        <v>0</v>
      </c>
      <c r="I80" s="211">
        <f t="shared" si="0"/>
        <v>0</v>
      </c>
      <c r="J80" s="96"/>
      <c r="K80" s="96"/>
      <c r="L80" s="96"/>
      <c r="M80" s="96"/>
      <c r="N80" s="220">
        <f>J80+K80+L80+M80</f>
        <v>0</v>
      </c>
      <c r="O80" s="131">
        <f>C80+I80-N80</f>
        <v>0</v>
      </c>
      <c r="P80" s="350"/>
    </row>
    <row r="81" spans="1:16" ht="12.75" thickBot="1">
      <c r="A81" s="1"/>
      <c r="B81" s="15"/>
      <c r="C81" s="195"/>
      <c r="D81" s="81"/>
      <c r="E81" s="81"/>
      <c r="F81" s="82"/>
      <c r="G81" s="82"/>
      <c r="H81" s="82"/>
      <c r="I81" s="211">
        <f t="shared" si="0"/>
        <v>0</v>
      </c>
      <c r="J81" s="94"/>
      <c r="K81" s="94"/>
      <c r="L81" s="94"/>
      <c r="M81" s="94"/>
      <c r="N81" s="222"/>
      <c r="O81" s="104"/>
      <c r="P81" s="350"/>
    </row>
    <row r="82" spans="1:16" ht="12.75" thickBot="1">
      <c r="A82" s="4"/>
      <c r="B82" s="29" t="s">
        <v>83</v>
      </c>
      <c r="C82" s="361"/>
      <c r="D82" s="89"/>
      <c r="E82" s="89"/>
      <c r="F82" s="89"/>
      <c r="G82" s="89"/>
      <c r="H82" s="89">
        <f>D82+E82+F82+G82</f>
        <v>0</v>
      </c>
      <c r="I82" s="211">
        <f t="shared" si="0"/>
        <v>0</v>
      </c>
      <c r="J82" s="96"/>
      <c r="K82" s="96"/>
      <c r="L82" s="96"/>
      <c r="M82" s="96"/>
      <c r="N82" s="220">
        <f>J82+K82+L82+M82</f>
        <v>0</v>
      </c>
      <c r="O82" s="131">
        <f>C82+I82-N82</f>
        <v>0</v>
      </c>
      <c r="P82" s="350"/>
    </row>
    <row r="83" spans="1:16" ht="12.75" thickBot="1">
      <c r="A83" s="1"/>
      <c r="B83" s="25"/>
      <c r="C83" s="195"/>
      <c r="D83" s="81"/>
      <c r="E83" s="81"/>
      <c r="F83" s="82"/>
      <c r="G83" s="82"/>
      <c r="H83" s="82"/>
      <c r="I83" s="211">
        <f t="shared" si="0"/>
        <v>0</v>
      </c>
      <c r="J83" s="94"/>
      <c r="K83" s="94"/>
      <c r="L83" s="94"/>
      <c r="M83" s="94"/>
      <c r="N83" s="222"/>
      <c r="O83" s="104"/>
      <c r="P83" s="350"/>
    </row>
    <row r="84" spans="1:16" ht="12.75" thickBot="1">
      <c r="A84" s="4"/>
      <c r="B84" s="29" t="s">
        <v>84</v>
      </c>
      <c r="C84" s="361"/>
      <c r="D84" s="89"/>
      <c r="E84" s="89"/>
      <c r="F84" s="89"/>
      <c r="G84" s="89"/>
      <c r="H84" s="89">
        <f>D84+E84+F84+G84</f>
        <v>0</v>
      </c>
      <c r="I84" s="211">
        <f t="shared" si="0"/>
        <v>0</v>
      </c>
      <c r="J84" s="96"/>
      <c r="K84" s="96"/>
      <c r="L84" s="96"/>
      <c r="M84" s="96"/>
      <c r="N84" s="220">
        <f>J84+K84+L84+M84</f>
        <v>0</v>
      </c>
      <c r="O84" s="131">
        <f>C84+I84-N84</f>
        <v>0</v>
      </c>
      <c r="P84" s="350"/>
    </row>
    <row r="85" spans="1:16" ht="12.75" thickBot="1">
      <c r="A85" s="1"/>
      <c r="B85" s="15"/>
      <c r="C85" s="195"/>
      <c r="D85" s="81"/>
      <c r="E85" s="81"/>
      <c r="F85" s="82"/>
      <c r="G85" s="82"/>
      <c r="H85" s="82"/>
      <c r="I85" s="211">
        <f t="shared" si="0"/>
        <v>0</v>
      </c>
      <c r="J85" s="94"/>
      <c r="K85" s="94"/>
      <c r="L85" s="94"/>
      <c r="M85" s="94"/>
      <c r="N85" s="222"/>
      <c r="O85" s="104"/>
      <c r="P85" s="350"/>
    </row>
    <row r="86" spans="1:16" ht="12.75" thickBot="1">
      <c r="A86" s="4"/>
      <c r="B86" s="29" t="s">
        <v>85</v>
      </c>
      <c r="C86" s="361"/>
      <c r="D86" s="89"/>
      <c r="E86" s="89"/>
      <c r="F86" s="89"/>
      <c r="G86" s="89"/>
      <c r="H86" s="89">
        <f>D86+E86+F86+G86</f>
        <v>0</v>
      </c>
      <c r="I86" s="211">
        <f t="shared" si="0"/>
        <v>0</v>
      </c>
      <c r="J86" s="96"/>
      <c r="K86" s="96"/>
      <c r="L86" s="96"/>
      <c r="M86" s="96"/>
      <c r="N86" s="220">
        <f>J86+K86+L86+M86</f>
        <v>0</v>
      </c>
      <c r="O86" s="131">
        <f>C86+I86-N86</f>
        <v>0</v>
      </c>
      <c r="P86" s="350"/>
    </row>
    <row r="87" spans="1:16" ht="12.75" thickBot="1">
      <c r="A87" s="1"/>
      <c r="B87" s="15"/>
      <c r="C87" s="195"/>
      <c r="D87" s="81"/>
      <c r="E87" s="81"/>
      <c r="F87" s="82"/>
      <c r="G87" s="82"/>
      <c r="H87" s="82"/>
      <c r="I87" s="211">
        <f t="shared" si="0"/>
        <v>0</v>
      </c>
      <c r="J87" s="94"/>
      <c r="K87" s="94"/>
      <c r="L87" s="94"/>
      <c r="M87" s="94"/>
      <c r="N87" s="222"/>
      <c r="O87" s="104"/>
      <c r="P87" s="350"/>
    </row>
    <row r="88" spans="1:16" ht="12.75" thickBot="1">
      <c r="A88" s="4"/>
      <c r="B88" s="29" t="s">
        <v>87</v>
      </c>
      <c r="C88" s="361"/>
      <c r="D88" s="89"/>
      <c r="E88" s="89"/>
      <c r="F88" s="89"/>
      <c r="G88" s="89"/>
      <c r="H88" s="89">
        <f>D88+E88+F88+G88</f>
        <v>0</v>
      </c>
      <c r="I88" s="211">
        <f aca="true" t="shared" si="1" ref="I88:I126">H88/1.18/1.2</f>
        <v>0</v>
      </c>
      <c r="J88" s="96"/>
      <c r="K88" s="96"/>
      <c r="L88" s="96"/>
      <c r="M88" s="96"/>
      <c r="N88" s="220">
        <f>J88+K88+L88+M88</f>
        <v>0</v>
      </c>
      <c r="O88" s="131">
        <f>C88+I88-N88</f>
        <v>0</v>
      </c>
      <c r="P88" s="350"/>
    </row>
    <row r="89" spans="1:16" ht="12.75" thickBot="1">
      <c r="A89" s="2"/>
      <c r="B89" s="3"/>
      <c r="C89" s="195"/>
      <c r="D89" s="81"/>
      <c r="E89" s="81"/>
      <c r="F89" s="82"/>
      <c r="G89" s="82"/>
      <c r="H89" s="82"/>
      <c r="I89" s="211">
        <f t="shared" si="1"/>
        <v>0</v>
      </c>
      <c r="J89" s="94"/>
      <c r="K89" s="94"/>
      <c r="L89" s="94"/>
      <c r="M89" s="94"/>
      <c r="N89" s="222"/>
      <c r="O89" s="104"/>
      <c r="P89" s="350"/>
    </row>
    <row r="90" spans="1:16" ht="12.75" thickBot="1">
      <c r="A90" s="31"/>
      <c r="B90" s="19" t="s">
        <v>96</v>
      </c>
      <c r="C90" s="361"/>
      <c r="D90" s="89"/>
      <c r="E90" s="89"/>
      <c r="F90" s="89"/>
      <c r="G90" s="89"/>
      <c r="H90" s="89">
        <f>D90+E90+F90+G90</f>
        <v>0</v>
      </c>
      <c r="I90" s="211">
        <f t="shared" si="1"/>
        <v>0</v>
      </c>
      <c r="J90" s="96"/>
      <c r="K90" s="96"/>
      <c r="L90" s="96"/>
      <c r="M90" s="96"/>
      <c r="N90" s="220">
        <f>J90+K90+L90+M90</f>
        <v>0</v>
      </c>
      <c r="O90" s="131">
        <f>C90+I90-N90</f>
        <v>0</v>
      </c>
      <c r="P90" s="350"/>
    </row>
    <row r="91" spans="1:16" ht="12.75" thickBot="1">
      <c r="A91" s="1"/>
      <c r="B91" s="15"/>
      <c r="C91" s="195"/>
      <c r="D91" s="81"/>
      <c r="E91" s="81"/>
      <c r="F91" s="82"/>
      <c r="G91" s="82"/>
      <c r="H91" s="82"/>
      <c r="I91" s="211">
        <f t="shared" si="1"/>
        <v>0</v>
      </c>
      <c r="J91" s="94"/>
      <c r="K91" s="94"/>
      <c r="L91" s="94"/>
      <c r="M91" s="94"/>
      <c r="N91" s="222"/>
      <c r="O91" s="104"/>
      <c r="P91" s="350"/>
    </row>
    <row r="92" spans="1:16" ht="12.75" thickBot="1">
      <c r="A92" s="246"/>
      <c r="B92" s="29" t="s">
        <v>316</v>
      </c>
      <c r="C92" s="361"/>
      <c r="D92" s="89"/>
      <c r="E92" s="89"/>
      <c r="F92" s="89"/>
      <c r="G92" s="89"/>
      <c r="H92" s="89">
        <f>D92+E92+F92+G92</f>
        <v>0</v>
      </c>
      <c r="I92" s="211">
        <f t="shared" si="1"/>
        <v>0</v>
      </c>
      <c r="J92" s="96"/>
      <c r="K92" s="96"/>
      <c r="L92" s="96"/>
      <c r="M92" s="96"/>
      <c r="N92" s="220">
        <f>J92+K92+L92+M92</f>
        <v>0</v>
      </c>
      <c r="O92" s="131">
        <f>C92+I92-N92</f>
        <v>0</v>
      </c>
      <c r="P92" s="350"/>
    </row>
    <row r="93" spans="1:16" ht="12.75" thickBot="1">
      <c r="A93" s="15"/>
      <c r="B93" s="3"/>
      <c r="C93" s="255"/>
      <c r="D93" s="256"/>
      <c r="E93" s="256"/>
      <c r="F93" s="256"/>
      <c r="G93" s="256"/>
      <c r="H93" s="256"/>
      <c r="I93" s="211">
        <f t="shared" si="1"/>
        <v>0</v>
      </c>
      <c r="J93" s="258"/>
      <c r="K93" s="258"/>
      <c r="L93" s="258"/>
      <c r="M93" s="258"/>
      <c r="N93" s="257"/>
      <c r="O93" s="259"/>
      <c r="P93" s="350"/>
    </row>
    <row r="94" spans="1:16" ht="12.75" thickBot="1">
      <c r="A94" s="28"/>
      <c r="B94" s="24" t="s">
        <v>213</v>
      </c>
      <c r="C94" s="193"/>
      <c r="D94" s="89"/>
      <c r="E94" s="89"/>
      <c r="F94" s="89"/>
      <c r="G94" s="89"/>
      <c r="H94" s="89">
        <f>D94+E94+F94+G94</f>
        <v>0</v>
      </c>
      <c r="I94" s="211">
        <f t="shared" si="1"/>
        <v>0</v>
      </c>
      <c r="J94" s="96"/>
      <c r="K94" s="96"/>
      <c r="L94" s="96"/>
      <c r="M94" s="96"/>
      <c r="N94" s="220">
        <f>J94+K94+L94+M94</f>
        <v>0</v>
      </c>
      <c r="O94" s="131">
        <f>C94+I94-N94</f>
        <v>0</v>
      </c>
      <c r="P94" s="350"/>
    </row>
    <row r="95" spans="1:16" ht="12.75" thickBot="1">
      <c r="A95" s="15"/>
      <c r="B95" s="3"/>
      <c r="C95" s="255"/>
      <c r="D95" s="256"/>
      <c r="E95" s="256"/>
      <c r="F95" s="256"/>
      <c r="G95" s="256"/>
      <c r="H95" s="256"/>
      <c r="I95" s="211">
        <f t="shared" si="1"/>
        <v>0</v>
      </c>
      <c r="J95" s="258"/>
      <c r="K95" s="258"/>
      <c r="L95" s="258"/>
      <c r="M95" s="258"/>
      <c r="N95" s="257"/>
      <c r="O95" s="259"/>
      <c r="P95" s="350"/>
    </row>
    <row r="96" spans="1:16" ht="12.75" thickBot="1">
      <c r="A96" s="246"/>
      <c r="B96" s="19"/>
      <c r="C96" s="193"/>
      <c r="D96" s="89"/>
      <c r="E96" s="89"/>
      <c r="F96" s="89"/>
      <c r="G96" s="89"/>
      <c r="H96" s="89">
        <f>D96+E96+F96+G96</f>
        <v>0</v>
      </c>
      <c r="I96" s="211">
        <f t="shared" si="1"/>
        <v>0</v>
      </c>
      <c r="J96" s="96"/>
      <c r="K96" s="96"/>
      <c r="L96" s="96"/>
      <c r="M96" s="96"/>
      <c r="N96" s="220">
        <f>J96+K96+L96+M96</f>
        <v>0</v>
      </c>
      <c r="O96" s="131">
        <f>C96+I96-N96</f>
        <v>0</v>
      </c>
      <c r="P96" s="350"/>
    </row>
    <row r="97" spans="1:16" ht="12.75" thickBot="1">
      <c r="A97" s="15"/>
      <c r="B97" s="3"/>
      <c r="C97" s="255"/>
      <c r="D97" s="256"/>
      <c r="E97" s="256"/>
      <c r="F97" s="256"/>
      <c r="G97" s="256"/>
      <c r="H97" s="256"/>
      <c r="I97" s="211">
        <f t="shared" si="1"/>
        <v>0</v>
      </c>
      <c r="J97" s="258"/>
      <c r="K97" s="258"/>
      <c r="L97" s="258"/>
      <c r="M97" s="258"/>
      <c r="N97" s="257"/>
      <c r="O97" s="259"/>
      <c r="P97" s="350"/>
    </row>
    <row r="98" spans="1:16" ht="12.75" thickBot="1">
      <c r="A98" s="246"/>
      <c r="B98" s="19" t="s">
        <v>215</v>
      </c>
      <c r="C98" s="193"/>
      <c r="D98" s="89"/>
      <c r="E98" s="89"/>
      <c r="F98" s="89"/>
      <c r="G98" s="89"/>
      <c r="H98" s="89">
        <f>D98+E98+F98+G98</f>
        <v>0</v>
      </c>
      <c r="I98" s="211">
        <f t="shared" si="1"/>
        <v>0</v>
      </c>
      <c r="J98" s="96"/>
      <c r="K98" s="96"/>
      <c r="L98" s="96"/>
      <c r="M98" s="96"/>
      <c r="N98" s="220">
        <f>J98+K98+L98+M98</f>
        <v>0</v>
      </c>
      <c r="O98" s="131">
        <f>C98+I98-N98</f>
        <v>0</v>
      </c>
      <c r="P98" s="350"/>
    </row>
    <row r="99" spans="1:16" ht="12.75" thickBot="1">
      <c r="A99" s="15"/>
      <c r="B99" s="3"/>
      <c r="C99" s="255"/>
      <c r="D99" s="256"/>
      <c r="E99" s="256"/>
      <c r="F99" s="256"/>
      <c r="G99" s="256"/>
      <c r="H99" s="256"/>
      <c r="I99" s="211">
        <f t="shared" si="1"/>
        <v>0</v>
      </c>
      <c r="J99" s="258"/>
      <c r="K99" s="258"/>
      <c r="L99" s="258"/>
      <c r="M99" s="258"/>
      <c r="N99" s="257"/>
      <c r="O99" s="259"/>
      <c r="P99" s="350"/>
    </row>
    <row r="100" spans="1:16" ht="12.75" thickBot="1">
      <c r="A100" s="246"/>
      <c r="B100" s="19" t="s">
        <v>216</v>
      </c>
      <c r="C100" s="193"/>
      <c r="D100" s="89"/>
      <c r="E100" s="89"/>
      <c r="F100" s="89"/>
      <c r="G100" s="89"/>
      <c r="H100" s="89">
        <f>D100+E100+F100+G100</f>
        <v>0</v>
      </c>
      <c r="I100" s="211">
        <f t="shared" si="1"/>
        <v>0</v>
      </c>
      <c r="J100" s="96"/>
      <c r="K100" s="96"/>
      <c r="L100" s="96"/>
      <c r="M100" s="96"/>
      <c r="N100" s="220">
        <f>J100+K100+L100+M100</f>
        <v>0</v>
      </c>
      <c r="O100" s="131">
        <f>C100+I100-N100</f>
        <v>0</v>
      </c>
      <c r="P100" s="350"/>
    </row>
    <row r="101" spans="1:16" ht="12.75" thickBot="1">
      <c r="A101" s="15"/>
      <c r="B101" s="3"/>
      <c r="C101" s="255"/>
      <c r="D101" s="256"/>
      <c r="E101" s="256"/>
      <c r="F101" s="256"/>
      <c r="G101" s="256"/>
      <c r="H101" s="256"/>
      <c r="I101" s="211">
        <f t="shared" si="1"/>
        <v>0</v>
      </c>
      <c r="J101" s="258"/>
      <c r="K101" s="258"/>
      <c r="L101" s="258"/>
      <c r="M101" s="258"/>
      <c r="N101" s="257"/>
      <c r="O101" s="259"/>
      <c r="P101" s="350"/>
    </row>
    <row r="102" spans="1:16" ht="12.75" thickBot="1">
      <c r="A102" s="246"/>
      <c r="B102" s="19" t="s">
        <v>217</v>
      </c>
      <c r="C102" s="193"/>
      <c r="D102" s="89">
        <v>4500</v>
      </c>
      <c r="E102" s="89">
        <v>4500</v>
      </c>
      <c r="F102" s="89">
        <v>4500</v>
      </c>
      <c r="G102" s="89">
        <v>4500</v>
      </c>
      <c r="H102" s="89">
        <f>D102+E102+F102+G102</f>
        <v>18000</v>
      </c>
      <c r="I102" s="211">
        <f t="shared" si="1"/>
        <v>12711.864406779661</v>
      </c>
      <c r="J102" s="96"/>
      <c r="K102" s="96"/>
      <c r="L102" s="96"/>
      <c r="M102" s="96"/>
      <c r="N102" s="220">
        <f>J102+K102+L102+M102</f>
        <v>0</v>
      </c>
      <c r="O102" s="131">
        <f>C102+I102-N102</f>
        <v>12711.864406779661</v>
      </c>
      <c r="P102" s="350"/>
    </row>
    <row r="103" spans="1:16" ht="12.75" thickBot="1">
      <c r="A103" s="15"/>
      <c r="B103" s="3"/>
      <c r="C103" s="255"/>
      <c r="D103" s="256"/>
      <c r="E103" s="256"/>
      <c r="F103" s="256"/>
      <c r="G103" s="256"/>
      <c r="H103" s="256"/>
      <c r="I103" s="211">
        <f t="shared" si="1"/>
        <v>0</v>
      </c>
      <c r="J103" s="258"/>
      <c r="K103" s="258"/>
      <c r="L103" s="258"/>
      <c r="M103" s="258"/>
      <c r="N103" s="257"/>
      <c r="O103" s="259"/>
      <c r="P103" s="350"/>
    </row>
    <row r="104" spans="1:16" ht="12.75" thickBot="1">
      <c r="A104" s="246"/>
      <c r="B104" s="19" t="s">
        <v>218</v>
      </c>
      <c r="C104" s="193"/>
      <c r="D104" s="89"/>
      <c r="E104" s="89"/>
      <c r="F104" s="89"/>
      <c r="G104" s="89"/>
      <c r="H104" s="89">
        <f>D104+E104+F104+G104</f>
        <v>0</v>
      </c>
      <c r="I104" s="211">
        <f t="shared" si="1"/>
        <v>0</v>
      </c>
      <c r="J104" s="96"/>
      <c r="K104" s="96"/>
      <c r="L104" s="96"/>
      <c r="M104" s="96"/>
      <c r="N104" s="220">
        <f>J104+K104+L104+M104</f>
        <v>0</v>
      </c>
      <c r="O104" s="131">
        <f>C104+I104-N104</f>
        <v>0</v>
      </c>
      <c r="P104" s="350"/>
    </row>
    <row r="105" spans="1:16" ht="12.75" thickBot="1">
      <c r="A105" s="15"/>
      <c r="B105" s="3"/>
      <c r="C105" s="255"/>
      <c r="D105" s="256"/>
      <c r="E105" s="256"/>
      <c r="F105" s="256"/>
      <c r="G105" s="256"/>
      <c r="H105" s="256"/>
      <c r="I105" s="211">
        <f t="shared" si="1"/>
        <v>0</v>
      </c>
      <c r="J105" s="258"/>
      <c r="K105" s="258"/>
      <c r="L105" s="258"/>
      <c r="M105" s="258"/>
      <c r="N105" s="257"/>
      <c r="O105" s="259"/>
      <c r="P105" s="350"/>
    </row>
    <row r="106" spans="1:16" ht="12.75" thickBot="1">
      <c r="A106" s="246"/>
      <c r="B106" s="19"/>
      <c r="C106" s="193"/>
      <c r="D106" s="89"/>
      <c r="E106" s="89"/>
      <c r="F106" s="89"/>
      <c r="G106" s="89"/>
      <c r="H106" s="89">
        <f>D106+E106+F106+G106</f>
        <v>0</v>
      </c>
      <c r="I106" s="211">
        <f t="shared" si="1"/>
        <v>0</v>
      </c>
      <c r="J106" s="96"/>
      <c r="K106" s="96"/>
      <c r="L106" s="96"/>
      <c r="M106" s="96"/>
      <c r="N106" s="220">
        <f>J106+K106+L106+M106</f>
        <v>0</v>
      </c>
      <c r="O106" s="131">
        <f>C106+I106-N106</f>
        <v>0</v>
      </c>
      <c r="P106" s="350"/>
    </row>
    <row r="107" spans="1:16" ht="12.75" thickBot="1">
      <c r="A107" s="15"/>
      <c r="B107" s="3"/>
      <c r="C107" s="255"/>
      <c r="D107" s="256"/>
      <c r="E107" s="256"/>
      <c r="F107" s="256"/>
      <c r="G107" s="256"/>
      <c r="H107" s="256"/>
      <c r="I107" s="211">
        <f t="shared" si="1"/>
        <v>0</v>
      </c>
      <c r="J107" s="258"/>
      <c r="K107" s="258"/>
      <c r="L107" s="258"/>
      <c r="M107" s="258"/>
      <c r="N107" s="257"/>
      <c r="O107" s="259"/>
      <c r="P107" s="350"/>
    </row>
    <row r="108" spans="1:16" ht="12.75" thickBot="1">
      <c r="A108" s="246"/>
      <c r="B108" s="19"/>
      <c r="C108" s="193"/>
      <c r="D108" s="89"/>
      <c r="E108" s="89"/>
      <c r="F108" s="89"/>
      <c r="G108" s="89"/>
      <c r="H108" s="89">
        <f>D108+E108+F108+G108</f>
        <v>0</v>
      </c>
      <c r="I108" s="211">
        <f t="shared" si="1"/>
        <v>0</v>
      </c>
      <c r="J108" s="96"/>
      <c r="K108" s="96"/>
      <c r="L108" s="96"/>
      <c r="M108" s="96"/>
      <c r="N108" s="220">
        <f>J108+K108+L108+M108</f>
        <v>0</v>
      </c>
      <c r="O108" s="131">
        <f>C108+I108-N108</f>
        <v>0</v>
      </c>
      <c r="P108" s="350"/>
    </row>
    <row r="109" spans="1:16" ht="12.75" thickBot="1">
      <c r="A109" s="15"/>
      <c r="B109" s="3"/>
      <c r="C109" s="255"/>
      <c r="D109" s="256"/>
      <c r="E109" s="256"/>
      <c r="F109" s="256"/>
      <c r="G109" s="256"/>
      <c r="H109" s="256"/>
      <c r="I109" s="211">
        <f t="shared" si="1"/>
        <v>0</v>
      </c>
      <c r="J109" s="258"/>
      <c r="K109" s="258"/>
      <c r="L109" s="258"/>
      <c r="M109" s="258"/>
      <c r="N109" s="257"/>
      <c r="O109" s="259"/>
      <c r="P109" s="350"/>
    </row>
    <row r="110" spans="1:16" ht="12.75" thickBot="1">
      <c r="A110" s="246"/>
      <c r="B110" s="19"/>
      <c r="C110" s="193"/>
      <c r="D110" s="89"/>
      <c r="E110" s="89"/>
      <c r="F110" s="89"/>
      <c r="G110" s="89"/>
      <c r="H110" s="89">
        <f>D110+E110+F110+G110</f>
        <v>0</v>
      </c>
      <c r="I110" s="211">
        <f t="shared" si="1"/>
        <v>0</v>
      </c>
      <c r="J110" s="96"/>
      <c r="K110" s="96"/>
      <c r="L110" s="96"/>
      <c r="M110" s="96"/>
      <c r="N110" s="220">
        <f>J110+K110+L110+M110</f>
        <v>0</v>
      </c>
      <c r="O110" s="131">
        <f>C110+I110-N110</f>
        <v>0</v>
      </c>
      <c r="P110" s="350"/>
    </row>
    <row r="111" spans="1:16" ht="12.75" thickBot="1">
      <c r="A111" s="15"/>
      <c r="B111" s="3"/>
      <c r="C111" s="255"/>
      <c r="D111" s="256"/>
      <c r="E111" s="256"/>
      <c r="F111" s="256"/>
      <c r="G111" s="256"/>
      <c r="H111" s="256"/>
      <c r="I111" s="211">
        <f t="shared" si="1"/>
        <v>0</v>
      </c>
      <c r="J111" s="258"/>
      <c r="K111" s="258"/>
      <c r="L111" s="258"/>
      <c r="M111" s="258"/>
      <c r="N111" s="257"/>
      <c r="O111" s="259"/>
      <c r="P111" s="350"/>
    </row>
    <row r="112" spans="1:16" ht="12.75" thickBot="1">
      <c r="A112" s="246"/>
      <c r="B112" s="19"/>
      <c r="C112" s="193"/>
      <c r="D112" s="89"/>
      <c r="E112" s="89"/>
      <c r="F112" s="89"/>
      <c r="G112" s="89"/>
      <c r="H112" s="89">
        <f>D112+E112+F112+G112</f>
        <v>0</v>
      </c>
      <c r="I112" s="211">
        <f t="shared" si="1"/>
        <v>0</v>
      </c>
      <c r="J112" s="96"/>
      <c r="K112" s="96"/>
      <c r="L112" s="96"/>
      <c r="M112" s="96"/>
      <c r="N112" s="220">
        <f>J112+K112+L112+M112</f>
        <v>0</v>
      </c>
      <c r="O112" s="131">
        <f>C112+I112-N112</f>
        <v>0</v>
      </c>
      <c r="P112" s="350"/>
    </row>
    <row r="113" spans="1:16" ht="12.75" thickBot="1">
      <c r="A113" s="22"/>
      <c r="B113" s="34"/>
      <c r="C113" s="192"/>
      <c r="D113" s="266"/>
      <c r="E113" s="266"/>
      <c r="F113" s="266"/>
      <c r="G113" s="266"/>
      <c r="H113" s="266"/>
      <c r="I113" s="211">
        <f t="shared" si="1"/>
        <v>0</v>
      </c>
      <c r="J113" s="268"/>
      <c r="K113" s="268"/>
      <c r="L113" s="268"/>
      <c r="M113" s="268"/>
      <c r="N113" s="267"/>
      <c r="O113" s="101"/>
      <c r="P113" s="350"/>
    </row>
    <row r="114" spans="1:16" ht="12.75" thickBot="1">
      <c r="A114" s="246"/>
      <c r="B114" s="19" t="s">
        <v>219</v>
      </c>
      <c r="C114" s="193"/>
      <c r="D114" s="89"/>
      <c r="E114" s="89"/>
      <c r="F114" s="89"/>
      <c r="G114" s="89"/>
      <c r="H114" s="89">
        <f>D114+E114+F114+G114</f>
        <v>0</v>
      </c>
      <c r="I114" s="211">
        <f t="shared" si="1"/>
        <v>0</v>
      </c>
      <c r="J114" s="96"/>
      <c r="K114" s="96"/>
      <c r="L114" s="96"/>
      <c r="M114" s="96"/>
      <c r="N114" s="220">
        <f>J114+K114+L114+M114</f>
        <v>0</v>
      </c>
      <c r="O114" s="131">
        <f>C114+I114-N114</f>
        <v>0</v>
      </c>
      <c r="P114" s="350"/>
    </row>
    <row r="115" spans="1:16" ht="12.75" thickBot="1">
      <c r="A115" s="22"/>
      <c r="B115" s="34"/>
      <c r="C115" s="192"/>
      <c r="D115" s="266"/>
      <c r="E115" s="266"/>
      <c r="F115" s="266"/>
      <c r="G115" s="266"/>
      <c r="H115" s="266"/>
      <c r="I115" s="211">
        <f t="shared" si="1"/>
        <v>0</v>
      </c>
      <c r="J115" s="268"/>
      <c r="K115" s="268"/>
      <c r="L115" s="268"/>
      <c r="M115" s="268"/>
      <c r="N115" s="267"/>
      <c r="O115" s="101"/>
      <c r="P115" s="350"/>
    </row>
    <row r="116" spans="1:16" ht="12.75" thickBot="1">
      <c r="A116" s="28"/>
      <c r="B116" s="6" t="s">
        <v>220</v>
      </c>
      <c r="C116" s="193"/>
      <c r="D116" s="89">
        <v>1800</v>
      </c>
      <c r="E116" s="89">
        <v>1800</v>
      </c>
      <c r="F116" s="89">
        <v>1800</v>
      </c>
      <c r="G116" s="89">
        <v>1800</v>
      </c>
      <c r="H116" s="89">
        <f>D116+E116+F116+G116</f>
        <v>7200</v>
      </c>
      <c r="I116" s="211">
        <f t="shared" si="1"/>
        <v>5084.745762711865</v>
      </c>
      <c r="J116" s="96"/>
      <c r="K116" s="96"/>
      <c r="L116" s="96"/>
      <c r="M116" s="96"/>
      <c r="N116" s="220">
        <f>J116+K116+L116+M116</f>
        <v>0</v>
      </c>
      <c r="O116" s="131">
        <f>C116+I116-N116</f>
        <v>5084.745762711865</v>
      </c>
      <c r="P116" s="350"/>
    </row>
    <row r="117" spans="1:16" ht="12.75" thickBot="1">
      <c r="A117" s="32"/>
      <c r="B117" s="27"/>
      <c r="C117" s="192"/>
      <c r="D117" s="266"/>
      <c r="E117" s="266"/>
      <c r="F117" s="266"/>
      <c r="G117" s="266"/>
      <c r="H117" s="266"/>
      <c r="I117" s="211">
        <f t="shared" si="1"/>
        <v>0</v>
      </c>
      <c r="J117" s="268"/>
      <c r="K117" s="268"/>
      <c r="L117" s="268"/>
      <c r="M117" s="268"/>
      <c r="N117" s="267"/>
      <c r="O117" s="101"/>
      <c r="P117" s="350"/>
    </row>
    <row r="118" spans="1:16" ht="12.75" thickBot="1">
      <c r="A118" s="28"/>
      <c r="B118" s="6" t="s">
        <v>221</v>
      </c>
      <c r="C118" s="193"/>
      <c r="D118" s="89"/>
      <c r="E118" s="89"/>
      <c r="F118" s="89"/>
      <c r="G118" s="89"/>
      <c r="H118" s="89">
        <f>D118+E118+F118+G118</f>
        <v>0</v>
      </c>
      <c r="I118" s="211">
        <f t="shared" si="1"/>
        <v>0</v>
      </c>
      <c r="J118" s="96"/>
      <c r="K118" s="96"/>
      <c r="L118" s="96"/>
      <c r="M118" s="96"/>
      <c r="N118" s="220">
        <f>J118+K118+L118+M118</f>
        <v>0</v>
      </c>
      <c r="O118" s="131">
        <f>C118+I118-N118</f>
        <v>0</v>
      </c>
      <c r="P118" s="350"/>
    </row>
    <row r="119" spans="1:16" ht="12.75" thickBot="1">
      <c r="A119" s="32"/>
      <c r="B119" s="27"/>
      <c r="C119" s="192"/>
      <c r="D119" s="266"/>
      <c r="E119" s="266"/>
      <c r="F119" s="266"/>
      <c r="G119" s="266"/>
      <c r="H119" s="266"/>
      <c r="I119" s="211">
        <f t="shared" si="1"/>
        <v>0</v>
      </c>
      <c r="J119" s="268"/>
      <c r="K119" s="268"/>
      <c r="L119" s="268"/>
      <c r="M119" s="268"/>
      <c r="N119" s="267"/>
      <c r="O119" s="101"/>
      <c r="P119" s="350"/>
    </row>
    <row r="120" spans="1:16" ht="12.75" thickBot="1">
      <c r="A120" s="28"/>
      <c r="B120" s="6"/>
      <c r="C120" s="193"/>
      <c r="D120" s="89"/>
      <c r="E120" s="89"/>
      <c r="F120" s="89"/>
      <c r="G120" s="89"/>
      <c r="H120" s="89">
        <f>D120+E120+F120+G120</f>
        <v>0</v>
      </c>
      <c r="I120" s="211">
        <f t="shared" si="1"/>
        <v>0</v>
      </c>
      <c r="J120" s="96"/>
      <c r="K120" s="96"/>
      <c r="L120" s="96"/>
      <c r="M120" s="96"/>
      <c r="N120" s="220">
        <f>J120+K120+L120+M120</f>
        <v>0</v>
      </c>
      <c r="O120" s="131">
        <f>C120+I120-N120</f>
        <v>0</v>
      </c>
      <c r="P120" s="350"/>
    </row>
    <row r="121" spans="1:16" ht="12.75" thickBot="1">
      <c r="A121" s="7"/>
      <c r="B121" s="5"/>
      <c r="C121" s="196"/>
      <c r="D121" s="266"/>
      <c r="E121" s="260"/>
      <c r="F121" s="260"/>
      <c r="G121" s="260"/>
      <c r="H121" s="260"/>
      <c r="I121" s="211">
        <f t="shared" si="1"/>
        <v>0</v>
      </c>
      <c r="J121" s="262"/>
      <c r="K121" s="262"/>
      <c r="L121" s="262"/>
      <c r="M121" s="262"/>
      <c r="N121" s="261"/>
      <c r="O121" s="147"/>
      <c r="P121" s="350"/>
    </row>
    <row r="122" spans="1:16" ht="12.75" thickBot="1">
      <c r="A122" s="28"/>
      <c r="B122" s="6" t="s">
        <v>222</v>
      </c>
      <c r="C122" s="193"/>
      <c r="D122" s="89"/>
      <c r="E122" s="89"/>
      <c r="F122" s="89"/>
      <c r="G122" s="89"/>
      <c r="H122" s="89">
        <f>D122+E122+F122+G122</f>
        <v>0</v>
      </c>
      <c r="I122" s="211">
        <f t="shared" si="1"/>
        <v>0</v>
      </c>
      <c r="J122" s="96"/>
      <c r="K122" s="96"/>
      <c r="L122" s="96"/>
      <c r="M122" s="96"/>
      <c r="N122" s="220">
        <f>J122+K122+L122+M122</f>
        <v>0</v>
      </c>
      <c r="O122" s="131">
        <f>C122+H122-N122</f>
        <v>0</v>
      </c>
      <c r="P122" s="350"/>
    </row>
    <row r="123" spans="1:16" ht="12.75" thickBot="1">
      <c r="A123" s="15"/>
      <c r="B123" s="3"/>
      <c r="C123" s="255"/>
      <c r="D123" s="266"/>
      <c r="E123" s="256"/>
      <c r="F123" s="256"/>
      <c r="G123" s="256"/>
      <c r="H123" s="256"/>
      <c r="I123" s="211">
        <f t="shared" si="1"/>
        <v>0</v>
      </c>
      <c r="J123" s="258"/>
      <c r="K123" s="258"/>
      <c r="L123" s="258"/>
      <c r="M123" s="258"/>
      <c r="N123" s="257"/>
      <c r="O123" s="259"/>
      <c r="P123" s="350"/>
    </row>
    <row r="124" spans="1:16" ht="12.75" thickBot="1">
      <c r="A124" s="28"/>
      <c r="B124" s="6" t="s">
        <v>223</v>
      </c>
      <c r="C124" s="193"/>
      <c r="D124" s="89"/>
      <c r="E124" s="89"/>
      <c r="F124" s="89"/>
      <c r="G124" s="89"/>
      <c r="H124" s="89">
        <f>D124+E124+F124+G124</f>
        <v>0</v>
      </c>
      <c r="I124" s="211">
        <f t="shared" si="1"/>
        <v>0</v>
      </c>
      <c r="J124" s="96"/>
      <c r="K124" s="96"/>
      <c r="L124" s="96"/>
      <c r="M124" s="96"/>
      <c r="N124" s="220">
        <f>J124+K124+L124+M124</f>
        <v>0</v>
      </c>
      <c r="O124" s="131">
        <f>C124+I124-N124</f>
        <v>0</v>
      </c>
      <c r="P124" s="350"/>
    </row>
    <row r="125" spans="1:16" ht="12.75" thickBot="1">
      <c r="A125" s="1"/>
      <c r="B125" s="2"/>
      <c r="C125" s="166"/>
      <c r="D125" s="266"/>
      <c r="E125" s="252"/>
      <c r="F125" s="252"/>
      <c r="G125" s="252"/>
      <c r="H125" s="252"/>
      <c r="I125" s="211">
        <f t="shared" si="1"/>
        <v>0</v>
      </c>
      <c r="J125" s="254"/>
      <c r="K125" s="254"/>
      <c r="L125" s="254"/>
      <c r="M125" s="254"/>
      <c r="N125" s="253"/>
      <c r="O125" s="145"/>
      <c r="P125" s="350"/>
    </row>
    <row r="126" spans="1:16" ht="12.75" thickBot="1">
      <c r="A126" s="28"/>
      <c r="B126" s="6" t="s">
        <v>388</v>
      </c>
      <c r="C126" s="193"/>
      <c r="D126" s="89"/>
      <c r="E126" s="89"/>
      <c r="F126" s="89"/>
      <c r="G126" s="89"/>
      <c r="H126" s="89">
        <f>D126+E126+F126+G126</f>
        <v>0</v>
      </c>
      <c r="I126" s="211">
        <f t="shared" si="1"/>
        <v>0</v>
      </c>
      <c r="J126" s="96"/>
      <c r="K126" s="96"/>
      <c r="L126" s="96"/>
      <c r="M126" s="96"/>
      <c r="N126" s="220">
        <f>J126+K126+L126+M126</f>
        <v>0</v>
      </c>
      <c r="O126" s="131">
        <f>C126+I126-N126</f>
        <v>0</v>
      </c>
      <c r="P126" s="350"/>
    </row>
    <row r="127" spans="1:16" ht="12">
      <c r="A127" s="32"/>
      <c r="B127" s="27"/>
      <c r="C127" s="192"/>
      <c r="D127" s="247"/>
      <c r="E127" s="247"/>
      <c r="F127" s="266"/>
      <c r="G127" s="266"/>
      <c r="H127" s="266"/>
      <c r="I127" s="267"/>
      <c r="J127" s="268"/>
      <c r="K127" s="268"/>
      <c r="L127" s="268"/>
      <c r="M127" s="268"/>
      <c r="N127" s="269"/>
      <c r="O127" s="101"/>
      <c r="P127" s="350"/>
    </row>
    <row r="128" spans="1:16" ht="12.75" thickBot="1">
      <c r="A128" s="248"/>
      <c r="B128" s="229"/>
      <c r="C128" s="231"/>
      <c r="D128" s="249"/>
      <c r="E128" s="249"/>
      <c r="F128" s="248"/>
      <c r="G128" s="248"/>
      <c r="H128" s="248"/>
      <c r="I128" s="250"/>
      <c r="J128" s="248"/>
      <c r="K128" s="248"/>
      <c r="L128" s="248"/>
      <c r="M128" s="248"/>
      <c r="N128" s="251"/>
      <c r="O128" s="228"/>
      <c r="P128" s="350"/>
    </row>
    <row r="129" spans="1:16" s="62" customFormat="1" ht="12" thickBot="1">
      <c r="A129" s="113"/>
      <c r="B129" s="227" t="s">
        <v>3</v>
      </c>
      <c r="C129" s="171">
        <f>C10+C12+C14+C16+C30+C32+C34+C36+C38+C40+C42+C44+C46+C48+C50+C52+C54+C56+C58+C60+C62+C64+C66+C68+C70+C72+C74+C76+C78+C80+C82+C84+C86+C88+C90+C92+C94+C96+C98+C100+C102+C104+C106+C108+C110+C112+C114+C116+C118+C120+C122+C124+C126+C18+C20+C22+C24+C26+C28</f>
        <v>0</v>
      </c>
      <c r="D129" s="171">
        <f>D10+D12+D14+D16+D30+D32+D34+D36+D38+D40+D42+D44+D46+D48+D50+D52+D54+D56+D58+D60+D62+D64+D66+D68+D70+D72+D74+D76+D78+D80+D82+D84+D86+D88+D90+D92+D94+D96+D98+D100+D102+D104+D106+D108+D110+D112+D114+D116+D118+D120+D122+D124+D126+D18+D20+D22+D24+D26+D28</f>
        <v>12600</v>
      </c>
      <c r="E129" s="171">
        <f>E10+E12+E14+E16+E30+E32+E34+E36+E38+E40+E42+E44+E46+E48+E50+E52+E54+E56+E58+E60+E62+E64+E66+E68+E70+E72+E74+E76+E78+E80+E82+E84+E86+E88+E90+E92+E94+E96+E98+E100+E102+E104+E106+E108+E110+E112+E114+E116+E118+E120+E122+E124+E126+E18+E20+E22+E24+E26+E28</f>
        <v>12600</v>
      </c>
      <c r="F129" s="171">
        <f>F10+F12+F14+F16+F30+F32+F34+F36+F38+F40+F42+F44+F46+F48+F50+F52+F54+F56+F58+F60+F62+F64+F66+F68+F70+F72+F74+F76+F78+F80+F82+F84+F86+F88+F90+F92+F94+F96+F98+F100+F102+F104+F106+F108+F110+F112+F114+F116+F118+F120+F122+F124+F126+F18+F20+F22+F24+F26+F28</f>
        <v>12600</v>
      </c>
      <c r="G129" s="171">
        <f>G10+G12+G14+G16+G30+G32+G34+G36+G38+G40+G42+G44+G46+G48+G50+G52+G54+G56+G58+G60+G62+G64+G66+G68+G70+G72+G74+G76+G78+G80+G82+G84+G86+G88+G90+G92+G94+G96+G98+G100+G102+G104+G106+G108+G110+G112+G114+G116+G118+G120+G122+G124+G126+G18+G20+G22+G24+G26+G28</f>
        <v>12600</v>
      </c>
      <c r="H129" s="122">
        <f>D129+E129+F129+G129</f>
        <v>50400</v>
      </c>
      <c r="I129" s="171">
        <f>I10+I12+I14+I16+I30+I32+I34+I36+I38+I40+I42+I44+I46+I48+I50+I52+I54+I56+I58+I60+I62+I64+I66+I68+I70+I72+I74+I76+I78+I80+I82+I84+I86+I88+I90+I92+I94+I96+I98+I100+I102+I104+I106+I108+I110+I112+I114+I116+I118+I120+I122+I124+I126+I18+I20+I22+I24+I26+I28</f>
        <v>35593.220338983054</v>
      </c>
      <c r="J129" s="171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71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71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71">
        <f>M10+M12+M14+M16+M30+M32+M34+M36+M38+M40+M42+M44+M46+M48+M50+M52+M54+M56+M58+M60+M62+M64+M66+M68+M70+M72+M74+M76+M78+M80+M82+M84+M86+M88+M90+M92+M94+M96+M98+M100+M102+M104+M106+M108+M110+M112+M114+M116+M118+M120+M122+M124+M126+M18+M20+M22+M24+M26+M28</f>
        <v>0</v>
      </c>
      <c r="N129" s="130">
        <f>J129+K129+L129+M129</f>
        <v>0</v>
      </c>
      <c r="O129" s="171">
        <f>O10+O12+O14+O16+O30+O32+O34+O36+O38+O40+O42+O44+O46+O48+O50+O52+O54+O56+O58+O60+O62+O64+O66+O68+O70+O72+O74+O76+O78+O80+O82+O84+O86+O88+O90+O92+O94+O96+O98+O100+O102+O104+O106+O108+O110+O112+O114+O116+O118+O120+O122+O124+O126+O18+O20+O22+O24+O26+O28</f>
        <v>35593.220338983054</v>
      </c>
      <c r="P129" s="350"/>
    </row>
    <row r="130" spans="1:16" ht="12.75" thickBot="1">
      <c r="A130" s="1"/>
      <c r="B130" s="119">
        <v>0.2</v>
      </c>
      <c r="C130" s="200"/>
      <c r="D130" s="36"/>
      <c r="E130" s="36"/>
      <c r="F130" s="36"/>
      <c r="G130" s="36"/>
      <c r="H130" s="122"/>
      <c r="I130" s="211">
        <f>H129-I129</f>
        <v>14806.779661016946</v>
      </c>
      <c r="J130" s="36"/>
      <c r="K130" s="36"/>
      <c r="L130" s="36"/>
      <c r="M130" s="36"/>
      <c r="N130" s="130">
        <f>J130+K130+L130+M130</f>
        <v>0</v>
      </c>
      <c r="O130" s="211"/>
      <c r="P130" s="350"/>
    </row>
    <row r="131" spans="1:16" ht="12.75" thickBot="1">
      <c r="A131" s="7"/>
      <c r="B131" s="120"/>
      <c r="C131" s="201"/>
      <c r="D131" s="36"/>
      <c r="E131" s="36"/>
      <c r="F131" s="36"/>
      <c r="G131" s="36"/>
      <c r="H131" s="122"/>
      <c r="I131" s="211"/>
      <c r="J131" s="36"/>
      <c r="K131" s="36"/>
      <c r="L131" s="36"/>
      <c r="M131" s="36"/>
      <c r="N131" s="130">
        <f>J131+K131+L131+M131</f>
        <v>0</v>
      </c>
      <c r="O131" s="211"/>
      <c r="P131" s="350"/>
    </row>
    <row r="132" spans="1:16" ht="12.75" thickBot="1">
      <c r="A132" s="139"/>
      <c r="B132" s="140" t="s">
        <v>4</v>
      </c>
      <c r="C132" s="141"/>
      <c r="D132" s="152"/>
      <c r="E132" s="152"/>
      <c r="F132" s="152"/>
      <c r="G132" s="152"/>
      <c r="H132" s="148"/>
      <c r="I132" s="226">
        <f>I129+I130+I131</f>
        <v>50400</v>
      </c>
      <c r="J132" s="152"/>
      <c r="K132" s="152"/>
      <c r="L132" s="152"/>
      <c r="M132" s="152"/>
      <c r="N132" s="149">
        <f>J132+K132+L132+M132</f>
        <v>0</v>
      </c>
      <c r="O132" s="226"/>
      <c r="P132" s="350"/>
    </row>
    <row r="133" spans="1:16" ht="11.25">
      <c r="A133" s="34"/>
      <c r="B133" s="27"/>
      <c r="C133" s="172"/>
      <c r="P133" s="350"/>
    </row>
    <row r="134" ht="11.25">
      <c r="P134" s="350"/>
    </row>
    <row r="135" spans="1:16" ht="11.25">
      <c r="A135" s="22"/>
      <c r="B135" s="22"/>
      <c r="C135" s="168"/>
      <c r="P135" s="350"/>
    </row>
    <row r="136" spans="1:16" ht="12" thickBot="1">
      <c r="A136" s="22"/>
      <c r="B136" s="23"/>
      <c r="C136" s="17" t="s">
        <v>211</v>
      </c>
      <c r="P136" s="350"/>
    </row>
    <row r="137" spans="1:15" ht="12" thickBot="1">
      <c r="A137" s="202"/>
      <c r="B137" s="203"/>
      <c r="C137" s="190"/>
      <c r="D137" s="224"/>
      <c r="E137" s="224" t="s">
        <v>378</v>
      </c>
      <c r="F137" s="215"/>
      <c r="G137" s="215"/>
      <c r="H137" s="216"/>
      <c r="I137" s="205"/>
      <c r="J137" s="232"/>
      <c r="K137" s="74" t="s">
        <v>386</v>
      </c>
      <c r="L137" s="74"/>
      <c r="M137" s="75"/>
      <c r="N137" s="77"/>
      <c r="O137" s="102"/>
    </row>
    <row r="138" spans="1:15" ht="48" customHeight="1" thickBot="1">
      <c r="A138" s="35" t="s">
        <v>91</v>
      </c>
      <c r="B138" s="163" t="s">
        <v>59</v>
      </c>
      <c r="C138" s="191" t="s">
        <v>374</v>
      </c>
      <c r="D138" s="245" t="s">
        <v>212</v>
      </c>
      <c r="E138" s="245" t="s">
        <v>309</v>
      </c>
      <c r="F138" s="214" t="s">
        <v>306</v>
      </c>
      <c r="G138" s="473">
        <v>4</v>
      </c>
      <c r="H138" s="217" t="s">
        <v>376</v>
      </c>
      <c r="I138" s="78" t="s">
        <v>385</v>
      </c>
      <c r="J138" s="477" t="s">
        <v>367</v>
      </c>
      <c r="K138" s="245" t="s">
        <v>309</v>
      </c>
      <c r="L138" s="214" t="s">
        <v>306</v>
      </c>
      <c r="M138" s="473">
        <v>4</v>
      </c>
      <c r="N138" s="218" t="s">
        <v>377</v>
      </c>
      <c r="O138" s="103" t="s">
        <v>375</v>
      </c>
    </row>
    <row r="139" spans="1:16" ht="12" thickBot="1">
      <c r="A139" s="7">
        <v>1</v>
      </c>
      <c r="B139" s="7"/>
      <c r="C139" s="169"/>
      <c r="D139" s="88"/>
      <c r="E139" s="81"/>
      <c r="F139" s="82"/>
      <c r="G139" s="82"/>
      <c r="H139" s="82"/>
      <c r="I139" s="82"/>
      <c r="J139" s="94"/>
      <c r="K139" s="94"/>
      <c r="L139" s="94"/>
      <c r="M139" s="94"/>
      <c r="N139" s="99"/>
      <c r="O139" s="106"/>
      <c r="P139" s="350"/>
    </row>
    <row r="140" spans="1:16" ht="12.75" thickBot="1">
      <c r="A140" s="360"/>
      <c r="B140" s="29" t="s">
        <v>201</v>
      </c>
      <c r="C140" s="378"/>
      <c r="D140" s="338"/>
      <c r="E140" s="89"/>
      <c r="F140" s="89"/>
      <c r="G140" s="89"/>
      <c r="H140" s="89">
        <f>D140+E140+F140+G140</f>
        <v>0</v>
      </c>
      <c r="I140" s="211">
        <f aca="true" t="shared" si="2" ref="I140:I203">H140/1.18/1.2</f>
        <v>0</v>
      </c>
      <c r="J140" s="96"/>
      <c r="K140" s="96"/>
      <c r="L140" s="96"/>
      <c r="M140" s="96"/>
      <c r="N140" s="220">
        <f>J140+K140+L140+M140</f>
        <v>0</v>
      </c>
      <c r="O140" s="131">
        <f>C140+I140-N140</f>
        <v>0</v>
      </c>
      <c r="P140" s="350"/>
    </row>
    <row r="141" spans="1:16" ht="12.75" thickBot="1">
      <c r="A141" s="15"/>
      <c r="B141" s="25"/>
      <c r="C141" s="69"/>
      <c r="D141" s="89"/>
      <c r="E141" s="81"/>
      <c r="F141" s="82"/>
      <c r="G141" s="82"/>
      <c r="H141" s="82"/>
      <c r="I141" s="211">
        <f t="shared" si="2"/>
        <v>0</v>
      </c>
      <c r="J141" s="94"/>
      <c r="K141" s="94"/>
      <c r="L141" s="94"/>
      <c r="M141" s="94"/>
      <c r="N141" s="99"/>
      <c r="O141" s="106"/>
      <c r="P141" s="350"/>
    </row>
    <row r="142" spans="1:16" ht="12.75" thickBot="1">
      <c r="A142" s="360"/>
      <c r="B142" s="29" t="s">
        <v>202</v>
      </c>
      <c r="C142" s="378"/>
      <c r="D142" s="89"/>
      <c r="E142" s="89"/>
      <c r="F142" s="89"/>
      <c r="G142" s="89"/>
      <c r="H142" s="89">
        <f>D142+E142+F142+G142</f>
        <v>0</v>
      </c>
      <c r="I142" s="211">
        <f t="shared" si="2"/>
        <v>0</v>
      </c>
      <c r="J142" s="96"/>
      <c r="K142" s="96"/>
      <c r="L142" s="96"/>
      <c r="M142" s="96"/>
      <c r="N142" s="220">
        <f>J142+K142+L142+M142</f>
        <v>0</v>
      </c>
      <c r="O142" s="131">
        <f>C142+I142-N142</f>
        <v>0</v>
      </c>
      <c r="P142" s="350"/>
    </row>
    <row r="143" spans="1:16" ht="12.75" thickBot="1">
      <c r="A143" s="1"/>
      <c r="B143" s="15"/>
      <c r="C143" s="63"/>
      <c r="D143" s="81"/>
      <c r="E143" s="81"/>
      <c r="F143" s="82"/>
      <c r="G143" s="82"/>
      <c r="H143" s="82"/>
      <c r="I143" s="211">
        <f t="shared" si="2"/>
        <v>0</v>
      </c>
      <c r="J143" s="94"/>
      <c r="K143" s="94"/>
      <c r="L143" s="94"/>
      <c r="M143" s="94"/>
      <c r="N143" s="99"/>
      <c r="O143" s="106"/>
      <c r="P143" s="350"/>
    </row>
    <row r="144" spans="1:16" ht="12.75" thickBot="1">
      <c r="A144" s="360"/>
      <c r="B144" s="19" t="s">
        <v>317</v>
      </c>
      <c r="C144" s="378"/>
      <c r="D144" s="89"/>
      <c r="E144" s="89"/>
      <c r="F144" s="89"/>
      <c r="G144" s="89"/>
      <c r="H144" s="89">
        <f>D144+E144+F144+G144</f>
        <v>0</v>
      </c>
      <c r="I144" s="211">
        <f t="shared" si="2"/>
        <v>0</v>
      </c>
      <c r="J144" s="96"/>
      <c r="K144" s="96"/>
      <c r="L144" s="96"/>
      <c r="M144" s="96"/>
      <c r="N144" s="220">
        <f>J144+K144+L144+M144</f>
        <v>0</v>
      </c>
      <c r="O144" s="131">
        <f>C144+I144-N144</f>
        <v>0</v>
      </c>
      <c r="P144" s="350"/>
    </row>
    <row r="145" spans="1:16" ht="12.75" thickBot="1">
      <c r="A145" s="1"/>
      <c r="B145" s="15"/>
      <c r="C145" s="63"/>
      <c r="D145" s="81"/>
      <c r="E145" s="81"/>
      <c r="F145" s="82"/>
      <c r="G145" s="82"/>
      <c r="H145" s="82"/>
      <c r="I145" s="211">
        <f t="shared" si="2"/>
        <v>0</v>
      </c>
      <c r="J145" s="94"/>
      <c r="K145" s="94"/>
      <c r="L145" s="94"/>
      <c r="M145" s="94"/>
      <c r="N145" s="99"/>
      <c r="O145" s="106"/>
      <c r="P145" s="350"/>
    </row>
    <row r="146" spans="1:16" ht="12.75" thickBot="1">
      <c r="A146" s="360"/>
      <c r="B146" s="19" t="s">
        <v>39</v>
      </c>
      <c r="C146" s="378"/>
      <c r="D146" s="89"/>
      <c r="E146" s="89"/>
      <c r="F146" s="89"/>
      <c r="G146" s="89"/>
      <c r="H146" s="89">
        <f>D146+E146+F146+G146</f>
        <v>0</v>
      </c>
      <c r="I146" s="211">
        <f t="shared" si="2"/>
        <v>0</v>
      </c>
      <c r="J146" s="96"/>
      <c r="K146" s="96"/>
      <c r="L146" s="96"/>
      <c r="M146" s="96"/>
      <c r="N146" s="220">
        <f>J146+K146+L146+M146</f>
        <v>0</v>
      </c>
      <c r="O146" s="131">
        <f>C146+I146-N146</f>
        <v>0</v>
      </c>
      <c r="P146" s="350"/>
    </row>
    <row r="147" spans="1:16" ht="12.75" thickBot="1">
      <c r="A147" s="1"/>
      <c r="B147" s="15"/>
      <c r="C147" s="63"/>
      <c r="D147" s="81"/>
      <c r="E147" s="81"/>
      <c r="F147" s="82"/>
      <c r="G147" s="82"/>
      <c r="H147" s="82"/>
      <c r="I147" s="211">
        <f t="shared" si="2"/>
        <v>0</v>
      </c>
      <c r="J147" s="94"/>
      <c r="K147" s="94"/>
      <c r="L147" s="94"/>
      <c r="M147" s="94"/>
      <c r="N147" s="99"/>
      <c r="O147" s="106"/>
      <c r="P147" s="350"/>
    </row>
    <row r="148" spans="1:16" ht="12.75" thickBot="1">
      <c r="A148" s="360"/>
      <c r="B148" s="29" t="s">
        <v>318</v>
      </c>
      <c r="C148" s="378"/>
      <c r="D148" s="89"/>
      <c r="E148" s="89"/>
      <c r="F148" s="89"/>
      <c r="G148" s="89"/>
      <c r="H148" s="89">
        <f>D148+E148+F148+G148</f>
        <v>0</v>
      </c>
      <c r="I148" s="211">
        <f t="shared" si="2"/>
        <v>0</v>
      </c>
      <c r="J148" s="96"/>
      <c r="K148" s="96"/>
      <c r="L148" s="96"/>
      <c r="M148" s="96"/>
      <c r="N148" s="220">
        <f>J148+K148+L148+M148</f>
        <v>0</v>
      </c>
      <c r="O148" s="131">
        <f>C148+I148-N148</f>
        <v>0</v>
      </c>
      <c r="P148" s="350"/>
    </row>
    <row r="149" spans="1:16" ht="12.75" thickBot="1">
      <c r="A149" s="1"/>
      <c r="B149" s="15"/>
      <c r="C149" s="63"/>
      <c r="D149" s="81"/>
      <c r="E149" s="81"/>
      <c r="F149" s="82"/>
      <c r="G149" s="82"/>
      <c r="H149" s="82"/>
      <c r="I149" s="211">
        <f t="shared" si="2"/>
        <v>0</v>
      </c>
      <c r="J149" s="94"/>
      <c r="K149" s="94"/>
      <c r="L149" s="94"/>
      <c r="M149" s="94"/>
      <c r="N149" s="99"/>
      <c r="O149" s="106"/>
      <c r="P149" s="350"/>
    </row>
    <row r="150" spans="1:16" ht="12.75" thickBot="1">
      <c r="A150" s="360"/>
      <c r="B150" s="29" t="s">
        <v>203</v>
      </c>
      <c r="C150" s="378"/>
      <c r="D150" s="89"/>
      <c r="E150" s="89"/>
      <c r="F150" s="89"/>
      <c r="G150" s="89"/>
      <c r="H150" s="89">
        <f>D150+E150+F150+G150</f>
        <v>0</v>
      </c>
      <c r="I150" s="211">
        <f t="shared" si="2"/>
        <v>0</v>
      </c>
      <c r="J150" s="96"/>
      <c r="K150" s="96"/>
      <c r="L150" s="96"/>
      <c r="M150" s="96"/>
      <c r="N150" s="220">
        <f>J150+K150+L150+M150</f>
        <v>0</v>
      </c>
      <c r="O150" s="131">
        <f>C150+I150-N150</f>
        <v>0</v>
      </c>
      <c r="P150" s="350"/>
    </row>
    <row r="151" spans="1:16" ht="12.75" thickBot="1">
      <c r="A151" s="1"/>
      <c r="B151" s="25"/>
      <c r="C151" s="63"/>
      <c r="D151" s="81"/>
      <c r="E151" s="81"/>
      <c r="F151" s="82"/>
      <c r="G151" s="82"/>
      <c r="H151" s="82"/>
      <c r="I151" s="211">
        <f t="shared" si="2"/>
        <v>0</v>
      </c>
      <c r="J151" s="94"/>
      <c r="K151" s="94"/>
      <c r="L151" s="94"/>
      <c r="M151" s="94"/>
      <c r="N151" s="99"/>
      <c r="O151" s="106"/>
      <c r="P151" s="350"/>
    </row>
    <row r="152" spans="1:16" ht="12.75" thickBot="1">
      <c r="A152" s="360"/>
      <c r="B152" s="29" t="s">
        <v>204</v>
      </c>
      <c r="C152" s="378"/>
      <c r="D152" s="89"/>
      <c r="E152" s="89"/>
      <c r="F152" s="89"/>
      <c r="G152" s="89"/>
      <c r="H152" s="89">
        <f>D152+E152+F152+G152</f>
        <v>0</v>
      </c>
      <c r="I152" s="211">
        <f t="shared" si="2"/>
        <v>0</v>
      </c>
      <c r="J152" s="96"/>
      <c r="K152" s="96"/>
      <c r="L152" s="96"/>
      <c r="M152" s="96"/>
      <c r="N152" s="220">
        <f>J152+K152+L152+M152</f>
        <v>0</v>
      </c>
      <c r="O152" s="131">
        <f>C152+I152-N152</f>
        <v>0</v>
      </c>
      <c r="P152" s="350"/>
    </row>
    <row r="153" spans="1:16" ht="12.75" thickBot="1">
      <c r="A153" s="1"/>
      <c r="B153" s="25"/>
      <c r="C153" s="63"/>
      <c r="D153" s="81"/>
      <c r="E153" s="81"/>
      <c r="F153" s="82"/>
      <c r="G153" s="82"/>
      <c r="H153" s="82"/>
      <c r="I153" s="211">
        <f t="shared" si="2"/>
        <v>0</v>
      </c>
      <c r="J153" s="94"/>
      <c r="K153" s="94"/>
      <c r="L153" s="94"/>
      <c r="M153" s="94"/>
      <c r="N153" s="99"/>
      <c r="O153" s="106"/>
      <c r="P153" s="350"/>
    </row>
    <row r="154" spans="1:16" ht="12.75" thickBot="1">
      <c r="A154" s="360"/>
      <c r="B154" s="29" t="s">
        <v>205</v>
      </c>
      <c r="C154" s="378"/>
      <c r="D154" s="89"/>
      <c r="E154" s="89"/>
      <c r="F154" s="89"/>
      <c r="G154" s="89"/>
      <c r="H154" s="89">
        <f>D154+E154+F154+G154</f>
        <v>0</v>
      </c>
      <c r="I154" s="211">
        <f t="shared" si="2"/>
        <v>0</v>
      </c>
      <c r="J154" s="96"/>
      <c r="K154" s="96"/>
      <c r="L154" s="96"/>
      <c r="M154" s="96"/>
      <c r="N154" s="220">
        <f>J154+K154+L154+M154</f>
        <v>0</v>
      </c>
      <c r="O154" s="131">
        <f>C154+I154-N154</f>
        <v>0</v>
      </c>
      <c r="P154" s="350"/>
    </row>
    <row r="155" spans="1:16" ht="12.75" thickBot="1">
      <c r="A155" s="1"/>
      <c r="B155" s="25"/>
      <c r="C155" s="63"/>
      <c r="D155" s="81"/>
      <c r="E155" s="81"/>
      <c r="F155" s="82"/>
      <c r="G155" s="82"/>
      <c r="H155" s="82"/>
      <c r="I155" s="211">
        <f t="shared" si="2"/>
        <v>0</v>
      </c>
      <c r="J155" s="94"/>
      <c r="K155" s="94"/>
      <c r="L155" s="94"/>
      <c r="M155" s="94"/>
      <c r="N155" s="99"/>
      <c r="O155" s="106"/>
      <c r="P155" s="350"/>
    </row>
    <row r="156" spans="1:16" ht="12.75" thickBot="1">
      <c r="A156" s="360"/>
      <c r="B156" s="29" t="s">
        <v>206</v>
      </c>
      <c r="C156" s="378"/>
      <c r="D156" s="89"/>
      <c r="E156" s="89"/>
      <c r="F156" s="89"/>
      <c r="G156" s="89"/>
      <c r="H156" s="89">
        <f>D156+E156+F156+G156</f>
        <v>0</v>
      </c>
      <c r="I156" s="211">
        <f t="shared" si="2"/>
        <v>0</v>
      </c>
      <c r="J156" s="96"/>
      <c r="K156" s="96"/>
      <c r="L156" s="96"/>
      <c r="M156" s="96"/>
      <c r="N156" s="220">
        <f>J156+K156+L156+M156</f>
        <v>0</v>
      </c>
      <c r="O156" s="131">
        <f>C156+I156-N156</f>
        <v>0</v>
      </c>
      <c r="P156" s="350"/>
    </row>
    <row r="157" spans="1:16" ht="12.75" thickBot="1">
      <c r="A157" s="26"/>
      <c r="B157" s="27"/>
      <c r="C157" s="66"/>
      <c r="D157" s="81"/>
      <c r="E157" s="81"/>
      <c r="F157" s="82"/>
      <c r="G157" s="82"/>
      <c r="H157" s="82"/>
      <c r="I157" s="211">
        <f t="shared" si="2"/>
        <v>0</v>
      </c>
      <c r="J157" s="94"/>
      <c r="K157" s="94"/>
      <c r="L157" s="94"/>
      <c r="M157" s="94"/>
      <c r="N157" s="99"/>
      <c r="O157" s="106"/>
      <c r="P157" s="350"/>
    </row>
    <row r="158" spans="1:16" ht="12.75" thickBot="1">
      <c r="A158" s="360"/>
      <c r="B158" s="29" t="s">
        <v>207</v>
      </c>
      <c r="C158" s="378"/>
      <c r="D158" s="89">
        <v>1800</v>
      </c>
      <c r="E158" s="89">
        <v>1800</v>
      </c>
      <c r="F158" s="89">
        <v>1800</v>
      </c>
      <c r="G158" s="89">
        <v>1800</v>
      </c>
      <c r="H158" s="89">
        <f>D158+E158+F158+G158</f>
        <v>7200</v>
      </c>
      <c r="I158" s="211">
        <f t="shared" si="2"/>
        <v>5084.745762711865</v>
      </c>
      <c r="J158" s="96"/>
      <c r="K158" s="96"/>
      <c r="L158" s="96"/>
      <c r="M158" s="96"/>
      <c r="N158" s="220">
        <f>J158+K158+L158+M158</f>
        <v>0</v>
      </c>
      <c r="O158" s="131">
        <f>C158+I158-N158</f>
        <v>5084.745762711865</v>
      </c>
      <c r="P158" s="350"/>
    </row>
    <row r="159" spans="1:16" ht="12.75" thickBot="1">
      <c r="A159" s="2"/>
      <c r="B159" s="3"/>
      <c r="C159" s="63"/>
      <c r="D159" s="81"/>
      <c r="E159" s="81"/>
      <c r="F159" s="82"/>
      <c r="G159" s="82"/>
      <c r="H159" s="82"/>
      <c r="I159" s="211">
        <f t="shared" si="2"/>
        <v>0</v>
      </c>
      <c r="J159" s="94"/>
      <c r="K159" s="94"/>
      <c r="L159" s="94"/>
      <c r="M159" s="94"/>
      <c r="N159" s="99"/>
      <c r="O159" s="106"/>
      <c r="P159" s="350"/>
    </row>
    <row r="160" spans="1:16" ht="12.75" thickBot="1">
      <c r="A160" s="360"/>
      <c r="B160" s="29" t="s">
        <v>0</v>
      </c>
      <c r="C160" s="378"/>
      <c r="D160" s="89"/>
      <c r="E160" s="89"/>
      <c r="F160" s="89"/>
      <c r="G160" s="89"/>
      <c r="H160" s="89">
        <f>D160+E160+F160+G160</f>
        <v>0</v>
      </c>
      <c r="I160" s="211">
        <f t="shared" si="2"/>
        <v>0</v>
      </c>
      <c r="J160" s="96"/>
      <c r="K160" s="96"/>
      <c r="L160" s="96"/>
      <c r="M160" s="96"/>
      <c r="N160" s="220">
        <f>J160+K160+L160+M160</f>
        <v>0</v>
      </c>
      <c r="O160" s="131">
        <f>C160+I160-N160</f>
        <v>0</v>
      </c>
      <c r="P160" s="350"/>
    </row>
    <row r="161" spans="1:16" ht="12.75" thickBot="1">
      <c r="A161" s="1"/>
      <c r="B161" s="15"/>
      <c r="C161" s="63"/>
      <c r="D161" s="81"/>
      <c r="E161" s="81"/>
      <c r="F161" s="82"/>
      <c r="G161" s="82"/>
      <c r="H161" s="82"/>
      <c r="I161" s="211">
        <f t="shared" si="2"/>
        <v>0</v>
      </c>
      <c r="J161" s="94"/>
      <c r="K161" s="94"/>
      <c r="L161" s="94"/>
      <c r="M161" s="94"/>
      <c r="N161" s="99"/>
      <c r="O161" s="106"/>
      <c r="P161" s="350"/>
    </row>
    <row r="162" spans="1:16" ht="12.75" thickBot="1">
      <c r="A162" s="360"/>
      <c r="B162" s="19" t="s">
        <v>1</v>
      </c>
      <c r="C162" s="378"/>
      <c r="D162" s="89"/>
      <c r="E162" s="89"/>
      <c r="F162" s="89"/>
      <c r="G162" s="89"/>
      <c r="H162" s="89">
        <f>D162+E162+F162+G162</f>
        <v>0</v>
      </c>
      <c r="I162" s="211">
        <f t="shared" si="2"/>
        <v>0</v>
      </c>
      <c r="J162" s="96"/>
      <c r="K162" s="96"/>
      <c r="L162" s="96"/>
      <c r="M162" s="96"/>
      <c r="N162" s="220">
        <f>J162+K162+L162+M162</f>
        <v>0</v>
      </c>
      <c r="O162" s="131">
        <f>C162+I162-N162</f>
        <v>0</v>
      </c>
      <c r="P162" s="350"/>
    </row>
    <row r="163" spans="1:16" ht="12.75" thickBot="1">
      <c r="A163" s="1"/>
      <c r="B163" s="15"/>
      <c r="C163" s="63"/>
      <c r="D163" s="81"/>
      <c r="E163" s="81"/>
      <c r="F163" s="82"/>
      <c r="G163" s="82"/>
      <c r="H163" s="82"/>
      <c r="I163" s="211">
        <f t="shared" si="2"/>
        <v>0</v>
      </c>
      <c r="J163" s="94"/>
      <c r="K163" s="94"/>
      <c r="L163" s="94"/>
      <c r="M163" s="94"/>
      <c r="N163" s="99"/>
      <c r="O163" s="106"/>
      <c r="P163" s="350"/>
    </row>
    <row r="164" spans="1:16" ht="12.75" thickBot="1">
      <c r="A164" s="360"/>
      <c r="B164" s="19" t="s">
        <v>2</v>
      </c>
      <c r="C164" s="378"/>
      <c r="D164" s="89"/>
      <c r="E164" s="89"/>
      <c r="F164" s="89"/>
      <c r="G164" s="89"/>
      <c r="H164" s="89">
        <f>D164+E164+F164+G164</f>
        <v>0</v>
      </c>
      <c r="I164" s="211">
        <f t="shared" si="2"/>
        <v>0</v>
      </c>
      <c r="J164" s="96"/>
      <c r="K164" s="96"/>
      <c r="L164" s="96"/>
      <c r="M164" s="96"/>
      <c r="N164" s="220">
        <f>J164+K164+L164+M164</f>
        <v>0</v>
      </c>
      <c r="O164" s="131">
        <f>C164+I164-N164</f>
        <v>0</v>
      </c>
      <c r="P164" s="350"/>
    </row>
    <row r="165" spans="1:16" ht="12.75" thickBot="1">
      <c r="A165" s="1"/>
      <c r="B165" s="15"/>
      <c r="C165" s="63"/>
      <c r="D165" s="81"/>
      <c r="E165" s="81"/>
      <c r="F165" s="82"/>
      <c r="G165" s="82"/>
      <c r="H165" s="82"/>
      <c r="I165" s="211">
        <f t="shared" si="2"/>
        <v>0</v>
      </c>
      <c r="J165" s="94"/>
      <c r="K165" s="94"/>
      <c r="L165" s="94"/>
      <c r="M165" s="94"/>
      <c r="N165" s="107"/>
      <c r="O165" s="110"/>
      <c r="P165" s="350"/>
    </row>
    <row r="166" spans="1:16" ht="12.75" thickBot="1">
      <c r="A166" s="360"/>
      <c r="B166" s="19" t="s">
        <v>7</v>
      </c>
      <c r="C166" s="378"/>
      <c r="D166" s="89"/>
      <c r="E166" s="89"/>
      <c r="F166" s="89"/>
      <c r="G166" s="89"/>
      <c r="H166" s="89">
        <f>D166+E166+F166+G166</f>
        <v>0</v>
      </c>
      <c r="I166" s="211">
        <f t="shared" si="2"/>
        <v>0</v>
      </c>
      <c r="J166" s="96"/>
      <c r="K166" s="96"/>
      <c r="L166" s="96"/>
      <c r="M166" s="96"/>
      <c r="N166" s="220">
        <f>J166+K166+L166+M166</f>
        <v>0</v>
      </c>
      <c r="O166" s="131">
        <f>C166+I166-N166</f>
        <v>0</v>
      </c>
      <c r="P166" s="350"/>
    </row>
    <row r="167" spans="1:16" ht="12.75" thickBot="1">
      <c r="A167" s="26"/>
      <c r="B167" s="27"/>
      <c r="C167" s="66"/>
      <c r="D167" s="81"/>
      <c r="E167" s="81"/>
      <c r="F167" s="82"/>
      <c r="G167" s="82"/>
      <c r="H167" s="82"/>
      <c r="I167" s="211">
        <f t="shared" si="2"/>
        <v>0</v>
      </c>
      <c r="J167" s="94"/>
      <c r="K167" s="94"/>
      <c r="L167" s="94"/>
      <c r="M167" s="94"/>
      <c r="N167" s="107"/>
      <c r="O167" s="110"/>
      <c r="P167" s="350"/>
    </row>
    <row r="168" spans="1:16" ht="12.75" thickBot="1">
      <c r="A168" s="360"/>
      <c r="B168" s="29" t="s">
        <v>8</v>
      </c>
      <c r="C168" s="378"/>
      <c r="D168" s="89"/>
      <c r="E168" s="89"/>
      <c r="F168" s="89"/>
      <c r="G168" s="89"/>
      <c r="H168" s="89">
        <f>D168+E168+F168+G168</f>
        <v>0</v>
      </c>
      <c r="I168" s="211">
        <f t="shared" si="2"/>
        <v>0</v>
      </c>
      <c r="J168" s="96"/>
      <c r="K168" s="96"/>
      <c r="L168" s="96"/>
      <c r="M168" s="96"/>
      <c r="N168" s="220">
        <f>J168+K168+L168+M168</f>
        <v>0</v>
      </c>
      <c r="O168" s="131">
        <f>C168+I168-N168</f>
        <v>0</v>
      </c>
      <c r="P168" s="350"/>
    </row>
    <row r="169" spans="1:16" ht="12.75" thickBot="1">
      <c r="A169" s="1"/>
      <c r="B169" s="15"/>
      <c r="C169" s="63"/>
      <c r="D169" s="81"/>
      <c r="E169" s="81"/>
      <c r="F169" s="82"/>
      <c r="G169" s="82"/>
      <c r="H169" s="82"/>
      <c r="I169" s="211">
        <f t="shared" si="2"/>
        <v>0</v>
      </c>
      <c r="J169" s="94"/>
      <c r="K169" s="94"/>
      <c r="L169" s="94"/>
      <c r="M169" s="94"/>
      <c r="N169" s="107"/>
      <c r="O169" s="110"/>
      <c r="P169" s="350"/>
    </row>
    <row r="170" spans="1:16" ht="12.75" thickBot="1">
      <c r="A170" s="360"/>
      <c r="B170" s="29" t="s">
        <v>9</v>
      </c>
      <c r="C170" s="378"/>
      <c r="D170" s="89"/>
      <c r="E170" s="89"/>
      <c r="F170" s="89"/>
      <c r="G170" s="89"/>
      <c r="H170" s="89">
        <f>D170+E170+F170+G170</f>
        <v>0</v>
      </c>
      <c r="I170" s="211">
        <f t="shared" si="2"/>
        <v>0</v>
      </c>
      <c r="J170" s="96"/>
      <c r="K170" s="96"/>
      <c r="L170" s="96"/>
      <c r="M170" s="96"/>
      <c r="N170" s="220">
        <f>J170+K170+L170+M170</f>
        <v>0</v>
      </c>
      <c r="O170" s="131">
        <f>C170+I170-N170</f>
        <v>0</v>
      </c>
      <c r="P170" s="350"/>
    </row>
    <row r="171" spans="1:16" ht="12.75" thickBot="1">
      <c r="A171" s="1"/>
      <c r="B171" s="15"/>
      <c r="C171" s="63"/>
      <c r="D171" s="81"/>
      <c r="E171" s="81"/>
      <c r="F171" s="82"/>
      <c r="G171" s="82"/>
      <c r="H171" s="82"/>
      <c r="I171" s="211">
        <f t="shared" si="2"/>
        <v>0</v>
      </c>
      <c r="J171" s="94"/>
      <c r="K171" s="94"/>
      <c r="L171" s="94"/>
      <c r="M171" s="94"/>
      <c r="N171" s="107"/>
      <c r="O171" s="110"/>
      <c r="P171" s="350"/>
    </row>
    <row r="172" spans="1:16" ht="12.75" thickBot="1">
      <c r="A172" s="360"/>
      <c r="B172" s="29" t="s">
        <v>319</v>
      </c>
      <c r="C172" s="378"/>
      <c r="D172" s="89"/>
      <c r="E172" s="89"/>
      <c r="F172" s="89"/>
      <c r="G172" s="89"/>
      <c r="H172" s="89">
        <f>D172+E172+F172+G172</f>
        <v>0</v>
      </c>
      <c r="I172" s="211">
        <f t="shared" si="2"/>
        <v>0</v>
      </c>
      <c r="J172" s="96"/>
      <c r="K172" s="96"/>
      <c r="L172" s="96"/>
      <c r="M172" s="96"/>
      <c r="N172" s="220">
        <f>J172+K172+L172+M172</f>
        <v>0</v>
      </c>
      <c r="O172" s="131">
        <f>C172+I172-N172</f>
        <v>0</v>
      </c>
      <c r="P172" s="350"/>
    </row>
    <row r="173" spans="1:16" ht="12.75" thickBot="1">
      <c r="A173" s="1"/>
      <c r="B173" s="15"/>
      <c r="C173" s="63"/>
      <c r="D173" s="81"/>
      <c r="E173" s="81"/>
      <c r="F173" s="82"/>
      <c r="G173" s="82"/>
      <c r="H173" s="82"/>
      <c r="I173" s="211">
        <f t="shared" si="2"/>
        <v>0</v>
      </c>
      <c r="J173" s="94"/>
      <c r="K173" s="94"/>
      <c r="L173" s="94"/>
      <c r="M173" s="94"/>
      <c r="N173" s="107"/>
      <c r="O173" s="110"/>
      <c r="P173" s="350"/>
    </row>
    <row r="174" spans="1:16" ht="12.75" thickBot="1">
      <c r="A174" s="360"/>
      <c r="B174" s="29" t="s">
        <v>11</v>
      </c>
      <c r="C174" s="378"/>
      <c r="D174" s="89">
        <v>900</v>
      </c>
      <c r="E174" s="89">
        <v>900</v>
      </c>
      <c r="F174" s="89">
        <v>900</v>
      </c>
      <c r="G174" s="89">
        <v>900</v>
      </c>
      <c r="H174" s="89">
        <f>D174+E174+F174+G174</f>
        <v>3600</v>
      </c>
      <c r="I174" s="211">
        <f t="shared" si="2"/>
        <v>2542.3728813559323</v>
      </c>
      <c r="J174" s="96"/>
      <c r="K174" s="96"/>
      <c r="L174" s="96"/>
      <c r="M174" s="96"/>
      <c r="N174" s="220">
        <f>J174+K174+L174+M174</f>
        <v>0</v>
      </c>
      <c r="O174" s="131">
        <f>C174+I174-N174</f>
        <v>2542.3728813559323</v>
      </c>
      <c r="P174" s="350"/>
    </row>
    <row r="175" spans="1:16" ht="12.75" thickBot="1">
      <c r="A175" s="1"/>
      <c r="B175" s="15"/>
      <c r="C175" s="63"/>
      <c r="D175" s="81"/>
      <c r="E175" s="81"/>
      <c r="F175" s="82"/>
      <c r="G175" s="82"/>
      <c r="H175" s="82"/>
      <c r="I175" s="211">
        <f t="shared" si="2"/>
        <v>0</v>
      </c>
      <c r="J175" s="94"/>
      <c r="K175" s="94"/>
      <c r="L175" s="94"/>
      <c r="M175" s="94"/>
      <c r="N175" s="107"/>
      <c r="O175" s="110"/>
      <c r="P175" s="350"/>
    </row>
    <row r="176" spans="1:16" ht="12.75" thickBot="1">
      <c r="A176" s="360"/>
      <c r="B176" s="29" t="s">
        <v>12</v>
      </c>
      <c r="C176" s="378"/>
      <c r="D176" s="89"/>
      <c r="E176" s="89"/>
      <c r="F176" s="89"/>
      <c r="G176" s="89"/>
      <c r="H176" s="89">
        <f>D176+E176+F176+G176</f>
        <v>0</v>
      </c>
      <c r="I176" s="211">
        <f t="shared" si="2"/>
        <v>0</v>
      </c>
      <c r="J176" s="96"/>
      <c r="K176" s="96"/>
      <c r="L176" s="96"/>
      <c r="M176" s="96"/>
      <c r="N176" s="220">
        <f>J176+K176+L176+M176</f>
        <v>0</v>
      </c>
      <c r="O176" s="131">
        <f>C176+I176-N176</f>
        <v>0</v>
      </c>
      <c r="P176" s="350"/>
    </row>
    <row r="177" spans="1:16" ht="12.75" thickBot="1">
      <c r="A177" s="1"/>
      <c r="B177" s="15"/>
      <c r="C177" s="63"/>
      <c r="D177" s="81"/>
      <c r="E177" s="81"/>
      <c r="F177" s="82"/>
      <c r="G177" s="82"/>
      <c r="H177" s="82"/>
      <c r="I177" s="211">
        <f t="shared" si="2"/>
        <v>0</v>
      </c>
      <c r="J177" s="94"/>
      <c r="K177" s="94"/>
      <c r="L177" s="94"/>
      <c r="M177" s="94"/>
      <c r="N177" s="107"/>
      <c r="O177" s="110"/>
      <c r="P177" s="350"/>
    </row>
    <row r="178" spans="1:16" ht="12.75" thickBot="1">
      <c r="A178" s="360"/>
      <c r="B178" s="29" t="s">
        <v>13</v>
      </c>
      <c r="C178" s="378"/>
      <c r="D178" s="89"/>
      <c r="E178" s="89"/>
      <c r="F178" s="89"/>
      <c r="G178" s="89"/>
      <c r="H178" s="89">
        <f>D178+E178+F178+G178</f>
        <v>0</v>
      </c>
      <c r="I178" s="211">
        <f t="shared" si="2"/>
        <v>0</v>
      </c>
      <c r="J178" s="96"/>
      <c r="K178" s="96"/>
      <c r="L178" s="96"/>
      <c r="M178" s="96"/>
      <c r="N178" s="220">
        <f>J178+K178+L178+M178</f>
        <v>0</v>
      </c>
      <c r="O178" s="131">
        <f>C178+I178-N178</f>
        <v>0</v>
      </c>
      <c r="P178" s="350"/>
    </row>
    <row r="179" spans="1:16" ht="12.75" thickBot="1">
      <c r="A179" s="1"/>
      <c r="B179" s="15"/>
      <c r="C179" s="63"/>
      <c r="D179" s="81"/>
      <c r="E179" s="81"/>
      <c r="F179" s="82"/>
      <c r="G179" s="82"/>
      <c r="H179" s="82"/>
      <c r="I179" s="211">
        <f t="shared" si="2"/>
        <v>0</v>
      </c>
      <c r="J179" s="94"/>
      <c r="K179" s="94"/>
      <c r="L179" s="94"/>
      <c r="M179" s="94"/>
      <c r="N179" s="107"/>
      <c r="O179" s="110"/>
      <c r="P179" s="350"/>
    </row>
    <row r="180" spans="1:16" ht="12.75" thickBot="1">
      <c r="A180" s="360"/>
      <c r="B180" s="19" t="s">
        <v>14</v>
      </c>
      <c r="C180" s="378"/>
      <c r="D180" s="89"/>
      <c r="E180" s="89"/>
      <c r="F180" s="89"/>
      <c r="G180" s="89"/>
      <c r="H180" s="89">
        <f>D180+E180+F180+G180</f>
        <v>0</v>
      </c>
      <c r="I180" s="211">
        <f t="shared" si="2"/>
        <v>0</v>
      </c>
      <c r="J180" s="96"/>
      <c r="K180" s="96"/>
      <c r="L180" s="96"/>
      <c r="M180" s="96"/>
      <c r="N180" s="220">
        <f>J180+K180+L180+M180</f>
        <v>0</v>
      </c>
      <c r="O180" s="131">
        <f>C180+I180-N180</f>
        <v>0</v>
      </c>
      <c r="P180" s="350"/>
    </row>
    <row r="181" spans="1:16" ht="12.75" thickBot="1">
      <c r="A181" s="1"/>
      <c r="B181" s="15"/>
      <c r="C181" s="63"/>
      <c r="D181" s="81"/>
      <c r="E181" s="81"/>
      <c r="F181" s="82"/>
      <c r="G181" s="82"/>
      <c r="H181" s="82"/>
      <c r="I181" s="211">
        <f t="shared" si="2"/>
        <v>0</v>
      </c>
      <c r="J181" s="94"/>
      <c r="K181" s="94"/>
      <c r="L181" s="94"/>
      <c r="M181" s="94"/>
      <c r="N181" s="107"/>
      <c r="O181" s="110"/>
      <c r="P181" s="350"/>
    </row>
    <row r="182" spans="1:16" ht="12.75" thickBot="1">
      <c r="A182" s="360"/>
      <c r="B182" s="29" t="s">
        <v>15</v>
      </c>
      <c r="C182" s="378"/>
      <c r="D182" s="89">
        <v>4500</v>
      </c>
      <c r="E182" s="89">
        <v>4500</v>
      </c>
      <c r="F182" s="89">
        <v>4500</v>
      </c>
      <c r="G182" s="89">
        <v>4500</v>
      </c>
      <c r="H182" s="89">
        <f>D182+E182+F182+G182</f>
        <v>18000</v>
      </c>
      <c r="I182" s="211">
        <f t="shared" si="2"/>
        <v>12711.864406779661</v>
      </c>
      <c r="J182" s="96"/>
      <c r="K182" s="96"/>
      <c r="L182" s="96"/>
      <c r="M182" s="96"/>
      <c r="N182" s="220">
        <f>J182+K182+L182+M182</f>
        <v>0</v>
      </c>
      <c r="O182" s="131">
        <f>C182+I182-N182</f>
        <v>12711.864406779661</v>
      </c>
      <c r="P182" s="350"/>
    </row>
    <row r="183" spans="1:16" ht="12.75" thickBot="1">
      <c r="A183" s="26"/>
      <c r="B183" s="27"/>
      <c r="C183" s="66"/>
      <c r="D183" s="81"/>
      <c r="E183" s="81"/>
      <c r="F183" s="82"/>
      <c r="G183" s="82"/>
      <c r="H183" s="82"/>
      <c r="I183" s="211">
        <f t="shared" si="2"/>
        <v>0</v>
      </c>
      <c r="J183" s="94"/>
      <c r="K183" s="94"/>
      <c r="L183" s="94"/>
      <c r="M183" s="94"/>
      <c r="N183" s="107"/>
      <c r="O183" s="110"/>
      <c r="P183" s="350"/>
    </row>
    <row r="184" spans="1:16" ht="12.75" thickBot="1">
      <c r="A184" s="360"/>
      <c r="B184" s="19" t="s">
        <v>51</v>
      </c>
      <c r="C184" s="378"/>
      <c r="D184" s="89">
        <v>1800</v>
      </c>
      <c r="E184" s="89">
        <v>1800</v>
      </c>
      <c r="F184" s="89">
        <v>1800</v>
      </c>
      <c r="G184" s="89">
        <v>1800</v>
      </c>
      <c r="H184" s="89">
        <f>D184+E184+F184+G184</f>
        <v>7200</v>
      </c>
      <c r="I184" s="211">
        <f t="shared" si="2"/>
        <v>5084.745762711865</v>
      </c>
      <c r="J184" s="96"/>
      <c r="K184" s="96"/>
      <c r="L184" s="96"/>
      <c r="M184" s="96"/>
      <c r="N184" s="220">
        <f>J184+K184+L184+M184</f>
        <v>0</v>
      </c>
      <c r="O184" s="131">
        <f>C184+I184-N184</f>
        <v>5084.745762711865</v>
      </c>
      <c r="P184" s="350"/>
    </row>
    <row r="185" spans="1:16" ht="12.75" thickBot="1">
      <c r="A185" s="15"/>
      <c r="B185" s="15"/>
      <c r="C185" s="69"/>
      <c r="D185" s="81"/>
      <c r="E185" s="81"/>
      <c r="F185" s="82"/>
      <c r="G185" s="82"/>
      <c r="H185" s="82"/>
      <c r="I185" s="211">
        <f t="shared" si="2"/>
        <v>0</v>
      </c>
      <c r="J185" s="94"/>
      <c r="K185" s="94"/>
      <c r="L185" s="94"/>
      <c r="M185" s="94"/>
      <c r="N185" s="107"/>
      <c r="O185" s="110"/>
      <c r="P185" s="350"/>
    </row>
    <row r="186" spans="1:16" ht="12.75" thickBot="1">
      <c r="A186" s="360"/>
      <c r="B186" s="19" t="s">
        <v>16</v>
      </c>
      <c r="C186" s="378"/>
      <c r="D186" s="89"/>
      <c r="E186" s="89"/>
      <c r="F186" s="89"/>
      <c r="G186" s="89"/>
      <c r="H186" s="89">
        <f>D186+E186+F186+G186</f>
        <v>0</v>
      </c>
      <c r="I186" s="211">
        <f t="shared" si="2"/>
        <v>0</v>
      </c>
      <c r="J186" s="96"/>
      <c r="K186" s="96"/>
      <c r="L186" s="96"/>
      <c r="M186" s="96"/>
      <c r="N186" s="220">
        <f>J186+K186+L186+M186</f>
        <v>0</v>
      </c>
      <c r="O186" s="131">
        <f>C186+I186-N186</f>
        <v>0</v>
      </c>
      <c r="P186" s="350"/>
    </row>
    <row r="187" spans="1:16" ht="12.75" thickBot="1">
      <c r="A187" s="2"/>
      <c r="B187" s="3"/>
      <c r="C187" s="63"/>
      <c r="D187" s="81"/>
      <c r="E187" s="81"/>
      <c r="F187" s="82"/>
      <c r="G187" s="82"/>
      <c r="H187" s="82"/>
      <c r="I187" s="211">
        <f t="shared" si="2"/>
        <v>0</v>
      </c>
      <c r="J187" s="94"/>
      <c r="K187" s="94"/>
      <c r="L187" s="94"/>
      <c r="M187" s="94"/>
      <c r="N187" s="107"/>
      <c r="O187" s="110"/>
      <c r="P187" s="350"/>
    </row>
    <row r="188" spans="1:16" ht="12.75" thickBot="1">
      <c r="A188" s="360"/>
      <c r="B188" s="19" t="s">
        <v>320</v>
      </c>
      <c r="C188" s="378"/>
      <c r="D188" s="89"/>
      <c r="E188" s="89"/>
      <c r="F188" s="89"/>
      <c r="G188" s="89"/>
      <c r="H188" s="89">
        <f>D188+E188+F188+G188</f>
        <v>0</v>
      </c>
      <c r="I188" s="211">
        <f t="shared" si="2"/>
        <v>0</v>
      </c>
      <c r="J188" s="96"/>
      <c r="K188" s="96"/>
      <c r="L188" s="96"/>
      <c r="M188" s="96"/>
      <c r="N188" s="220">
        <f>J188+K188+L188+M188</f>
        <v>0</v>
      </c>
      <c r="O188" s="131">
        <f>C188+I188-N188</f>
        <v>0</v>
      </c>
      <c r="P188" s="350"/>
    </row>
    <row r="189" spans="1:16" ht="12.75" thickBot="1">
      <c r="A189" s="1"/>
      <c r="B189" s="15"/>
      <c r="C189" s="63"/>
      <c r="D189" s="81"/>
      <c r="E189" s="81"/>
      <c r="F189" s="82"/>
      <c r="G189" s="82"/>
      <c r="H189" s="82"/>
      <c r="I189" s="211">
        <f t="shared" si="2"/>
        <v>0</v>
      </c>
      <c r="J189" s="94"/>
      <c r="K189" s="94"/>
      <c r="L189" s="94"/>
      <c r="M189" s="94"/>
      <c r="N189" s="107"/>
      <c r="O189" s="110"/>
      <c r="P189" s="350"/>
    </row>
    <row r="190" spans="1:16" ht="12.75" thickBot="1">
      <c r="A190" s="360"/>
      <c r="B190" s="19" t="s">
        <v>18</v>
      </c>
      <c r="C190" s="378"/>
      <c r="D190" s="89"/>
      <c r="E190" s="89"/>
      <c r="F190" s="89"/>
      <c r="G190" s="89"/>
      <c r="H190" s="89">
        <f>D190+E190+F190+G190</f>
        <v>0</v>
      </c>
      <c r="I190" s="211">
        <f t="shared" si="2"/>
        <v>0</v>
      </c>
      <c r="J190" s="96"/>
      <c r="K190" s="96"/>
      <c r="L190" s="96"/>
      <c r="M190" s="96"/>
      <c r="N190" s="220">
        <f>J190+K190+L190+M190</f>
        <v>0</v>
      </c>
      <c r="O190" s="131">
        <f>C190+I190-N190</f>
        <v>0</v>
      </c>
      <c r="P190" s="350"/>
    </row>
    <row r="191" spans="1:16" ht="12.75" thickBot="1">
      <c r="A191" s="1"/>
      <c r="B191" s="15"/>
      <c r="C191" s="63"/>
      <c r="D191" s="81"/>
      <c r="E191" s="81"/>
      <c r="F191" s="82"/>
      <c r="G191" s="82"/>
      <c r="H191" s="82"/>
      <c r="I191" s="211">
        <f t="shared" si="2"/>
        <v>0</v>
      </c>
      <c r="J191" s="94"/>
      <c r="K191" s="94"/>
      <c r="L191" s="94"/>
      <c r="M191" s="94"/>
      <c r="N191" s="107"/>
      <c r="O191" s="110"/>
      <c r="P191" s="350"/>
    </row>
    <row r="192" spans="1:16" ht="12.75" thickBot="1">
      <c r="A192" s="16"/>
      <c r="B192" s="2" t="s">
        <v>19</v>
      </c>
      <c r="C192" s="64"/>
      <c r="D192" s="89"/>
      <c r="E192" s="89"/>
      <c r="F192" s="89"/>
      <c r="G192" s="89"/>
      <c r="H192" s="89">
        <f>D192+E192+F192+G192</f>
        <v>0</v>
      </c>
      <c r="I192" s="211">
        <f t="shared" si="2"/>
        <v>0</v>
      </c>
      <c r="J192" s="96"/>
      <c r="K192" s="96"/>
      <c r="L192" s="96"/>
      <c r="M192" s="96"/>
      <c r="N192" s="220">
        <f>J192+K192+L192+M192</f>
        <v>0</v>
      </c>
      <c r="O192" s="131">
        <f>C192+I192-N192</f>
        <v>0</v>
      </c>
      <c r="P192" s="350"/>
    </row>
    <row r="193" spans="1:16" ht="12.75" thickBot="1">
      <c r="A193" s="2"/>
      <c r="B193" s="2"/>
      <c r="C193" s="63"/>
      <c r="D193" s="81"/>
      <c r="E193" s="81"/>
      <c r="F193" s="82"/>
      <c r="G193" s="82"/>
      <c r="H193" s="82"/>
      <c r="I193" s="211">
        <f t="shared" si="2"/>
        <v>0</v>
      </c>
      <c r="J193" s="94"/>
      <c r="K193" s="94"/>
      <c r="L193" s="94"/>
      <c r="M193" s="94"/>
      <c r="N193" s="107"/>
      <c r="O193" s="110"/>
      <c r="P193" s="350"/>
    </row>
    <row r="194" spans="1:16" ht="12.75" thickBot="1">
      <c r="A194" s="360"/>
      <c r="B194" s="19" t="s">
        <v>20</v>
      </c>
      <c r="C194" s="378"/>
      <c r="D194" s="89"/>
      <c r="E194" s="89"/>
      <c r="F194" s="89"/>
      <c r="G194" s="89"/>
      <c r="H194" s="89">
        <f>D194+E194+F194+G194</f>
        <v>0</v>
      </c>
      <c r="I194" s="211">
        <f t="shared" si="2"/>
        <v>0</v>
      </c>
      <c r="J194" s="96"/>
      <c r="K194" s="96"/>
      <c r="L194" s="96"/>
      <c r="M194" s="96"/>
      <c r="N194" s="220">
        <f>J194+K194+L194+M194</f>
        <v>0</v>
      </c>
      <c r="O194" s="131">
        <f>C194+I194-N194</f>
        <v>0</v>
      </c>
      <c r="P194" s="350"/>
    </row>
    <row r="195" spans="1:16" ht="12.75" thickBot="1">
      <c r="A195" s="1"/>
      <c r="B195" s="15"/>
      <c r="C195" s="63"/>
      <c r="D195" s="81"/>
      <c r="E195" s="81"/>
      <c r="F195" s="82"/>
      <c r="G195" s="82"/>
      <c r="H195" s="82"/>
      <c r="I195" s="211">
        <f t="shared" si="2"/>
        <v>0</v>
      </c>
      <c r="J195" s="94"/>
      <c r="K195" s="94"/>
      <c r="L195" s="94"/>
      <c r="M195" s="94"/>
      <c r="N195" s="107"/>
      <c r="O195" s="110"/>
      <c r="P195" s="350"/>
    </row>
    <row r="196" spans="1:16" ht="12.75" thickBot="1">
      <c r="A196" s="360"/>
      <c r="B196" s="29" t="s">
        <v>21</v>
      </c>
      <c r="C196" s="378"/>
      <c r="D196" s="89"/>
      <c r="E196" s="89"/>
      <c r="F196" s="89"/>
      <c r="G196" s="89"/>
      <c r="H196" s="89">
        <f>D196+E196+F196+G196</f>
        <v>0</v>
      </c>
      <c r="I196" s="211">
        <f t="shared" si="2"/>
        <v>0</v>
      </c>
      <c r="J196" s="96"/>
      <c r="K196" s="96"/>
      <c r="L196" s="96"/>
      <c r="M196" s="96"/>
      <c r="N196" s="220">
        <f>J196+K196+L196+M196</f>
        <v>0</v>
      </c>
      <c r="O196" s="131">
        <f>C196+I196-N196</f>
        <v>0</v>
      </c>
      <c r="P196" s="350"/>
    </row>
    <row r="197" spans="1:16" ht="12.75" thickBot="1">
      <c r="A197" s="1"/>
      <c r="B197" s="15"/>
      <c r="C197" s="63"/>
      <c r="D197" s="81"/>
      <c r="E197" s="81"/>
      <c r="F197" s="82"/>
      <c r="G197" s="82"/>
      <c r="H197" s="82"/>
      <c r="I197" s="211">
        <f t="shared" si="2"/>
        <v>0</v>
      </c>
      <c r="J197" s="94"/>
      <c r="K197" s="94"/>
      <c r="L197" s="94"/>
      <c r="M197" s="94"/>
      <c r="N197" s="107"/>
      <c r="O197" s="110"/>
      <c r="P197" s="350"/>
    </row>
    <row r="198" spans="1:16" ht="12.75" thickBot="1">
      <c r="A198" s="360"/>
      <c r="B198" s="29" t="s">
        <v>324</v>
      </c>
      <c r="C198" s="378"/>
      <c r="D198" s="89"/>
      <c r="E198" s="89"/>
      <c r="F198" s="89"/>
      <c r="G198" s="89"/>
      <c r="H198" s="89">
        <f>D198+E198+F198+G198</f>
        <v>0</v>
      </c>
      <c r="I198" s="211">
        <f t="shared" si="2"/>
        <v>0</v>
      </c>
      <c r="J198" s="96"/>
      <c r="K198" s="96"/>
      <c r="L198" s="96"/>
      <c r="M198" s="96"/>
      <c r="N198" s="220">
        <f>J198+K198+L198+M198</f>
        <v>0</v>
      </c>
      <c r="O198" s="131">
        <f>C198+I198-N198</f>
        <v>0</v>
      </c>
      <c r="P198" s="350"/>
    </row>
    <row r="199" spans="1:16" ht="12.75" thickBot="1">
      <c r="A199" s="26"/>
      <c r="B199" s="27"/>
      <c r="C199" s="66"/>
      <c r="D199" s="81"/>
      <c r="E199" s="81"/>
      <c r="F199" s="82"/>
      <c r="G199" s="82"/>
      <c r="H199" s="82"/>
      <c r="I199" s="211">
        <f t="shared" si="2"/>
        <v>0</v>
      </c>
      <c r="J199" s="94"/>
      <c r="K199" s="94"/>
      <c r="L199" s="94"/>
      <c r="M199" s="94"/>
      <c r="N199" s="107"/>
      <c r="O199" s="110"/>
      <c r="P199" s="350"/>
    </row>
    <row r="200" spans="1:16" ht="12.75" thickBot="1">
      <c r="A200" s="360"/>
      <c r="B200" s="29" t="s">
        <v>22</v>
      </c>
      <c r="C200" s="378"/>
      <c r="D200" s="89"/>
      <c r="E200" s="89"/>
      <c r="F200" s="89"/>
      <c r="G200" s="89"/>
      <c r="H200" s="89">
        <f>D200+E200+F200+G200</f>
        <v>0</v>
      </c>
      <c r="I200" s="211">
        <f t="shared" si="2"/>
        <v>0</v>
      </c>
      <c r="J200" s="96"/>
      <c r="K200" s="96"/>
      <c r="L200" s="96"/>
      <c r="M200" s="96"/>
      <c r="N200" s="220">
        <f>J200+K200+L200+M200</f>
        <v>0</v>
      </c>
      <c r="O200" s="131">
        <f>C200+I200-N200</f>
        <v>0</v>
      </c>
      <c r="P200" s="350"/>
    </row>
    <row r="201" spans="1:16" ht="12.75" thickBot="1">
      <c r="A201" s="2"/>
      <c r="B201" s="3"/>
      <c r="C201" s="63"/>
      <c r="D201" s="81"/>
      <c r="E201" s="81"/>
      <c r="F201" s="82"/>
      <c r="G201" s="82"/>
      <c r="H201" s="82"/>
      <c r="I201" s="211">
        <f t="shared" si="2"/>
        <v>0</v>
      </c>
      <c r="J201" s="94"/>
      <c r="K201" s="94"/>
      <c r="L201" s="94"/>
      <c r="M201" s="94"/>
      <c r="N201" s="107"/>
      <c r="O201" s="110"/>
      <c r="P201" s="350"/>
    </row>
    <row r="202" spans="1:16" ht="12.75" thickBot="1">
      <c r="A202" s="16"/>
      <c r="B202" s="2" t="s">
        <v>23</v>
      </c>
      <c r="C202" s="64"/>
      <c r="D202" s="89"/>
      <c r="E202" s="89"/>
      <c r="F202" s="89"/>
      <c r="G202" s="89"/>
      <c r="H202" s="89">
        <f>D202+E202+F202+G202</f>
        <v>0</v>
      </c>
      <c r="I202" s="211">
        <f t="shared" si="2"/>
        <v>0</v>
      </c>
      <c r="J202" s="96"/>
      <c r="K202" s="96"/>
      <c r="L202" s="96"/>
      <c r="M202" s="96"/>
      <c r="N202" s="220">
        <f>J202+K202+L202+M202</f>
        <v>0</v>
      </c>
      <c r="O202" s="131">
        <f>C202+I202-N202</f>
        <v>0</v>
      </c>
      <c r="P202" s="350"/>
    </row>
    <row r="203" spans="1:16" ht="12.75" thickBot="1">
      <c r="A203" s="1"/>
      <c r="B203" s="1"/>
      <c r="C203" s="63"/>
      <c r="D203" s="89"/>
      <c r="E203" s="81"/>
      <c r="F203" s="82"/>
      <c r="G203" s="82"/>
      <c r="H203" s="82"/>
      <c r="I203" s="211">
        <f t="shared" si="2"/>
        <v>0</v>
      </c>
      <c r="J203" s="94"/>
      <c r="K203" s="94"/>
      <c r="L203" s="94"/>
      <c r="M203" s="94"/>
      <c r="N203" s="107"/>
      <c r="O203" s="110"/>
      <c r="P203" s="350"/>
    </row>
    <row r="204" spans="1:16" ht="12.75" thickBot="1">
      <c r="A204" s="360"/>
      <c r="B204" s="29" t="s">
        <v>24</v>
      </c>
      <c r="C204" s="378"/>
      <c r="D204" s="89"/>
      <c r="E204" s="89"/>
      <c r="F204" s="89"/>
      <c r="G204" s="89"/>
      <c r="H204" s="89">
        <f>D204+E204+F204+G204</f>
        <v>0</v>
      </c>
      <c r="I204" s="211">
        <f aca="true" t="shared" si="3" ref="I204:I235">H204/1.18/1.2</f>
        <v>0</v>
      </c>
      <c r="J204" s="96"/>
      <c r="K204" s="96"/>
      <c r="L204" s="96"/>
      <c r="M204" s="96"/>
      <c r="N204" s="220">
        <f>J204+K204+L204+M204</f>
        <v>0</v>
      </c>
      <c r="O204" s="131">
        <f>C204+I204-N204</f>
        <v>0</v>
      </c>
      <c r="P204" s="350"/>
    </row>
    <row r="205" spans="1:16" ht="12.75" thickBot="1">
      <c r="A205" s="7"/>
      <c r="B205" s="25"/>
      <c r="C205" s="169"/>
      <c r="D205" s="81"/>
      <c r="E205" s="87"/>
      <c r="F205" s="88"/>
      <c r="G205" s="88"/>
      <c r="H205" s="88"/>
      <c r="I205" s="470">
        <f t="shared" si="3"/>
        <v>0</v>
      </c>
      <c r="J205" s="95"/>
      <c r="K205" s="95"/>
      <c r="L205" s="95"/>
      <c r="M205" s="95"/>
      <c r="N205" s="384"/>
      <c r="O205" s="385"/>
      <c r="P205" s="350"/>
    </row>
    <row r="206" spans="1:16" ht="12.75" thickBot="1">
      <c r="A206" s="246">
        <v>98</v>
      </c>
      <c r="B206" s="29" t="s">
        <v>25</v>
      </c>
      <c r="C206" s="379"/>
      <c r="D206" s="89"/>
      <c r="E206" s="338"/>
      <c r="F206" s="339"/>
      <c r="G206" s="339"/>
      <c r="H206" s="339"/>
      <c r="I206" s="211">
        <f t="shared" si="3"/>
        <v>0</v>
      </c>
      <c r="J206" s="340"/>
      <c r="K206" s="340"/>
      <c r="L206" s="340"/>
      <c r="M206" s="340"/>
      <c r="N206" s="220">
        <f>J206+K206+L206+M206</f>
        <v>0</v>
      </c>
      <c r="O206" s="131">
        <f>C206+I206-N206</f>
        <v>0</v>
      </c>
      <c r="P206" s="350"/>
    </row>
    <row r="207" spans="1:16" ht="12.75" thickBot="1">
      <c r="A207" s="16"/>
      <c r="B207" s="6"/>
      <c r="C207" s="64"/>
      <c r="D207" s="81"/>
      <c r="E207" s="89"/>
      <c r="F207" s="89"/>
      <c r="G207" s="89"/>
      <c r="H207" s="89">
        <f>D207+E207+F207+G207</f>
        <v>0</v>
      </c>
      <c r="I207" s="211">
        <f t="shared" si="3"/>
        <v>0</v>
      </c>
      <c r="J207" s="96"/>
      <c r="K207" s="96"/>
      <c r="L207" s="96"/>
      <c r="M207" s="96"/>
      <c r="N207" s="220">
        <f>J207+K207+L207+M207</f>
        <v>0</v>
      </c>
      <c r="O207" s="131"/>
      <c r="P207" s="350"/>
    </row>
    <row r="208" spans="1:16" ht="12.75" thickBot="1">
      <c r="A208" s="360"/>
      <c r="B208" s="29" t="s">
        <v>26</v>
      </c>
      <c r="C208" s="378"/>
      <c r="D208" s="89"/>
      <c r="E208" s="89"/>
      <c r="F208" s="89"/>
      <c r="G208" s="89"/>
      <c r="H208" s="89">
        <f>D208+E208+F208+G208</f>
        <v>0</v>
      </c>
      <c r="I208" s="211">
        <f t="shared" si="3"/>
        <v>0</v>
      </c>
      <c r="J208" s="96"/>
      <c r="K208" s="96"/>
      <c r="L208" s="96"/>
      <c r="M208" s="96"/>
      <c r="N208" s="220">
        <f>J208+K208+L208+M208</f>
        <v>0</v>
      </c>
      <c r="O208" s="131">
        <f>C208+I208-N208</f>
        <v>0</v>
      </c>
      <c r="P208" s="350"/>
    </row>
    <row r="209" spans="1:16" ht="12.75" thickBot="1">
      <c r="A209" s="1"/>
      <c r="B209" s="25"/>
      <c r="C209" s="63"/>
      <c r="D209" s="81"/>
      <c r="E209" s="81"/>
      <c r="F209" s="82"/>
      <c r="G209" s="82"/>
      <c r="H209" s="82"/>
      <c r="I209" s="211">
        <f t="shared" si="3"/>
        <v>0</v>
      </c>
      <c r="J209" s="94"/>
      <c r="K209" s="94"/>
      <c r="L209" s="94"/>
      <c r="M209" s="94"/>
      <c r="N209" s="107"/>
      <c r="O209" s="110"/>
      <c r="P209" s="350"/>
    </row>
    <row r="210" spans="1:16" ht="12.75" thickBot="1">
      <c r="A210" s="360"/>
      <c r="B210" s="29" t="s">
        <v>27</v>
      </c>
      <c r="C210" s="378"/>
      <c r="D210" s="89"/>
      <c r="E210" s="89"/>
      <c r="F210" s="89"/>
      <c r="G210" s="89"/>
      <c r="H210" s="89">
        <f>D210+E210+F210+G210</f>
        <v>0</v>
      </c>
      <c r="I210" s="211">
        <f t="shared" si="3"/>
        <v>0</v>
      </c>
      <c r="J210" s="96"/>
      <c r="K210" s="96"/>
      <c r="L210" s="96"/>
      <c r="M210" s="96"/>
      <c r="N210" s="220">
        <f>J210+K210+L210+M210</f>
        <v>0</v>
      </c>
      <c r="O210" s="131">
        <f>C210+I210-N210</f>
        <v>0</v>
      </c>
      <c r="P210" s="350"/>
    </row>
    <row r="211" spans="1:16" ht="12.75" thickBot="1">
      <c r="A211" s="1"/>
      <c r="B211" s="15"/>
      <c r="C211" s="63"/>
      <c r="D211" s="81"/>
      <c r="E211" s="81"/>
      <c r="F211" s="82"/>
      <c r="G211" s="82"/>
      <c r="H211" s="82"/>
      <c r="I211" s="211">
        <f t="shared" si="3"/>
        <v>0</v>
      </c>
      <c r="J211" s="94"/>
      <c r="K211" s="94"/>
      <c r="L211" s="94"/>
      <c r="M211" s="94"/>
      <c r="N211" s="107"/>
      <c r="O211" s="110"/>
      <c r="P211" s="350"/>
    </row>
    <row r="212" spans="1:16" ht="12.75" thickBot="1">
      <c r="A212" s="234"/>
      <c r="B212" s="19" t="s">
        <v>28</v>
      </c>
      <c r="C212" s="378"/>
      <c r="D212" s="89"/>
      <c r="E212" s="89"/>
      <c r="F212" s="89"/>
      <c r="G212" s="89"/>
      <c r="H212" s="89">
        <f>D212+E212+F212+G212</f>
        <v>0</v>
      </c>
      <c r="I212" s="211">
        <f t="shared" si="3"/>
        <v>0</v>
      </c>
      <c r="J212" s="96"/>
      <c r="K212" s="96"/>
      <c r="L212" s="96"/>
      <c r="M212" s="96"/>
      <c r="N212" s="220">
        <f>J212+K212+L212+M212</f>
        <v>0</v>
      </c>
      <c r="O212" s="131">
        <f>C212+I212-N212</f>
        <v>0</v>
      </c>
      <c r="P212" s="350"/>
    </row>
    <row r="213" spans="1:16" ht="12.75" thickBot="1">
      <c r="A213" s="1"/>
      <c r="B213" s="15"/>
      <c r="C213" s="63"/>
      <c r="D213" s="81"/>
      <c r="E213" s="81"/>
      <c r="F213" s="82"/>
      <c r="G213" s="82"/>
      <c r="H213" s="82"/>
      <c r="I213" s="211">
        <f t="shared" si="3"/>
        <v>0</v>
      </c>
      <c r="J213" s="94"/>
      <c r="K213" s="94"/>
      <c r="L213" s="94"/>
      <c r="M213" s="94"/>
      <c r="N213" s="107"/>
      <c r="O213" s="110"/>
      <c r="P213" s="350"/>
    </row>
    <row r="214" spans="1:16" ht="12.75" thickBot="1">
      <c r="A214" s="360"/>
      <c r="B214" s="19" t="s">
        <v>321</v>
      </c>
      <c r="C214" s="378"/>
      <c r="D214" s="89"/>
      <c r="E214" s="89"/>
      <c r="F214" s="89"/>
      <c r="G214" s="89"/>
      <c r="H214" s="89">
        <f>D214+E214+F214+G214</f>
        <v>0</v>
      </c>
      <c r="I214" s="211">
        <f t="shared" si="3"/>
        <v>0</v>
      </c>
      <c r="J214" s="96"/>
      <c r="K214" s="96"/>
      <c r="L214" s="96"/>
      <c r="M214" s="96"/>
      <c r="N214" s="220">
        <f>J214+K214+L214+M214</f>
        <v>0</v>
      </c>
      <c r="O214" s="131">
        <f>C214+I214-N214</f>
        <v>0</v>
      </c>
      <c r="P214" s="350"/>
    </row>
    <row r="215" spans="1:16" ht="12.75" thickBot="1">
      <c r="A215" s="2"/>
      <c r="B215" s="3"/>
      <c r="C215" s="63"/>
      <c r="D215" s="81"/>
      <c r="E215" s="81"/>
      <c r="F215" s="82"/>
      <c r="G215" s="82"/>
      <c r="H215" s="82"/>
      <c r="I215" s="211">
        <f t="shared" si="3"/>
        <v>0</v>
      </c>
      <c r="J215" s="94"/>
      <c r="K215" s="94"/>
      <c r="L215" s="94"/>
      <c r="M215" s="94"/>
      <c r="N215" s="107"/>
      <c r="O215" s="110"/>
      <c r="P215" s="350"/>
    </row>
    <row r="216" spans="1:16" ht="12.75" thickBot="1">
      <c r="A216" s="360"/>
      <c r="B216" s="19" t="s">
        <v>29</v>
      </c>
      <c r="C216" s="378"/>
      <c r="D216" s="89"/>
      <c r="E216" s="89"/>
      <c r="F216" s="89"/>
      <c r="G216" s="89"/>
      <c r="H216" s="89">
        <f>D216+E216+F216+G216</f>
        <v>0</v>
      </c>
      <c r="I216" s="211">
        <f t="shared" si="3"/>
        <v>0</v>
      </c>
      <c r="J216" s="96"/>
      <c r="K216" s="96"/>
      <c r="L216" s="96"/>
      <c r="M216" s="96"/>
      <c r="N216" s="220">
        <f>J216+K216+L216+M216</f>
        <v>0</v>
      </c>
      <c r="O216" s="131">
        <f>C216+I216-N216</f>
        <v>0</v>
      </c>
      <c r="P216" s="350"/>
    </row>
    <row r="217" spans="1:16" ht="12.75" thickBot="1">
      <c r="A217" s="1"/>
      <c r="B217" s="15"/>
      <c r="C217" s="63"/>
      <c r="D217" s="81"/>
      <c r="E217" s="81"/>
      <c r="F217" s="82"/>
      <c r="G217" s="82"/>
      <c r="H217" s="82"/>
      <c r="I217" s="211">
        <f t="shared" si="3"/>
        <v>0</v>
      </c>
      <c r="J217" s="94"/>
      <c r="K217" s="94"/>
      <c r="L217" s="94"/>
      <c r="M217" s="94"/>
      <c r="N217" s="107"/>
      <c r="O217" s="110"/>
      <c r="P217" s="350"/>
    </row>
    <row r="218" spans="1:16" ht="12.75" thickBot="1">
      <c r="A218" s="246"/>
      <c r="B218" s="29" t="s">
        <v>30</v>
      </c>
      <c r="C218" s="379"/>
      <c r="D218" s="89"/>
      <c r="E218" s="89"/>
      <c r="F218" s="89"/>
      <c r="G218" s="89"/>
      <c r="H218" s="89">
        <f>D218+E218+F218+G218</f>
        <v>0</v>
      </c>
      <c r="I218" s="211">
        <f t="shared" si="3"/>
        <v>0</v>
      </c>
      <c r="J218" s="96"/>
      <c r="K218" s="96"/>
      <c r="L218" s="96"/>
      <c r="M218" s="96"/>
      <c r="N218" s="220">
        <f>J218+K218+L218+M218</f>
        <v>0</v>
      </c>
      <c r="O218" s="131">
        <f>C218+I218-N218</f>
        <v>0</v>
      </c>
      <c r="P218" s="350"/>
    </row>
    <row r="219" spans="1:16" ht="12.75" thickBot="1">
      <c r="A219" s="15"/>
      <c r="B219" s="15"/>
      <c r="C219" s="70"/>
      <c r="D219" s="81"/>
      <c r="E219" s="81"/>
      <c r="F219" s="82"/>
      <c r="G219" s="82"/>
      <c r="H219" s="82"/>
      <c r="I219" s="211">
        <f t="shared" si="3"/>
        <v>0</v>
      </c>
      <c r="J219" s="94"/>
      <c r="K219" s="94"/>
      <c r="L219" s="94"/>
      <c r="M219" s="94"/>
      <c r="N219" s="107"/>
      <c r="O219" s="110"/>
      <c r="P219" s="350"/>
    </row>
    <row r="220" spans="1:16" ht="12.75" thickBot="1">
      <c r="A220" s="360"/>
      <c r="B220" s="29" t="s">
        <v>31</v>
      </c>
      <c r="C220" s="378"/>
      <c r="D220" s="89"/>
      <c r="E220" s="89"/>
      <c r="F220" s="89"/>
      <c r="G220" s="89"/>
      <c r="H220" s="89">
        <f>D220+E220+F220+G220</f>
        <v>0</v>
      </c>
      <c r="I220" s="211">
        <f t="shared" si="3"/>
        <v>0</v>
      </c>
      <c r="J220" s="96"/>
      <c r="K220" s="96"/>
      <c r="L220" s="96"/>
      <c r="M220" s="96"/>
      <c r="N220" s="220">
        <f>J220+K220+L220+M220</f>
        <v>0</v>
      </c>
      <c r="O220" s="131">
        <f>C220+I220-N220</f>
        <v>0</v>
      </c>
      <c r="P220" s="350"/>
    </row>
    <row r="221" spans="1:16" ht="12.75" thickBot="1">
      <c r="A221" s="1"/>
      <c r="B221" s="15"/>
      <c r="C221" s="63"/>
      <c r="D221" s="81"/>
      <c r="E221" s="81"/>
      <c r="F221" s="82"/>
      <c r="G221" s="82"/>
      <c r="H221" s="82"/>
      <c r="I221" s="211">
        <f t="shared" si="3"/>
        <v>0</v>
      </c>
      <c r="J221" s="94"/>
      <c r="K221" s="94"/>
      <c r="L221" s="94"/>
      <c r="M221" s="94"/>
      <c r="N221" s="107"/>
      <c r="O221" s="110"/>
      <c r="P221" s="350"/>
    </row>
    <row r="222" spans="1:16" ht="12.75" thickBot="1">
      <c r="A222" s="360"/>
      <c r="B222" s="29" t="s">
        <v>32</v>
      </c>
      <c r="C222" s="378"/>
      <c r="D222" s="89"/>
      <c r="E222" s="89"/>
      <c r="F222" s="89"/>
      <c r="G222" s="89"/>
      <c r="H222" s="89">
        <f>D222+E222+F222+G222</f>
        <v>0</v>
      </c>
      <c r="I222" s="211">
        <f t="shared" si="3"/>
        <v>0</v>
      </c>
      <c r="J222" s="96"/>
      <c r="K222" s="96"/>
      <c r="L222" s="96"/>
      <c r="M222" s="96"/>
      <c r="N222" s="220">
        <f>J222+K222+L222+M222</f>
        <v>0</v>
      </c>
      <c r="O222" s="131">
        <f>C222+I222-N222</f>
        <v>0</v>
      </c>
      <c r="P222" s="350"/>
    </row>
    <row r="223" spans="1:16" ht="12.75" thickBot="1">
      <c r="A223" s="2"/>
      <c r="B223" s="3"/>
      <c r="C223" s="63"/>
      <c r="D223" s="81"/>
      <c r="E223" s="81"/>
      <c r="F223" s="82"/>
      <c r="G223" s="82"/>
      <c r="H223" s="82"/>
      <c r="I223" s="211">
        <f t="shared" si="3"/>
        <v>0</v>
      </c>
      <c r="J223" s="94"/>
      <c r="K223" s="94"/>
      <c r="L223" s="94"/>
      <c r="M223" s="94"/>
      <c r="N223" s="107"/>
      <c r="O223" s="110"/>
      <c r="P223" s="350"/>
    </row>
    <row r="224" spans="1:16" ht="12.75" thickBot="1">
      <c r="A224" s="360"/>
      <c r="B224" s="29" t="s">
        <v>33</v>
      </c>
      <c r="C224" s="378"/>
      <c r="D224" s="89">
        <v>4500</v>
      </c>
      <c r="E224" s="89">
        <v>4500</v>
      </c>
      <c r="F224" s="89">
        <v>4500</v>
      </c>
      <c r="G224" s="89">
        <v>4500</v>
      </c>
      <c r="H224" s="89">
        <f>D224+E224+F224+G224</f>
        <v>18000</v>
      </c>
      <c r="I224" s="211">
        <f t="shared" si="3"/>
        <v>12711.864406779661</v>
      </c>
      <c r="J224" s="96"/>
      <c r="K224" s="96"/>
      <c r="L224" s="96"/>
      <c r="M224" s="96"/>
      <c r="N224" s="220">
        <f>J224+K224+L224+M224</f>
        <v>0</v>
      </c>
      <c r="O224" s="131">
        <f>C224+I224-N224</f>
        <v>12711.864406779661</v>
      </c>
      <c r="P224" s="350"/>
    </row>
    <row r="225" spans="1:16" ht="12.75" thickBot="1">
      <c r="A225" s="1"/>
      <c r="B225" s="15"/>
      <c r="C225" s="63"/>
      <c r="D225" s="81"/>
      <c r="E225" s="81"/>
      <c r="F225" s="82"/>
      <c r="G225" s="82"/>
      <c r="H225" s="82"/>
      <c r="I225" s="211">
        <f t="shared" si="3"/>
        <v>0</v>
      </c>
      <c r="J225" s="94"/>
      <c r="K225" s="94"/>
      <c r="L225" s="94"/>
      <c r="M225" s="94"/>
      <c r="N225" s="107"/>
      <c r="O225" s="110"/>
      <c r="P225" s="350"/>
    </row>
    <row r="226" spans="1:16" ht="12.75" thickBot="1">
      <c r="A226" s="360"/>
      <c r="B226" s="29" t="s">
        <v>34</v>
      </c>
      <c r="C226" s="378"/>
      <c r="D226" s="89"/>
      <c r="E226" s="89"/>
      <c r="F226" s="89"/>
      <c r="G226" s="89"/>
      <c r="H226" s="89">
        <f>D226+E226+F226+G226</f>
        <v>0</v>
      </c>
      <c r="I226" s="211">
        <f t="shared" si="3"/>
        <v>0</v>
      </c>
      <c r="J226" s="96"/>
      <c r="K226" s="96"/>
      <c r="L226" s="96"/>
      <c r="M226" s="96"/>
      <c r="N226" s="220">
        <f>J226+K226+L226+M226</f>
        <v>0</v>
      </c>
      <c r="O226" s="131">
        <f>C226+I226-N226</f>
        <v>0</v>
      </c>
      <c r="P226" s="350"/>
    </row>
    <row r="227" spans="1:16" ht="12.75" thickBot="1">
      <c r="A227" s="26"/>
      <c r="B227" s="27"/>
      <c r="C227" s="66"/>
      <c r="D227" s="83"/>
      <c r="E227" s="83"/>
      <c r="F227" s="84"/>
      <c r="G227" s="84"/>
      <c r="H227" s="84"/>
      <c r="I227" s="211">
        <f t="shared" si="3"/>
        <v>0</v>
      </c>
      <c r="J227" s="100"/>
      <c r="K227" s="100"/>
      <c r="L227" s="100"/>
      <c r="M227" s="100"/>
      <c r="N227" s="108"/>
      <c r="O227" s="111"/>
      <c r="P227" s="350"/>
    </row>
    <row r="228" spans="1:16" ht="12.75" thickBot="1">
      <c r="A228" s="360"/>
      <c r="B228" s="29" t="s">
        <v>35</v>
      </c>
      <c r="C228" s="378"/>
      <c r="D228" s="89"/>
      <c r="E228" s="89"/>
      <c r="F228" s="89"/>
      <c r="G228" s="89"/>
      <c r="H228" s="89">
        <f>D228+E228+F228+G228</f>
        <v>0</v>
      </c>
      <c r="I228" s="211">
        <f t="shared" si="3"/>
        <v>0</v>
      </c>
      <c r="J228" s="96"/>
      <c r="K228" s="96"/>
      <c r="L228" s="96"/>
      <c r="M228" s="96"/>
      <c r="N228" s="220">
        <f>J228+K228+L228+M228</f>
        <v>0</v>
      </c>
      <c r="O228" s="131">
        <f>C228+I228-N228</f>
        <v>0</v>
      </c>
      <c r="P228" s="350"/>
    </row>
    <row r="229" spans="1:16" ht="12.75" thickBot="1">
      <c r="A229" s="1"/>
      <c r="B229" s="15"/>
      <c r="C229" s="63"/>
      <c r="D229" s="81"/>
      <c r="E229" s="81"/>
      <c r="F229" s="82"/>
      <c r="G229" s="82"/>
      <c r="H229" s="82"/>
      <c r="I229" s="211">
        <f t="shared" si="3"/>
        <v>0</v>
      </c>
      <c r="J229" s="94"/>
      <c r="K229" s="94"/>
      <c r="L229" s="94"/>
      <c r="M229" s="94"/>
      <c r="N229" s="99"/>
      <c r="O229" s="106"/>
      <c r="P229" s="350"/>
    </row>
    <row r="230" spans="1:16" ht="12.75" thickBot="1">
      <c r="A230" s="360"/>
      <c r="B230" s="29" t="s">
        <v>36</v>
      </c>
      <c r="C230" s="378"/>
      <c r="D230" s="89"/>
      <c r="E230" s="89"/>
      <c r="F230" s="89"/>
      <c r="G230" s="89"/>
      <c r="H230" s="89">
        <f>D230+E230+F230+G230</f>
        <v>0</v>
      </c>
      <c r="I230" s="211">
        <f t="shared" si="3"/>
        <v>0</v>
      </c>
      <c r="J230" s="96"/>
      <c r="K230" s="96"/>
      <c r="L230" s="96"/>
      <c r="M230" s="96"/>
      <c r="N230" s="220">
        <f>J230+K230+L230+M230</f>
        <v>0</v>
      </c>
      <c r="O230" s="131">
        <f>C230+I230-N230</f>
        <v>0</v>
      </c>
      <c r="P230" s="350"/>
    </row>
    <row r="231" spans="1:16" ht="12.75" thickBot="1">
      <c r="A231" s="26"/>
      <c r="B231" s="27"/>
      <c r="C231" s="66"/>
      <c r="D231" s="92"/>
      <c r="E231" s="92"/>
      <c r="F231" s="82"/>
      <c r="G231" s="82"/>
      <c r="H231" s="82"/>
      <c r="I231" s="211">
        <f t="shared" si="3"/>
        <v>0</v>
      </c>
      <c r="J231" s="94"/>
      <c r="K231" s="94"/>
      <c r="L231" s="94"/>
      <c r="M231" s="94"/>
      <c r="N231" s="99"/>
      <c r="O231" s="106"/>
      <c r="P231" s="350"/>
    </row>
    <row r="232" spans="1:16" ht="12.75" thickBot="1">
      <c r="A232" s="26"/>
      <c r="B232" s="1" t="s">
        <v>58</v>
      </c>
      <c r="C232" s="64"/>
      <c r="D232" s="89"/>
      <c r="E232" s="89"/>
      <c r="F232" s="89"/>
      <c r="G232" s="89"/>
      <c r="H232" s="89">
        <f>D232+E232+F232+G232</f>
        <v>0</v>
      </c>
      <c r="I232" s="211">
        <f t="shared" si="3"/>
        <v>0</v>
      </c>
      <c r="J232" s="96"/>
      <c r="K232" s="96"/>
      <c r="L232" s="96"/>
      <c r="M232" s="96"/>
      <c r="N232" s="220">
        <f>J232+K232+L232+M232</f>
        <v>0</v>
      </c>
      <c r="O232" s="131">
        <f>C232+I232-N232</f>
        <v>0</v>
      </c>
      <c r="P232" s="350"/>
    </row>
    <row r="233" spans="1:16" ht="12.75" thickBot="1">
      <c r="A233" s="1"/>
      <c r="B233" s="1"/>
      <c r="C233" s="63"/>
      <c r="D233" s="81"/>
      <c r="E233" s="81"/>
      <c r="F233" s="82"/>
      <c r="G233" s="82"/>
      <c r="H233" s="82"/>
      <c r="I233" s="211">
        <f t="shared" si="3"/>
        <v>0</v>
      </c>
      <c r="J233" s="94"/>
      <c r="K233" s="94"/>
      <c r="L233" s="94"/>
      <c r="M233" s="94"/>
      <c r="N233" s="99"/>
      <c r="O233" s="106"/>
      <c r="P233" s="350"/>
    </row>
    <row r="234" spans="1:16" ht="12.75" thickBot="1">
      <c r="A234" s="360"/>
      <c r="B234" s="19" t="s">
        <v>37</v>
      </c>
      <c r="C234" s="378"/>
      <c r="D234" s="89"/>
      <c r="E234" s="89"/>
      <c r="F234" s="89"/>
      <c r="G234" s="89"/>
      <c r="H234" s="89">
        <f>D234+E234+F234+G234</f>
        <v>0</v>
      </c>
      <c r="I234" s="211">
        <f t="shared" si="3"/>
        <v>0</v>
      </c>
      <c r="J234" s="96"/>
      <c r="K234" s="96"/>
      <c r="L234" s="96"/>
      <c r="M234" s="96"/>
      <c r="N234" s="220">
        <f>J234+K234+L234+M234</f>
        <v>0</v>
      </c>
      <c r="O234" s="131">
        <f>C234+I234-N234</f>
        <v>0</v>
      </c>
      <c r="P234" s="350"/>
    </row>
    <row r="235" spans="1:16" ht="12.75" thickBot="1">
      <c r="A235" s="34"/>
      <c r="B235" s="380"/>
      <c r="C235" s="381"/>
      <c r="D235" s="358"/>
      <c r="E235" s="358"/>
      <c r="F235" s="247"/>
      <c r="G235" s="247"/>
      <c r="H235" s="247"/>
      <c r="I235" s="211">
        <f t="shared" si="3"/>
        <v>0</v>
      </c>
      <c r="J235" s="370"/>
      <c r="K235" s="370"/>
      <c r="L235" s="370"/>
      <c r="M235" s="370"/>
      <c r="N235" s="371"/>
      <c r="O235" s="372"/>
      <c r="P235" s="350"/>
    </row>
    <row r="236" spans="1:16" ht="12" thickBot="1">
      <c r="A236" s="133"/>
      <c r="B236" s="134"/>
      <c r="C236" s="174"/>
      <c r="D236" s="135"/>
      <c r="E236" s="135"/>
      <c r="F236" s="135"/>
      <c r="G236" s="135"/>
      <c r="H236" s="135"/>
      <c r="I236" s="135"/>
      <c r="J236" s="136"/>
      <c r="K236" s="136"/>
      <c r="L236" s="136"/>
      <c r="M236" s="136"/>
      <c r="N236" s="137"/>
      <c r="O236" s="138"/>
      <c r="P236" s="350"/>
    </row>
    <row r="237" spans="1:16" ht="12" thickBot="1">
      <c r="A237" s="1"/>
      <c r="B237" s="14" t="s">
        <v>3</v>
      </c>
      <c r="C237" s="171">
        <f>C140+C142+C144+C146+C148+C150+C152+C154+C156+C158+C160+C162+C164+C166+C168+C170+C172+C174+C176+C178+C180+C182+C184+C186+C188+C190+C192+C194+C196+C198+C200+C202+C204+C207+C208+C210+C212+C214+C216+C218+C220+C222+C224+C226+C228+C230+C232+C234+C206</f>
        <v>0</v>
      </c>
      <c r="D237" s="171">
        <f>D140+D142+D144+D146+D148+D150+D152+D154+D156+D158+D160+D162+D164+D166+D168+D170+D172+D174+D176+D178+D180+D182+D184+D186+D188+D190+D192+D194+D196+D198+D200+D203+D204+D206+D208+D210+D212+D214+D216+D218+D220+D222+D224+D226+D228+D230+D232+D234</f>
        <v>13500</v>
      </c>
      <c r="E237" s="171">
        <f>E140+E142+E144+E146+E148+E150+E152+E154+E156+E158+E160+E162+E164+E166+E168+E170+E172+E174+E176+E178+E180+E182+E184+E186+E188+E190+E192+E194+E196+E198+E200+E202+E204+E207+E208+E210+E212+E214+E216+E218+E220+E222+E224+E226+E228+E230+E232+E234+E206</f>
        <v>13500</v>
      </c>
      <c r="F237" s="171">
        <f>F140+F142+F144+F146+F148+F150+F152+F154+F156+F158+F160+F162+F164+F166+F168+F170+F172+F174+F176+F178+F180+F182+F184+F186+F188+F190+F192+F194+F196+F198+F200+F202+F204+F207+F208+F210+F212+F214+F216+F218+F220+F222+F224+F226+F228+F230+F232+F234+F206</f>
        <v>13500</v>
      </c>
      <c r="G237" s="171">
        <f>G140+G142+G144+G146+G148+G150+G152+G154+G156+G158+G160+G162+G164+G166+G168+G170+G172+G174+G176+G178+G180+G182+G184+G186+G188+G190+G192+G194+G196+G198+G200+G202+G204+G207+G208+G210+G212+G214+G216+G218+G220+G222+G224+G226+G228+G230+G232+G234+G206</f>
        <v>13500</v>
      </c>
      <c r="H237" s="122">
        <f>D237+E237+F237+G237</f>
        <v>54000</v>
      </c>
      <c r="I237" s="481">
        <f>I140+I142+I144+I146+I148+I150+I152+I154+I156+I158+I160+I162+I164+I166+I168+I170+I172+I174+I175+I176+I178+I180+I182+I184+I186+I188+I190+I192+I194+I196+I198+I200+I202+I204+I206+I208+I210+I212+I214+I216+I218+I220+I222+I224+I226+I228+I230+I232+I234</f>
        <v>38135.59322033898</v>
      </c>
      <c r="J237" s="171">
        <f>J140+J142+J144+J146+J148+J150+J152+J154+J156+J158+J160+J162+J164+J166+J168+J170+J172+J174+J176+J178+J180+J182+J184+J186+J188+J190+J192+J194+J196+J198+J200+J202+J204+J207+J208+J210+J212+J214+J216+J218+J220+J222+J224+J226+J228+J230+J232+J234+J206</f>
        <v>0</v>
      </c>
      <c r="K237" s="171">
        <f>K140+K142+K144+K146+K148+K150+K152+K154+K156+K158+K160+K162+K164+K166+K168+K170+K172+K174+K176+K178+K180+K182+K184+K186+K188+K190+K192+K194+K196+K198+K200+K202+K204+K207+K208+K210+K212+K214+K216+K218+K220+K222+K224+K226+K228+K230+K232+K234+K206</f>
        <v>0</v>
      </c>
      <c r="L237" s="171">
        <f>L140+L142+L144+L146+L148+L150+L152+L154+L156+L158+L160+L162+L164+L166+L168+L170+L172+L174+L176+L178+L180+L182+L184+L186+L188+L190+L192+L194+L196+L198+L200+L202+L204+L207+L208+L210+L212+L214+L216+L218+L220+L222+L224+L226+L228+L230+L232+L234+L206</f>
        <v>0</v>
      </c>
      <c r="M237" s="171">
        <f>M140+M142+M144+M146+M148+M150+M152+M154+M156+M158+M160+M162+M164+M166+M168+M170+M172+M174+M176+M178+M180+M182+M184+M186+M188+M190+M192+M194+M196+M198+M200+M202+M204+M207+M208+M210+M212+M214+M216+M218+M220+M222+M224+M226+M228+M230+M232+M234+M206</f>
        <v>0</v>
      </c>
      <c r="N237" s="130">
        <f>J237+K237+L237+M237</f>
        <v>0</v>
      </c>
      <c r="O237" s="171">
        <f>O140+O142+O144+O146+O148+O150+O152+O154+O156+O158+O160+O162+O164+O166+O168+O170+O172+O174+O176+O178+O180+O182+O184+O186+O188+O190+O192+O194+O196+O198+O200+O202+O204+O207+O208+O210+O212+O214+O216+O218+O220+O222+O224+O226+O228+O230+O232+O234+O206</f>
        <v>38135.59322033898</v>
      </c>
      <c r="P237" s="350"/>
    </row>
    <row r="238" spans="1:16" ht="12.75" thickBot="1">
      <c r="A238" s="1"/>
      <c r="B238" s="119">
        <v>0.2</v>
      </c>
      <c r="C238" s="71"/>
      <c r="D238" s="36"/>
      <c r="E238" s="36"/>
      <c r="F238" s="36"/>
      <c r="G238" s="36"/>
      <c r="H238" s="122">
        <f>H237/1.2/1.18</f>
        <v>38135.59322033898</v>
      </c>
      <c r="I238" s="211">
        <f>H237-I237</f>
        <v>15864.406779661018</v>
      </c>
      <c r="J238" s="36"/>
      <c r="K238" s="36"/>
      <c r="L238" s="36"/>
      <c r="M238" s="36"/>
      <c r="N238" s="130">
        <f>J238+K238+L238+M238</f>
        <v>0</v>
      </c>
      <c r="O238" s="211"/>
      <c r="P238" s="350"/>
    </row>
    <row r="239" spans="1:16" ht="12.75" thickBot="1">
      <c r="A239" s="7"/>
      <c r="B239" s="120"/>
      <c r="C239" s="67"/>
      <c r="D239" s="36"/>
      <c r="E239" s="36"/>
      <c r="F239" s="36"/>
      <c r="G239" s="36"/>
      <c r="H239" s="122"/>
      <c r="I239" s="211"/>
      <c r="J239" s="36"/>
      <c r="K239" s="36"/>
      <c r="L239" s="36"/>
      <c r="M239" s="36"/>
      <c r="N239" s="130">
        <f>J239+K239+L239+M239</f>
        <v>0</v>
      </c>
      <c r="O239" s="211"/>
      <c r="P239" s="350"/>
    </row>
    <row r="240" spans="1:16" ht="12.75" thickBot="1">
      <c r="A240" s="139"/>
      <c r="B240" s="140" t="s">
        <v>4</v>
      </c>
      <c r="C240" s="152">
        <f>C237+C129</f>
        <v>0</v>
      </c>
      <c r="D240" s="152">
        <f>D237+D129</f>
        <v>26100</v>
      </c>
      <c r="E240" s="152">
        <f>E237+E129</f>
        <v>26100</v>
      </c>
      <c r="F240" s="152">
        <f>F237+F129</f>
        <v>26100</v>
      </c>
      <c r="G240" s="152">
        <f>G237+G129</f>
        <v>26100</v>
      </c>
      <c r="H240" s="148"/>
      <c r="I240" s="226">
        <f>I239+I238+I237</f>
        <v>54000</v>
      </c>
      <c r="J240" s="152"/>
      <c r="K240" s="152"/>
      <c r="L240" s="152"/>
      <c r="M240" s="152"/>
      <c r="N240" s="149">
        <f>J240+K240+L240+M240</f>
        <v>0</v>
      </c>
      <c r="O240" s="226"/>
      <c r="P240" s="350"/>
    </row>
    <row r="241" spans="1:16" ht="12">
      <c r="A241" s="243"/>
      <c r="B241" s="243"/>
      <c r="C241" s="138"/>
      <c r="D241" s="270"/>
      <c r="E241" s="270"/>
      <c r="F241" s="244"/>
      <c r="G241" s="244"/>
      <c r="H241" s="136"/>
      <c r="I241" s="271"/>
      <c r="J241" s="270"/>
      <c r="K241" s="244"/>
      <c r="L241" s="244"/>
      <c r="M241" s="244"/>
      <c r="N241" s="155"/>
      <c r="O241" s="272"/>
      <c r="P241" s="350"/>
    </row>
    <row r="242" spans="1:16" ht="12">
      <c r="A242" s="243"/>
      <c r="B242" s="243"/>
      <c r="C242" s="138"/>
      <c r="D242" s="270"/>
      <c r="E242" s="270"/>
      <c r="F242" s="244"/>
      <c r="G242" s="244"/>
      <c r="H242" s="136"/>
      <c r="I242" s="271"/>
      <c r="J242" s="270"/>
      <c r="K242" s="244"/>
      <c r="L242" s="244"/>
      <c r="M242" s="244"/>
      <c r="N242" s="155"/>
      <c r="O242" s="272"/>
      <c r="P242" s="350"/>
    </row>
    <row r="243" spans="4:16" ht="11.25">
      <c r="D243" s="112"/>
      <c r="E243" s="112"/>
      <c r="F243" s="68"/>
      <c r="G243" s="68"/>
      <c r="H243" s="63"/>
      <c r="I243" s="206"/>
      <c r="J243" s="112"/>
      <c r="K243" s="68"/>
      <c r="L243" s="68"/>
      <c r="M243" s="68"/>
      <c r="N243" s="63"/>
      <c r="O243" s="62"/>
      <c r="P243" s="350"/>
    </row>
    <row r="244" spans="1:16" ht="11.25">
      <c r="A244" s="236"/>
      <c r="B244" s="236"/>
      <c r="C244" s="236"/>
      <c r="D244" s="237"/>
      <c r="E244" s="237"/>
      <c r="F244" s="238"/>
      <c r="G244" s="238"/>
      <c r="H244" s="238"/>
      <c r="I244" s="238"/>
      <c r="J244" s="238"/>
      <c r="K244" s="238"/>
      <c r="L244" s="238"/>
      <c r="M244" s="238"/>
      <c r="N244" s="239"/>
      <c r="O244" s="236"/>
      <c r="P244" s="350"/>
    </row>
    <row r="245" spans="1:16" ht="11.25">
      <c r="A245" s="62"/>
      <c r="B245" s="62"/>
      <c r="D245" s="112"/>
      <c r="E245" s="112"/>
      <c r="F245" s="68"/>
      <c r="G245" s="68"/>
      <c r="H245" s="68"/>
      <c r="I245" s="68"/>
      <c r="J245" s="68"/>
      <c r="K245" s="68"/>
      <c r="L245" s="68"/>
      <c r="M245" s="68"/>
      <c r="N245" s="116"/>
      <c r="O245" s="62"/>
      <c r="P245" s="350"/>
    </row>
    <row r="246" spans="2:16" ht="12.75">
      <c r="B246" s="12" t="s">
        <v>225</v>
      </c>
      <c r="C246" s="17" t="s">
        <v>211</v>
      </c>
      <c r="D246" s="310"/>
      <c r="E246" s="112"/>
      <c r="F246" s="68"/>
      <c r="G246" s="68"/>
      <c r="H246" s="68"/>
      <c r="I246" s="68"/>
      <c r="J246" s="68"/>
      <c r="K246" s="68"/>
      <c r="L246" s="68"/>
      <c r="M246" s="68"/>
      <c r="N246" s="116"/>
      <c r="O246" s="62"/>
      <c r="P246" s="350"/>
    </row>
    <row r="247" spans="4:16" ht="12" thickBot="1">
      <c r="D247" s="112"/>
      <c r="E247" s="112"/>
      <c r="F247" s="68"/>
      <c r="G247" s="68"/>
      <c r="H247" s="68"/>
      <c r="I247" s="68"/>
      <c r="J247" s="68"/>
      <c r="K247" s="68"/>
      <c r="L247" s="68"/>
      <c r="M247" s="68"/>
      <c r="N247" s="116"/>
      <c r="O247" s="62"/>
      <c r="P247" s="350"/>
    </row>
    <row r="248" spans="1:15" ht="12" thickBot="1">
      <c r="A248" s="202"/>
      <c r="B248" s="203"/>
      <c r="C248" s="190"/>
      <c r="D248" s="224"/>
      <c r="E248" s="224" t="s">
        <v>378</v>
      </c>
      <c r="F248" s="215"/>
      <c r="G248" s="215"/>
      <c r="H248" s="216"/>
      <c r="I248" s="205"/>
      <c r="J248" s="232"/>
      <c r="K248" s="74" t="s">
        <v>386</v>
      </c>
      <c r="L248" s="74"/>
      <c r="M248" s="75"/>
      <c r="N248" s="77"/>
      <c r="O248" s="102"/>
    </row>
    <row r="249" spans="1:15" ht="48" customHeight="1" thickBot="1">
      <c r="A249" s="35" t="s">
        <v>91</v>
      </c>
      <c r="B249" s="163" t="s">
        <v>59</v>
      </c>
      <c r="C249" s="191" t="s">
        <v>374</v>
      </c>
      <c r="D249" s="245" t="s">
        <v>212</v>
      </c>
      <c r="E249" s="245" t="s">
        <v>309</v>
      </c>
      <c r="F249" s="214" t="s">
        <v>306</v>
      </c>
      <c r="G249" s="473">
        <v>4</v>
      </c>
      <c r="H249" s="217" t="s">
        <v>376</v>
      </c>
      <c r="I249" s="78" t="s">
        <v>385</v>
      </c>
      <c r="J249" s="477" t="s">
        <v>367</v>
      </c>
      <c r="K249" s="245" t="s">
        <v>309</v>
      </c>
      <c r="L249" s="214" t="s">
        <v>306</v>
      </c>
      <c r="M249" s="473">
        <v>4</v>
      </c>
      <c r="N249" s="218" t="s">
        <v>377</v>
      </c>
      <c r="O249" s="103" t="s">
        <v>375</v>
      </c>
    </row>
    <row r="250" spans="1:16" ht="12" thickBot="1">
      <c r="A250" s="32"/>
      <c r="B250" s="25"/>
      <c r="C250" s="388"/>
      <c r="D250" s="400"/>
      <c r="E250" s="424"/>
      <c r="F250" s="77"/>
      <c r="G250" s="77"/>
      <c r="H250" s="425"/>
      <c r="I250" s="218"/>
      <c r="J250" s="367"/>
      <c r="K250" s="79"/>
      <c r="L250" s="79"/>
      <c r="M250" s="79"/>
      <c r="N250" s="80"/>
      <c r="O250" s="103"/>
      <c r="P250" s="350"/>
    </row>
    <row r="251" spans="1:16" ht="12" thickBot="1">
      <c r="A251" s="32"/>
      <c r="B251" s="25"/>
      <c r="C251" s="388"/>
      <c r="D251" s="400"/>
      <c r="E251" s="424"/>
      <c r="F251" s="77"/>
      <c r="G251" s="77"/>
      <c r="H251" s="425"/>
      <c r="I251" s="218"/>
      <c r="J251" s="367"/>
      <c r="K251" s="79"/>
      <c r="L251" s="79"/>
      <c r="M251" s="79"/>
      <c r="N251" s="80"/>
      <c r="O251" s="103"/>
      <c r="P251" s="350"/>
    </row>
    <row r="252" spans="1:16" ht="12.75" thickBot="1">
      <c r="A252" s="246"/>
      <c r="B252" s="29" t="s">
        <v>111</v>
      </c>
      <c r="C252" s="179"/>
      <c r="D252" s="89"/>
      <c r="E252" s="89"/>
      <c r="F252" s="89"/>
      <c r="G252" s="89"/>
      <c r="H252" s="89">
        <f>D252+E252+F252+G252</f>
        <v>0</v>
      </c>
      <c r="I252" s="211">
        <f aca="true" t="shared" si="4" ref="I252:I315">H252/1.18/1.2</f>
        <v>0</v>
      </c>
      <c r="J252" s="96"/>
      <c r="K252" s="96"/>
      <c r="L252" s="96"/>
      <c r="M252" s="96"/>
      <c r="N252" s="220">
        <f>J252+K252+L252+M252</f>
        <v>0</v>
      </c>
      <c r="O252" s="131">
        <f>C252+I252-N252</f>
        <v>0</v>
      </c>
      <c r="P252" s="350"/>
    </row>
    <row r="253" spans="1:16" ht="12.75" thickBot="1">
      <c r="A253" s="32"/>
      <c r="B253" s="25"/>
      <c r="C253" s="178"/>
      <c r="D253" s="81"/>
      <c r="E253" s="81"/>
      <c r="F253" s="82"/>
      <c r="G253" s="82"/>
      <c r="H253" s="82"/>
      <c r="I253" s="211">
        <f t="shared" si="4"/>
        <v>0</v>
      </c>
      <c r="J253" s="94"/>
      <c r="K253" s="94"/>
      <c r="L253" s="94"/>
      <c r="M253" s="94"/>
      <c r="N253" s="99"/>
      <c r="O253" s="106"/>
      <c r="P253" s="350"/>
    </row>
    <row r="254" spans="1:16" ht="12.75" thickBot="1">
      <c r="A254" s="246"/>
      <c r="B254" s="29" t="s">
        <v>55</v>
      </c>
      <c r="C254" s="179"/>
      <c r="D254" s="89"/>
      <c r="E254" s="89"/>
      <c r="F254" s="89"/>
      <c r="G254" s="89"/>
      <c r="H254" s="89">
        <f>D254+E254+F254+G254</f>
        <v>0</v>
      </c>
      <c r="I254" s="211">
        <f t="shared" si="4"/>
        <v>0</v>
      </c>
      <c r="J254" s="96"/>
      <c r="K254" s="96"/>
      <c r="L254" s="96"/>
      <c r="M254" s="96"/>
      <c r="N254" s="220">
        <f>J254+K254+L254+M254</f>
        <v>0</v>
      </c>
      <c r="O254" s="131">
        <f>C254+I254-N254</f>
        <v>0</v>
      </c>
      <c r="P254" s="350"/>
    </row>
    <row r="255" spans="1:16" ht="12.75" thickBot="1">
      <c r="A255" s="15"/>
      <c r="B255" s="15"/>
      <c r="C255" s="180"/>
      <c r="D255" s="81"/>
      <c r="E255" s="81"/>
      <c r="F255" s="82"/>
      <c r="G255" s="82"/>
      <c r="H255" s="82"/>
      <c r="I255" s="211">
        <f t="shared" si="4"/>
        <v>0</v>
      </c>
      <c r="J255" s="94"/>
      <c r="K255" s="94"/>
      <c r="L255" s="94"/>
      <c r="M255" s="94"/>
      <c r="N255" s="99"/>
      <c r="O255" s="106"/>
      <c r="P255" s="350"/>
    </row>
    <row r="256" spans="1:16" ht="12.75" thickBot="1">
      <c r="A256" s="28"/>
      <c r="B256" s="7" t="s">
        <v>335</v>
      </c>
      <c r="C256" s="179"/>
      <c r="D256" s="89"/>
      <c r="E256" s="89"/>
      <c r="F256" s="89"/>
      <c r="G256" s="89"/>
      <c r="H256" s="89">
        <f>D256+E256+F256+G256</f>
        <v>0</v>
      </c>
      <c r="I256" s="211">
        <f t="shared" si="4"/>
        <v>0</v>
      </c>
      <c r="J256" s="96"/>
      <c r="K256" s="96"/>
      <c r="L256" s="96"/>
      <c r="M256" s="96"/>
      <c r="N256" s="220">
        <f>J256+K256+L256+M256</f>
        <v>0</v>
      </c>
      <c r="O256" s="131">
        <f>C256+I256-N256</f>
        <v>0</v>
      </c>
      <c r="P256" s="350"/>
    </row>
    <row r="257" spans="1:16" ht="12.75" thickBot="1">
      <c r="A257" s="25"/>
      <c r="B257" s="25"/>
      <c r="C257" s="181"/>
      <c r="D257" s="81"/>
      <c r="E257" s="81"/>
      <c r="F257" s="82"/>
      <c r="G257" s="82"/>
      <c r="H257" s="82"/>
      <c r="I257" s="211">
        <f t="shared" si="4"/>
        <v>0</v>
      </c>
      <c r="J257" s="94"/>
      <c r="K257" s="94"/>
      <c r="L257" s="94"/>
      <c r="M257" s="94"/>
      <c r="N257" s="99"/>
      <c r="O257" s="106"/>
      <c r="P257" s="350"/>
    </row>
    <row r="258" spans="1:16" ht="12.75" thickBot="1">
      <c r="A258" s="360"/>
      <c r="B258" s="29" t="s">
        <v>100</v>
      </c>
      <c r="C258" s="179"/>
      <c r="D258" s="89">
        <v>3600</v>
      </c>
      <c r="E258" s="89">
        <v>3600</v>
      </c>
      <c r="F258" s="89">
        <v>3600</v>
      </c>
      <c r="G258" s="89">
        <v>3600</v>
      </c>
      <c r="H258" s="89">
        <f>D258+E258+F258+G258</f>
        <v>14400</v>
      </c>
      <c r="I258" s="211">
        <f t="shared" si="4"/>
        <v>10169.49152542373</v>
      </c>
      <c r="J258" s="96"/>
      <c r="K258" s="96"/>
      <c r="L258" s="96"/>
      <c r="M258" s="96"/>
      <c r="N258" s="220">
        <f>J258+K258+L258+M258</f>
        <v>0</v>
      </c>
      <c r="O258" s="131">
        <f>C258+I258-N258</f>
        <v>10169.49152542373</v>
      </c>
      <c r="P258" s="350"/>
    </row>
    <row r="259" spans="1:16" ht="12.75" thickBot="1">
      <c r="A259" s="26"/>
      <c r="B259" s="27"/>
      <c r="C259" s="178"/>
      <c r="D259" s="81"/>
      <c r="E259" s="81"/>
      <c r="F259" s="82"/>
      <c r="G259" s="82"/>
      <c r="H259" s="82"/>
      <c r="I259" s="211">
        <f t="shared" si="4"/>
        <v>0</v>
      </c>
      <c r="J259" s="94"/>
      <c r="K259" s="94"/>
      <c r="L259" s="94"/>
      <c r="M259" s="94"/>
      <c r="N259" s="99"/>
      <c r="O259" s="106"/>
      <c r="P259" s="350"/>
    </row>
    <row r="260" spans="1:16" ht="12.75" thickBot="1">
      <c r="A260" s="360"/>
      <c r="B260" s="29" t="s">
        <v>322</v>
      </c>
      <c r="C260" s="179"/>
      <c r="D260" s="89"/>
      <c r="E260" s="89"/>
      <c r="F260" s="89"/>
      <c r="G260" s="89"/>
      <c r="H260" s="89">
        <f>D260+E260+F260+G260</f>
        <v>0</v>
      </c>
      <c r="I260" s="211">
        <f t="shared" si="4"/>
        <v>0</v>
      </c>
      <c r="J260" s="96"/>
      <c r="K260" s="96"/>
      <c r="L260" s="96"/>
      <c r="M260" s="96"/>
      <c r="N260" s="220">
        <f>J260+K260+L260+M260</f>
        <v>0</v>
      </c>
      <c r="O260" s="131">
        <f>C260+I260-N260</f>
        <v>0</v>
      </c>
      <c r="P260" s="350"/>
    </row>
    <row r="261" spans="1:16" ht="12.75" thickBot="1">
      <c r="A261" s="26"/>
      <c r="B261" s="27"/>
      <c r="C261" s="178"/>
      <c r="D261" s="81"/>
      <c r="E261" s="81"/>
      <c r="F261" s="82"/>
      <c r="G261" s="82"/>
      <c r="H261" s="82"/>
      <c r="I261" s="211">
        <f t="shared" si="4"/>
        <v>0</v>
      </c>
      <c r="J261" s="94"/>
      <c r="K261" s="94"/>
      <c r="L261" s="94"/>
      <c r="M261" s="94"/>
      <c r="N261" s="99"/>
      <c r="O261" s="106"/>
      <c r="P261" s="350"/>
    </row>
    <row r="262" spans="1:16" ht="12.75" thickBot="1">
      <c r="A262" s="246"/>
      <c r="B262" s="29" t="s">
        <v>331</v>
      </c>
      <c r="C262" s="179"/>
      <c r="D262" s="89">
        <v>5400</v>
      </c>
      <c r="E262" s="89">
        <v>5400</v>
      </c>
      <c r="F262" s="89">
        <v>5400</v>
      </c>
      <c r="G262" s="89">
        <v>5400</v>
      </c>
      <c r="H262" s="89">
        <f>D262+E262+F262+G262</f>
        <v>21600</v>
      </c>
      <c r="I262" s="211">
        <f t="shared" si="4"/>
        <v>15254.237288135595</v>
      </c>
      <c r="J262" s="96"/>
      <c r="K262" s="96"/>
      <c r="L262" s="96"/>
      <c r="M262" s="96"/>
      <c r="N262" s="220">
        <f>J262+K262+L262+M262</f>
        <v>0</v>
      </c>
      <c r="O262" s="131">
        <f>C262+I262-N262</f>
        <v>15254.237288135595</v>
      </c>
      <c r="P262" s="350"/>
    </row>
    <row r="263" spans="1:16" ht="12.75" thickBot="1">
      <c r="A263" s="26"/>
      <c r="B263" s="27"/>
      <c r="C263" s="178"/>
      <c r="D263" s="81"/>
      <c r="E263" s="81"/>
      <c r="F263" s="82"/>
      <c r="G263" s="82"/>
      <c r="H263" s="82"/>
      <c r="I263" s="211">
        <f t="shared" si="4"/>
        <v>0</v>
      </c>
      <c r="J263" s="94"/>
      <c r="K263" s="94"/>
      <c r="L263" s="94"/>
      <c r="M263" s="94"/>
      <c r="N263" s="99"/>
      <c r="O263" s="106"/>
      <c r="P263" s="350"/>
    </row>
    <row r="264" spans="1:16" ht="12.75" thickBot="1">
      <c r="A264" s="360"/>
      <c r="B264" s="29" t="s">
        <v>101</v>
      </c>
      <c r="C264" s="179"/>
      <c r="D264" s="89"/>
      <c r="E264" s="89"/>
      <c r="F264" s="89"/>
      <c r="G264" s="89"/>
      <c r="H264" s="89">
        <f>D264+E264+F264+G264</f>
        <v>0</v>
      </c>
      <c r="I264" s="211">
        <f t="shared" si="4"/>
        <v>0</v>
      </c>
      <c r="J264" s="96"/>
      <c r="K264" s="96"/>
      <c r="L264" s="96"/>
      <c r="M264" s="96"/>
      <c r="N264" s="220">
        <f>J264+K264+L264+M264</f>
        <v>0</v>
      </c>
      <c r="O264" s="131">
        <f>C264+I264-N264</f>
        <v>0</v>
      </c>
      <c r="P264" s="350"/>
    </row>
    <row r="265" spans="1:16" ht="12.75" thickBot="1">
      <c r="A265" s="1"/>
      <c r="B265" s="15"/>
      <c r="C265" s="176"/>
      <c r="D265" s="81"/>
      <c r="E265" s="81"/>
      <c r="F265" s="82"/>
      <c r="G265" s="82"/>
      <c r="H265" s="82"/>
      <c r="I265" s="211">
        <f t="shared" si="4"/>
        <v>0</v>
      </c>
      <c r="J265" s="94"/>
      <c r="K265" s="94"/>
      <c r="L265" s="94"/>
      <c r="M265" s="94"/>
      <c r="N265" s="99"/>
      <c r="O265" s="106"/>
      <c r="P265" s="350"/>
    </row>
    <row r="266" spans="1:16" ht="12.75" thickBot="1">
      <c r="A266" s="246"/>
      <c r="B266" s="29" t="s">
        <v>199</v>
      </c>
      <c r="C266" s="179"/>
      <c r="D266" s="89">
        <v>900</v>
      </c>
      <c r="E266" s="89">
        <v>900</v>
      </c>
      <c r="F266" s="89">
        <v>900</v>
      </c>
      <c r="G266" s="89">
        <v>900</v>
      </c>
      <c r="H266" s="89">
        <f>D266+E266+F266+G266</f>
        <v>3600</v>
      </c>
      <c r="I266" s="211">
        <f t="shared" si="4"/>
        <v>2542.3728813559323</v>
      </c>
      <c r="J266" s="96"/>
      <c r="K266" s="96"/>
      <c r="L266" s="96"/>
      <c r="M266" s="96"/>
      <c r="N266" s="220">
        <f>J266+K266+L266+M266</f>
        <v>0</v>
      </c>
      <c r="O266" s="131">
        <f>C266+I266-N266</f>
        <v>2542.3728813559323</v>
      </c>
      <c r="P266" s="350"/>
    </row>
    <row r="267" spans="1:16" ht="12.75" thickBot="1">
      <c r="A267" s="15"/>
      <c r="B267" s="15"/>
      <c r="C267" s="182"/>
      <c r="D267" s="81"/>
      <c r="E267" s="81"/>
      <c r="F267" s="82"/>
      <c r="G267" s="82"/>
      <c r="H267" s="82"/>
      <c r="I267" s="211">
        <f t="shared" si="4"/>
        <v>0</v>
      </c>
      <c r="J267" s="94"/>
      <c r="K267" s="94"/>
      <c r="L267" s="94"/>
      <c r="M267" s="94"/>
      <c r="N267" s="99"/>
      <c r="O267" s="106"/>
      <c r="P267" s="350"/>
    </row>
    <row r="268" spans="1:16" ht="12.75" thickBot="1">
      <c r="A268" s="246"/>
      <c r="B268" s="29" t="s">
        <v>104</v>
      </c>
      <c r="C268" s="179"/>
      <c r="D268" s="89"/>
      <c r="E268" s="89"/>
      <c r="F268" s="89"/>
      <c r="G268" s="89"/>
      <c r="H268" s="89">
        <f>D268+E268+F268+G268</f>
        <v>0</v>
      </c>
      <c r="I268" s="211">
        <f t="shared" si="4"/>
        <v>0</v>
      </c>
      <c r="J268" s="96"/>
      <c r="K268" s="96"/>
      <c r="L268" s="96"/>
      <c r="M268" s="96"/>
      <c r="N268" s="220">
        <f>J268+K268+L268+M268</f>
        <v>0</v>
      </c>
      <c r="O268" s="131">
        <f>C268+I268-N268</f>
        <v>0</v>
      </c>
      <c r="P268" s="350"/>
    </row>
    <row r="269" spans="1:16" ht="12.75" thickBot="1">
      <c r="A269" s="32"/>
      <c r="B269" s="25"/>
      <c r="C269" s="183"/>
      <c r="D269" s="81"/>
      <c r="E269" s="81"/>
      <c r="F269" s="82"/>
      <c r="G269" s="82"/>
      <c r="H269" s="82"/>
      <c r="I269" s="211">
        <f t="shared" si="4"/>
        <v>0</v>
      </c>
      <c r="J269" s="94"/>
      <c r="K269" s="94"/>
      <c r="L269" s="94"/>
      <c r="M269" s="94"/>
      <c r="N269" s="107"/>
      <c r="O269" s="110"/>
      <c r="P269" s="350"/>
    </row>
    <row r="270" spans="1:16" ht="12.75" thickBot="1">
      <c r="A270" s="246"/>
      <c r="B270" s="29" t="s">
        <v>106</v>
      </c>
      <c r="C270" s="179"/>
      <c r="D270" s="89"/>
      <c r="E270" s="89"/>
      <c r="F270" s="89"/>
      <c r="G270" s="89"/>
      <c r="H270" s="89">
        <f>D270+E270+F270+G270</f>
        <v>0</v>
      </c>
      <c r="I270" s="211">
        <f t="shared" si="4"/>
        <v>0</v>
      </c>
      <c r="J270" s="96"/>
      <c r="K270" s="96"/>
      <c r="L270" s="96"/>
      <c r="M270" s="96"/>
      <c r="N270" s="220">
        <f>J270+K270+L270+M270</f>
        <v>0</v>
      </c>
      <c r="O270" s="131">
        <f>C270+I270-N270</f>
        <v>0</v>
      </c>
      <c r="P270" s="350"/>
    </row>
    <row r="271" spans="1:16" ht="12.75" thickBot="1">
      <c r="A271" s="15"/>
      <c r="B271" s="15"/>
      <c r="C271" s="185"/>
      <c r="D271" s="81"/>
      <c r="E271" s="81"/>
      <c r="F271" s="82"/>
      <c r="G271" s="82"/>
      <c r="H271" s="82"/>
      <c r="I271" s="211">
        <f t="shared" si="4"/>
        <v>0</v>
      </c>
      <c r="J271" s="94"/>
      <c r="K271" s="94"/>
      <c r="L271" s="94"/>
      <c r="M271" s="94"/>
      <c r="N271" s="107"/>
      <c r="O271" s="110"/>
      <c r="P271" s="350"/>
    </row>
    <row r="272" spans="1:16" ht="12.75" thickBot="1">
      <c r="A272" s="246"/>
      <c r="B272" s="29" t="s">
        <v>105</v>
      </c>
      <c r="C272" s="179"/>
      <c r="D272" s="89"/>
      <c r="E272" s="89"/>
      <c r="F272" s="89"/>
      <c r="G272" s="89"/>
      <c r="H272" s="89">
        <f>D272+E272+F272+G272</f>
        <v>0</v>
      </c>
      <c r="I272" s="211">
        <f t="shared" si="4"/>
        <v>0</v>
      </c>
      <c r="J272" s="96"/>
      <c r="K272" s="96"/>
      <c r="L272" s="96"/>
      <c r="M272" s="96"/>
      <c r="N272" s="220">
        <f>J272+K272+L272+M272</f>
        <v>0</v>
      </c>
      <c r="O272" s="131">
        <f>C272+I272-N272</f>
        <v>0</v>
      </c>
      <c r="P272" s="350"/>
    </row>
    <row r="273" spans="1:16" ht="12.75" thickBot="1">
      <c r="A273" s="15"/>
      <c r="B273" s="29" t="s">
        <v>357</v>
      </c>
      <c r="C273" s="179"/>
      <c r="D273" s="81"/>
      <c r="E273" s="89"/>
      <c r="F273" s="89"/>
      <c r="G273" s="89"/>
      <c r="H273" s="89">
        <f>D273+E273+F273+G273</f>
        <v>0</v>
      </c>
      <c r="I273" s="211">
        <f t="shared" si="4"/>
        <v>0</v>
      </c>
      <c r="J273" s="96"/>
      <c r="K273" s="96"/>
      <c r="L273" s="96"/>
      <c r="M273" s="96"/>
      <c r="N273" s="220">
        <f>J273+K273+L273+M273</f>
        <v>0</v>
      </c>
      <c r="O273" s="131">
        <f>C273+I273-N273</f>
        <v>0</v>
      </c>
      <c r="P273" s="350"/>
    </row>
    <row r="274" spans="1:16" ht="12.75" thickBot="1">
      <c r="A274" s="246"/>
      <c r="B274" s="29" t="s">
        <v>103</v>
      </c>
      <c r="C274" s="179"/>
      <c r="D274" s="89"/>
      <c r="E274" s="89"/>
      <c r="F274" s="89"/>
      <c r="G274" s="89"/>
      <c r="H274" s="89">
        <f>D274+E274+F274+G274</f>
        <v>0</v>
      </c>
      <c r="I274" s="211">
        <f t="shared" si="4"/>
        <v>0</v>
      </c>
      <c r="J274" s="96"/>
      <c r="K274" s="96"/>
      <c r="L274" s="96"/>
      <c r="M274" s="96"/>
      <c r="N274" s="220">
        <f>J274+K274+L274+M274</f>
        <v>0</v>
      </c>
      <c r="O274" s="131">
        <f>C274+I274-N274</f>
        <v>0</v>
      </c>
      <c r="P274" s="350"/>
    </row>
    <row r="275" spans="1:16" ht="12.75" thickBot="1">
      <c r="A275" s="15"/>
      <c r="B275" s="15"/>
      <c r="C275" s="185"/>
      <c r="D275" s="81"/>
      <c r="E275" s="81"/>
      <c r="F275" s="82"/>
      <c r="G275" s="82"/>
      <c r="H275" s="82"/>
      <c r="I275" s="211">
        <f t="shared" si="4"/>
        <v>0</v>
      </c>
      <c r="J275" s="94"/>
      <c r="K275" s="94"/>
      <c r="L275" s="94"/>
      <c r="M275" s="94"/>
      <c r="N275" s="107"/>
      <c r="O275" s="110"/>
      <c r="P275" s="350"/>
    </row>
    <row r="276" spans="1:16" ht="12.75" thickBot="1">
      <c r="A276" s="246"/>
      <c r="B276" s="29" t="s">
        <v>312</v>
      </c>
      <c r="C276" s="179"/>
      <c r="D276" s="89"/>
      <c r="E276" s="89"/>
      <c r="F276" s="89"/>
      <c r="G276" s="89"/>
      <c r="H276" s="89">
        <f>D276+E276+F276+G276</f>
        <v>0</v>
      </c>
      <c r="I276" s="211">
        <f t="shared" si="4"/>
        <v>0</v>
      </c>
      <c r="J276" s="96"/>
      <c r="K276" s="96"/>
      <c r="L276" s="96"/>
      <c r="M276" s="96"/>
      <c r="N276" s="220">
        <f>J276+K276+L276+M276</f>
        <v>0</v>
      </c>
      <c r="O276" s="131">
        <f>C276+I276-N276</f>
        <v>0</v>
      </c>
      <c r="P276" s="350"/>
    </row>
    <row r="277" spans="1:16" ht="12.75" thickBot="1">
      <c r="A277" s="1"/>
      <c r="B277" s="15"/>
      <c r="C277" s="176"/>
      <c r="D277" s="81"/>
      <c r="E277" s="81"/>
      <c r="F277" s="82"/>
      <c r="G277" s="82"/>
      <c r="H277" s="82"/>
      <c r="I277" s="211">
        <f t="shared" si="4"/>
        <v>0</v>
      </c>
      <c r="J277" s="94"/>
      <c r="K277" s="94"/>
      <c r="L277" s="94"/>
      <c r="M277" s="94"/>
      <c r="N277" s="107"/>
      <c r="O277" s="110"/>
      <c r="P277" s="350"/>
    </row>
    <row r="278" spans="1:16" ht="12.75" thickBot="1">
      <c r="A278" s="246"/>
      <c r="B278" s="29" t="s">
        <v>107</v>
      </c>
      <c r="C278" s="179"/>
      <c r="D278" s="89"/>
      <c r="E278" s="89"/>
      <c r="F278" s="89"/>
      <c r="G278" s="89"/>
      <c r="H278" s="89">
        <f>D278+E278+F278+G278</f>
        <v>0</v>
      </c>
      <c r="I278" s="211">
        <f t="shared" si="4"/>
        <v>0</v>
      </c>
      <c r="J278" s="96"/>
      <c r="K278" s="96"/>
      <c r="L278" s="96"/>
      <c r="M278" s="96"/>
      <c r="N278" s="220">
        <f>J278+K278+L278+M278</f>
        <v>0</v>
      </c>
      <c r="O278" s="131">
        <f>C278+I278-N278</f>
        <v>0</v>
      </c>
      <c r="P278" s="350"/>
    </row>
    <row r="279" spans="1:16" ht="12.75" thickBot="1">
      <c r="A279" s="15"/>
      <c r="B279" s="15"/>
      <c r="C279" s="185"/>
      <c r="D279" s="81"/>
      <c r="E279" s="81"/>
      <c r="F279" s="82"/>
      <c r="G279" s="82"/>
      <c r="H279" s="82"/>
      <c r="I279" s="211">
        <f t="shared" si="4"/>
        <v>0</v>
      </c>
      <c r="J279" s="94"/>
      <c r="K279" s="94"/>
      <c r="L279" s="94"/>
      <c r="M279" s="94"/>
      <c r="N279" s="107"/>
      <c r="O279" s="110"/>
      <c r="P279" s="350"/>
    </row>
    <row r="280" spans="1:16" ht="12.75" thickBot="1">
      <c r="A280" s="246"/>
      <c r="B280" s="19" t="s">
        <v>102</v>
      </c>
      <c r="C280" s="179"/>
      <c r="D280" s="89"/>
      <c r="E280" s="89"/>
      <c r="F280" s="89"/>
      <c r="G280" s="89"/>
      <c r="H280" s="89">
        <f>D280+E280+F280+G280</f>
        <v>0</v>
      </c>
      <c r="I280" s="211">
        <f t="shared" si="4"/>
        <v>0</v>
      </c>
      <c r="J280" s="96"/>
      <c r="K280" s="96"/>
      <c r="L280" s="96"/>
      <c r="M280" s="96"/>
      <c r="N280" s="220">
        <f>J280+K280+L280+M280</f>
        <v>0</v>
      </c>
      <c r="O280" s="131">
        <f>C280+I280-N280</f>
        <v>0</v>
      </c>
      <c r="P280" s="350"/>
    </row>
    <row r="281" spans="1:16" ht="12.75" thickBot="1">
      <c r="A281" s="1"/>
      <c r="B281" s="15"/>
      <c r="C281" s="176"/>
      <c r="D281" s="81"/>
      <c r="E281" s="81"/>
      <c r="F281" s="82"/>
      <c r="G281" s="82"/>
      <c r="H281" s="82"/>
      <c r="I281" s="211">
        <f t="shared" si="4"/>
        <v>0</v>
      </c>
      <c r="J281" s="94"/>
      <c r="K281" s="94"/>
      <c r="L281" s="94"/>
      <c r="M281" s="94"/>
      <c r="N281" s="107"/>
      <c r="O281" s="110"/>
      <c r="P281" s="350"/>
    </row>
    <row r="282" spans="1:16" ht="12.75" thickBot="1">
      <c r="A282" s="246"/>
      <c r="B282" s="19" t="s">
        <v>108</v>
      </c>
      <c r="C282" s="179"/>
      <c r="D282" s="89"/>
      <c r="E282" s="89"/>
      <c r="F282" s="89"/>
      <c r="G282" s="89"/>
      <c r="H282" s="89">
        <f>D282+E282+F282+G282</f>
        <v>0</v>
      </c>
      <c r="I282" s="211">
        <f t="shared" si="4"/>
        <v>0</v>
      </c>
      <c r="J282" s="96"/>
      <c r="K282" s="96"/>
      <c r="L282" s="96"/>
      <c r="M282" s="96"/>
      <c r="N282" s="220">
        <f>J282+K282+L282+M282</f>
        <v>0</v>
      </c>
      <c r="O282" s="131">
        <f>C282+I282-N282</f>
        <v>0</v>
      </c>
      <c r="P282" s="350"/>
    </row>
    <row r="283" spans="1:16" ht="12.75" thickBot="1">
      <c r="A283" s="15"/>
      <c r="B283" s="25"/>
      <c r="C283" s="185"/>
      <c r="D283" s="81"/>
      <c r="E283" s="81"/>
      <c r="F283" s="82"/>
      <c r="G283" s="82"/>
      <c r="H283" s="82"/>
      <c r="I283" s="211">
        <f t="shared" si="4"/>
        <v>0</v>
      </c>
      <c r="J283" s="94"/>
      <c r="K283" s="94"/>
      <c r="L283" s="94"/>
      <c r="M283" s="94"/>
      <c r="N283" s="107"/>
      <c r="O283" s="110"/>
      <c r="P283" s="350"/>
    </row>
    <row r="284" spans="1:16" ht="12.75" thickBot="1">
      <c r="A284" s="246"/>
      <c r="B284" s="19" t="s">
        <v>332</v>
      </c>
      <c r="C284" s="382"/>
      <c r="D284" s="89"/>
      <c r="E284" s="89"/>
      <c r="F284" s="89"/>
      <c r="G284" s="89"/>
      <c r="H284" s="89">
        <f>D284+E284+F284+G284</f>
        <v>0</v>
      </c>
      <c r="I284" s="211">
        <f t="shared" si="4"/>
        <v>0</v>
      </c>
      <c r="J284" s="96"/>
      <c r="K284" s="96"/>
      <c r="L284" s="96"/>
      <c r="M284" s="96"/>
      <c r="N284" s="220">
        <f>J284+K284+L284+M284</f>
        <v>0</v>
      </c>
      <c r="O284" s="131">
        <f>C284+I284-N284</f>
        <v>0</v>
      </c>
      <c r="P284" s="350"/>
    </row>
    <row r="285" spans="1:16" ht="12.75" thickBot="1">
      <c r="A285" s="7"/>
      <c r="B285" s="7"/>
      <c r="C285" s="278"/>
      <c r="D285" s="256"/>
      <c r="E285" s="260"/>
      <c r="F285" s="260"/>
      <c r="G285" s="260"/>
      <c r="H285" s="260"/>
      <c r="I285" s="211">
        <f t="shared" si="4"/>
        <v>0</v>
      </c>
      <c r="J285" s="262"/>
      <c r="K285" s="262"/>
      <c r="L285" s="262"/>
      <c r="M285" s="262"/>
      <c r="N285" s="279"/>
      <c r="O285" s="142"/>
      <c r="P285" s="350"/>
    </row>
    <row r="286" spans="1:16" ht="12.75" thickBot="1">
      <c r="A286" s="28"/>
      <c r="B286" s="6" t="s">
        <v>226</v>
      </c>
      <c r="C286" s="281"/>
      <c r="D286" s="89">
        <v>900</v>
      </c>
      <c r="E286" s="89">
        <v>900</v>
      </c>
      <c r="F286" s="89">
        <v>900</v>
      </c>
      <c r="G286" s="89">
        <v>900</v>
      </c>
      <c r="H286" s="89">
        <f>D286+E286+F286+G286</f>
        <v>3600</v>
      </c>
      <c r="I286" s="211">
        <f t="shared" si="4"/>
        <v>2542.3728813559323</v>
      </c>
      <c r="J286" s="96"/>
      <c r="K286" s="96"/>
      <c r="L286" s="96"/>
      <c r="M286" s="96"/>
      <c r="N286" s="220">
        <f>J286+K286+L286+M286</f>
        <v>0</v>
      </c>
      <c r="O286" s="131">
        <f>C286+I286-N286</f>
        <v>2542.3728813559323</v>
      </c>
      <c r="P286" s="350"/>
    </row>
    <row r="287" spans="1:16" ht="12.75" thickBot="1">
      <c r="A287" s="7"/>
      <c r="B287" s="7"/>
      <c r="C287" s="278"/>
      <c r="D287" s="256"/>
      <c r="E287" s="260"/>
      <c r="F287" s="260"/>
      <c r="G287" s="260"/>
      <c r="H287" s="260"/>
      <c r="I287" s="211">
        <f t="shared" si="4"/>
        <v>0</v>
      </c>
      <c r="J287" s="262"/>
      <c r="K287" s="262"/>
      <c r="L287" s="262"/>
      <c r="M287" s="262"/>
      <c r="N287" s="279"/>
      <c r="O287" s="142"/>
      <c r="P287" s="350"/>
    </row>
    <row r="288" spans="1:16" ht="12.75" thickBot="1">
      <c r="A288" s="28"/>
      <c r="B288" s="6" t="s">
        <v>227</v>
      </c>
      <c r="C288" s="281"/>
      <c r="D288" s="89">
        <v>900</v>
      </c>
      <c r="E288" s="89">
        <v>900</v>
      </c>
      <c r="F288" s="89">
        <v>900</v>
      </c>
      <c r="G288" s="89">
        <v>900</v>
      </c>
      <c r="H288" s="89">
        <f>D288+E288+F288+G288</f>
        <v>3600</v>
      </c>
      <c r="I288" s="211">
        <f t="shared" si="4"/>
        <v>2542.3728813559323</v>
      </c>
      <c r="J288" s="96"/>
      <c r="K288" s="96"/>
      <c r="L288" s="96"/>
      <c r="M288" s="96"/>
      <c r="N288" s="220">
        <f>J288+K288+L288+M288</f>
        <v>0</v>
      </c>
      <c r="O288" s="131">
        <f>C288+I288-N288</f>
        <v>2542.3728813559323</v>
      </c>
      <c r="P288" s="350"/>
    </row>
    <row r="289" spans="1:16" ht="12.75" thickBot="1">
      <c r="A289" s="1"/>
      <c r="B289" s="1"/>
      <c r="C289" s="184"/>
      <c r="D289" s="256"/>
      <c r="E289" s="252"/>
      <c r="F289" s="252"/>
      <c r="G289" s="252"/>
      <c r="H289" s="252"/>
      <c r="I289" s="211">
        <f t="shared" si="4"/>
        <v>0</v>
      </c>
      <c r="J289" s="254"/>
      <c r="K289" s="254"/>
      <c r="L289" s="254"/>
      <c r="M289" s="254"/>
      <c r="N289" s="277"/>
      <c r="O289" s="132"/>
      <c r="P289" s="350"/>
    </row>
    <row r="290" spans="1:16" ht="12.75" thickBot="1">
      <c r="A290" s="28"/>
      <c r="B290" s="6" t="s">
        <v>228</v>
      </c>
      <c r="C290" s="281"/>
      <c r="D290" s="89">
        <v>3600</v>
      </c>
      <c r="E290" s="89">
        <v>3600</v>
      </c>
      <c r="F290" s="89">
        <v>3600</v>
      </c>
      <c r="G290" s="89">
        <v>3600</v>
      </c>
      <c r="H290" s="89">
        <f>D290+E290+F290+G290</f>
        <v>14400</v>
      </c>
      <c r="I290" s="211">
        <f t="shared" si="4"/>
        <v>10169.49152542373</v>
      </c>
      <c r="J290" s="96"/>
      <c r="K290" s="96"/>
      <c r="L290" s="96"/>
      <c r="M290" s="96"/>
      <c r="N290" s="220">
        <f>J290+K290+L290+M290</f>
        <v>0</v>
      </c>
      <c r="O290" s="131">
        <f>C290+I290-N290</f>
        <v>10169.49152542373</v>
      </c>
      <c r="P290" s="350"/>
    </row>
    <row r="291" spans="1:16" ht="12.75" thickBot="1">
      <c r="A291" s="1"/>
      <c r="B291" s="1"/>
      <c r="C291" s="184"/>
      <c r="D291" s="252"/>
      <c r="E291" s="252"/>
      <c r="F291" s="252"/>
      <c r="G291" s="252"/>
      <c r="H291" s="252"/>
      <c r="I291" s="211">
        <f t="shared" si="4"/>
        <v>0</v>
      </c>
      <c r="J291" s="254"/>
      <c r="K291" s="254"/>
      <c r="L291" s="254"/>
      <c r="M291" s="254"/>
      <c r="N291" s="277"/>
      <c r="O291" s="132"/>
      <c r="P291" s="350"/>
    </row>
    <row r="292" spans="1:16" ht="12.75" thickBot="1">
      <c r="A292" s="28"/>
      <c r="B292" s="6" t="s">
        <v>229</v>
      </c>
      <c r="C292" s="281"/>
      <c r="D292" s="89">
        <v>1800</v>
      </c>
      <c r="E292" s="89">
        <v>1800</v>
      </c>
      <c r="F292" s="89">
        <v>1800</v>
      </c>
      <c r="G292" s="89">
        <v>1800</v>
      </c>
      <c r="H292" s="89">
        <f>D292+E292+F292+G292</f>
        <v>7200</v>
      </c>
      <c r="I292" s="211">
        <f t="shared" si="4"/>
        <v>5084.745762711865</v>
      </c>
      <c r="J292" s="96"/>
      <c r="K292" s="96"/>
      <c r="L292" s="96"/>
      <c r="M292" s="96"/>
      <c r="N292" s="220">
        <f>J292+K292+L292+M292</f>
        <v>0</v>
      </c>
      <c r="O292" s="131">
        <f>C292+I292-N292</f>
        <v>5084.745762711865</v>
      </c>
      <c r="P292" s="350"/>
    </row>
    <row r="293" spans="1:16" ht="12.75" thickBot="1">
      <c r="A293" s="7"/>
      <c r="B293" s="7"/>
      <c r="C293" s="278"/>
      <c r="D293" s="252"/>
      <c r="E293" s="260"/>
      <c r="F293" s="260"/>
      <c r="G293" s="260"/>
      <c r="H293" s="260"/>
      <c r="I293" s="211">
        <f t="shared" si="4"/>
        <v>0</v>
      </c>
      <c r="J293" s="262"/>
      <c r="K293" s="262"/>
      <c r="L293" s="262"/>
      <c r="M293" s="262"/>
      <c r="N293" s="279"/>
      <c r="O293" s="142"/>
      <c r="P293" s="350"/>
    </row>
    <row r="294" spans="1:16" ht="12.75" thickBot="1">
      <c r="A294" s="28"/>
      <c r="B294" s="20" t="s">
        <v>230</v>
      </c>
      <c r="C294" s="281"/>
      <c r="D294" s="89"/>
      <c r="E294" s="89"/>
      <c r="F294" s="89"/>
      <c r="G294" s="89"/>
      <c r="H294" s="89">
        <f>D294+E294+F294+G294</f>
        <v>0</v>
      </c>
      <c r="I294" s="211">
        <f t="shared" si="4"/>
        <v>0</v>
      </c>
      <c r="J294" s="96"/>
      <c r="K294" s="96"/>
      <c r="L294" s="96"/>
      <c r="M294" s="96"/>
      <c r="N294" s="220">
        <f>J294+K294+L294+M294</f>
        <v>0</v>
      </c>
      <c r="O294" s="131">
        <f>C294+I294-N294</f>
        <v>0</v>
      </c>
      <c r="P294" s="350"/>
    </row>
    <row r="295" spans="1:16" ht="12.75" thickBot="1">
      <c r="A295" s="7"/>
      <c r="B295" s="7"/>
      <c r="C295" s="278"/>
      <c r="D295" s="260"/>
      <c r="E295" s="260"/>
      <c r="F295" s="260"/>
      <c r="G295" s="260"/>
      <c r="H295" s="260"/>
      <c r="I295" s="211">
        <f t="shared" si="4"/>
        <v>0</v>
      </c>
      <c r="J295" s="262"/>
      <c r="K295" s="262"/>
      <c r="L295" s="262"/>
      <c r="M295" s="262"/>
      <c r="N295" s="279"/>
      <c r="O295" s="142"/>
      <c r="P295" s="350"/>
    </row>
    <row r="296" spans="1:16" ht="12.75" thickBot="1">
      <c r="A296" s="28"/>
      <c r="B296" s="20" t="s">
        <v>231</v>
      </c>
      <c r="C296" s="281"/>
      <c r="D296" s="89">
        <v>5400</v>
      </c>
      <c r="E296" s="89">
        <v>5400</v>
      </c>
      <c r="F296" s="89">
        <v>5400</v>
      </c>
      <c r="G296" s="89">
        <v>5400</v>
      </c>
      <c r="H296" s="89">
        <f>D296+E296+F296+G296</f>
        <v>21600</v>
      </c>
      <c r="I296" s="211">
        <f t="shared" si="4"/>
        <v>15254.237288135595</v>
      </c>
      <c r="J296" s="96"/>
      <c r="K296" s="96"/>
      <c r="L296" s="96"/>
      <c r="M296" s="96"/>
      <c r="N296" s="220">
        <f>J296+K296+L296+M296</f>
        <v>0</v>
      </c>
      <c r="O296" s="131">
        <f>C296+I296-N296</f>
        <v>15254.237288135595</v>
      </c>
      <c r="P296" s="350"/>
    </row>
    <row r="297" spans="1:16" ht="12.75" thickBot="1">
      <c r="A297" s="1"/>
      <c r="B297" s="1"/>
      <c r="C297" s="184"/>
      <c r="D297" s="256"/>
      <c r="E297" s="252"/>
      <c r="F297" s="252"/>
      <c r="G297" s="252"/>
      <c r="H297" s="252"/>
      <c r="I297" s="211">
        <f t="shared" si="4"/>
        <v>0</v>
      </c>
      <c r="J297" s="254"/>
      <c r="K297" s="254"/>
      <c r="L297" s="254"/>
      <c r="M297" s="254"/>
      <c r="N297" s="277"/>
      <c r="O297" s="132"/>
      <c r="P297" s="350"/>
    </row>
    <row r="298" spans="1:16" ht="12.75" thickBot="1">
      <c r="A298" s="28"/>
      <c r="B298" s="20" t="s">
        <v>232</v>
      </c>
      <c r="C298" s="281"/>
      <c r="D298" s="89">
        <v>4500</v>
      </c>
      <c r="E298" s="89">
        <v>4500</v>
      </c>
      <c r="F298" s="89">
        <v>4500</v>
      </c>
      <c r="G298" s="89">
        <v>4500</v>
      </c>
      <c r="H298" s="89">
        <f>D298+E298+F298+G298</f>
        <v>18000</v>
      </c>
      <c r="I298" s="211">
        <f t="shared" si="4"/>
        <v>12711.864406779661</v>
      </c>
      <c r="J298" s="96"/>
      <c r="K298" s="96"/>
      <c r="L298" s="96"/>
      <c r="M298" s="96"/>
      <c r="N298" s="220">
        <f>J298+K298+L298+M298</f>
        <v>0</v>
      </c>
      <c r="O298" s="131">
        <f>C298+I298-N298</f>
        <v>12711.864406779661</v>
      </c>
      <c r="P298" s="350"/>
    </row>
    <row r="299" spans="1:16" ht="12.75" thickBot="1">
      <c r="A299" s="7"/>
      <c r="B299" s="7"/>
      <c r="C299" s="278"/>
      <c r="D299" s="252"/>
      <c r="E299" s="260"/>
      <c r="F299" s="260"/>
      <c r="G299" s="260"/>
      <c r="H299" s="260"/>
      <c r="I299" s="211">
        <f t="shared" si="4"/>
        <v>0</v>
      </c>
      <c r="J299" s="262"/>
      <c r="K299" s="262"/>
      <c r="L299" s="262"/>
      <c r="M299" s="262"/>
      <c r="N299" s="279"/>
      <c r="O299" s="142"/>
      <c r="P299" s="350"/>
    </row>
    <row r="300" spans="1:16" ht="12.75" thickBot="1">
      <c r="A300" s="28"/>
      <c r="B300" s="20" t="s">
        <v>233</v>
      </c>
      <c r="C300" s="281"/>
      <c r="D300" s="89"/>
      <c r="E300" s="89"/>
      <c r="F300" s="89"/>
      <c r="G300" s="89"/>
      <c r="H300" s="89">
        <f>D300+E300+F300+G300</f>
        <v>0</v>
      </c>
      <c r="I300" s="211">
        <f t="shared" si="4"/>
        <v>0</v>
      </c>
      <c r="J300" s="96"/>
      <c r="K300" s="96"/>
      <c r="L300" s="96"/>
      <c r="M300" s="96"/>
      <c r="N300" s="220">
        <f>J300+K300+L300+M300</f>
        <v>0</v>
      </c>
      <c r="O300" s="131">
        <f>C300+I300-N300</f>
        <v>0</v>
      </c>
      <c r="P300" s="350"/>
    </row>
    <row r="301" spans="1:16" ht="12.75" thickBot="1">
      <c r="A301" s="7"/>
      <c r="B301" s="7"/>
      <c r="C301" s="278"/>
      <c r="D301" s="256"/>
      <c r="E301" s="260"/>
      <c r="F301" s="260"/>
      <c r="G301" s="260"/>
      <c r="H301" s="260"/>
      <c r="I301" s="211">
        <f t="shared" si="4"/>
        <v>0</v>
      </c>
      <c r="J301" s="262"/>
      <c r="K301" s="262"/>
      <c r="L301" s="262"/>
      <c r="M301" s="262"/>
      <c r="N301" s="279"/>
      <c r="O301" s="142"/>
      <c r="P301" s="350"/>
    </row>
    <row r="302" spans="1:16" ht="12.75" thickBot="1">
      <c r="A302" s="28"/>
      <c r="B302" s="20" t="s">
        <v>234</v>
      </c>
      <c r="C302" s="281"/>
      <c r="D302" s="89"/>
      <c r="E302" s="89"/>
      <c r="F302" s="89"/>
      <c r="G302" s="89"/>
      <c r="H302" s="89">
        <f>D302+E302+F302+G302</f>
        <v>0</v>
      </c>
      <c r="I302" s="211">
        <f t="shared" si="4"/>
        <v>0</v>
      </c>
      <c r="J302" s="96"/>
      <c r="K302" s="96"/>
      <c r="L302" s="96"/>
      <c r="M302" s="96"/>
      <c r="N302" s="220">
        <f>J302+K302+L302+M302</f>
        <v>0</v>
      </c>
      <c r="O302" s="131">
        <f>C302+I302-N302</f>
        <v>0</v>
      </c>
      <c r="P302" s="350"/>
    </row>
    <row r="303" spans="1:16" ht="12.75" thickBot="1">
      <c r="A303" s="15"/>
      <c r="B303" s="15"/>
      <c r="C303" s="182"/>
      <c r="D303" s="256"/>
      <c r="E303" s="256"/>
      <c r="F303" s="256"/>
      <c r="G303" s="256"/>
      <c r="H303" s="256"/>
      <c r="I303" s="211">
        <f t="shared" si="4"/>
        <v>0</v>
      </c>
      <c r="J303" s="258"/>
      <c r="K303" s="258"/>
      <c r="L303" s="258"/>
      <c r="M303" s="258"/>
      <c r="N303" s="280"/>
      <c r="O303" s="143"/>
      <c r="P303" s="350"/>
    </row>
    <row r="304" spans="1:16" ht="12.75" thickBot="1">
      <c r="A304" s="28"/>
      <c r="B304" s="20" t="s">
        <v>235</v>
      </c>
      <c r="C304" s="281"/>
      <c r="D304" s="89">
        <v>6300</v>
      </c>
      <c r="E304" s="89">
        <v>6300</v>
      </c>
      <c r="F304" s="89">
        <v>6300</v>
      </c>
      <c r="G304" s="89">
        <v>6300</v>
      </c>
      <c r="H304" s="89">
        <f>D304+E304+F304+G304</f>
        <v>25200</v>
      </c>
      <c r="I304" s="211">
        <f t="shared" si="4"/>
        <v>17796.610169491527</v>
      </c>
      <c r="J304" s="96"/>
      <c r="K304" s="96"/>
      <c r="L304" s="96"/>
      <c r="M304" s="96"/>
      <c r="N304" s="220">
        <f>J304+K304+L304+M304</f>
        <v>0</v>
      </c>
      <c r="O304" s="131">
        <f>C304+I304-N304</f>
        <v>17796.610169491527</v>
      </c>
      <c r="P304" s="350"/>
    </row>
    <row r="305" spans="1:16" ht="12.75" thickBot="1">
      <c r="A305" s="15"/>
      <c r="B305" s="15"/>
      <c r="C305" s="182"/>
      <c r="D305" s="256"/>
      <c r="E305" s="256"/>
      <c r="F305" s="256"/>
      <c r="G305" s="256"/>
      <c r="H305" s="256"/>
      <c r="I305" s="211">
        <f t="shared" si="4"/>
        <v>0</v>
      </c>
      <c r="J305" s="258"/>
      <c r="K305" s="258"/>
      <c r="L305" s="258"/>
      <c r="M305" s="258"/>
      <c r="N305" s="280"/>
      <c r="O305" s="143"/>
      <c r="P305" s="350"/>
    </row>
    <row r="306" spans="1:16" ht="12.75" thickBot="1">
      <c r="A306" s="28"/>
      <c r="B306" s="20" t="s">
        <v>236</v>
      </c>
      <c r="C306" s="281"/>
      <c r="D306" s="89">
        <v>6300</v>
      </c>
      <c r="E306" s="89">
        <v>6300</v>
      </c>
      <c r="F306" s="89">
        <v>6300</v>
      </c>
      <c r="G306" s="89">
        <v>6300</v>
      </c>
      <c r="H306" s="89">
        <f>D306+E306+F306+G306</f>
        <v>25200</v>
      </c>
      <c r="I306" s="211">
        <f t="shared" si="4"/>
        <v>17796.610169491527</v>
      </c>
      <c r="J306" s="96"/>
      <c r="K306" s="96"/>
      <c r="L306" s="96"/>
      <c r="M306" s="96"/>
      <c r="N306" s="220">
        <f>J306+K306+L306+M306</f>
        <v>0</v>
      </c>
      <c r="O306" s="131">
        <f>C306+I306-N306</f>
        <v>17796.610169491527</v>
      </c>
      <c r="P306" s="350"/>
    </row>
    <row r="307" spans="1:16" ht="12.75" thickBot="1">
      <c r="A307" s="1"/>
      <c r="B307" s="1"/>
      <c r="C307" s="184"/>
      <c r="D307" s="252"/>
      <c r="E307" s="252"/>
      <c r="F307" s="252"/>
      <c r="G307" s="252"/>
      <c r="H307" s="252"/>
      <c r="I307" s="211">
        <f t="shared" si="4"/>
        <v>0</v>
      </c>
      <c r="J307" s="254"/>
      <c r="K307" s="254"/>
      <c r="L307" s="254"/>
      <c r="M307" s="254"/>
      <c r="N307" s="277"/>
      <c r="O307" s="132"/>
      <c r="P307" s="350"/>
    </row>
    <row r="308" spans="1:16" ht="12.75" thickBot="1">
      <c r="A308" s="28"/>
      <c r="B308" s="20" t="s">
        <v>237</v>
      </c>
      <c r="C308" s="281"/>
      <c r="D308" s="89"/>
      <c r="E308" s="89"/>
      <c r="F308" s="89"/>
      <c r="G308" s="89"/>
      <c r="H308" s="89">
        <f>D308+E308+F308+G308</f>
        <v>0</v>
      </c>
      <c r="I308" s="211">
        <f t="shared" si="4"/>
        <v>0</v>
      </c>
      <c r="J308" s="96"/>
      <c r="K308" s="96"/>
      <c r="L308" s="96"/>
      <c r="M308" s="96"/>
      <c r="N308" s="220">
        <f>J308+K308+L308+M308</f>
        <v>0</v>
      </c>
      <c r="O308" s="131">
        <f>C308+I308-N308</f>
        <v>0</v>
      </c>
      <c r="P308" s="350"/>
    </row>
    <row r="309" spans="1:16" ht="12.75" thickBot="1">
      <c r="A309" s="15"/>
      <c r="B309" s="15"/>
      <c r="C309" s="182"/>
      <c r="D309" s="256"/>
      <c r="E309" s="256"/>
      <c r="F309" s="256"/>
      <c r="G309" s="256"/>
      <c r="H309" s="256"/>
      <c r="I309" s="211">
        <f t="shared" si="4"/>
        <v>0</v>
      </c>
      <c r="J309" s="258"/>
      <c r="K309" s="258"/>
      <c r="L309" s="258"/>
      <c r="M309" s="258"/>
      <c r="N309" s="280"/>
      <c r="O309" s="143"/>
      <c r="P309" s="350"/>
    </row>
    <row r="310" spans="1:16" ht="12.75" thickBot="1">
      <c r="A310" s="28"/>
      <c r="B310" s="20" t="s">
        <v>238</v>
      </c>
      <c r="C310" s="281"/>
      <c r="D310" s="89"/>
      <c r="E310" s="89"/>
      <c r="F310" s="89"/>
      <c r="G310" s="89"/>
      <c r="H310" s="89">
        <f>D310+E310+F310+G310</f>
        <v>0</v>
      </c>
      <c r="I310" s="211">
        <f t="shared" si="4"/>
        <v>0</v>
      </c>
      <c r="J310" s="96"/>
      <c r="K310" s="96"/>
      <c r="L310" s="96"/>
      <c r="M310" s="96"/>
      <c r="N310" s="220">
        <f>J310+K310+L310+M310</f>
        <v>0</v>
      </c>
      <c r="O310" s="131">
        <f>C310+I310-N310</f>
        <v>0</v>
      </c>
      <c r="P310" s="350"/>
    </row>
    <row r="311" spans="1:16" ht="12.75" thickBot="1">
      <c r="A311" s="25"/>
      <c r="B311" s="25"/>
      <c r="C311" s="282"/>
      <c r="D311" s="266"/>
      <c r="E311" s="266"/>
      <c r="F311" s="266"/>
      <c r="G311" s="266"/>
      <c r="H311" s="266"/>
      <c r="I311" s="211">
        <f t="shared" si="4"/>
        <v>0</v>
      </c>
      <c r="J311" s="268"/>
      <c r="K311" s="268"/>
      <c r="L311" s="268"/>
      <c r="M311" s="268"/>
      <c r="N311" s="283"/>
      <c r="O311" s="146"/>
      <c r="P311" s="350"/>
    </row>
    <row r="312" spans="1:16" ht="12.75" thickBot="1">
      <c r="A312" s="28"/>
      <c r="B312" s="20" t="s">
        <v>239</v>
      </c>
      <c r="C312" s="281"/>
      <c r="D312" s="89"/>
      <c r="E312" s="89"/>
      <c r="F312" s="89"/>
      <c r="G312" s="89"/>
      <c r="H312" s="89">
        <f>D312+E312+F312+G312</f>
        <v>0</v>
      </c>
      <c r="I312" s="211">
        <f t="shared" si="4"/>
        <v>0</v>
      </c>
      <c r="J312" s="96"/>
      <c r="K312" s="96"/>
      <c r="L312" s="96"/>
      <c r="M312" s="96"/>
      <c r="N312" s="220">
        <f>J312+K312+L312+M312</f>
        <v>0</v>
      </c>
      <c r="O312" s="131">
        <f>C312+I312-N312</f>
        <v>0</v>
      </c>
      <c r="P312" s="350"/>
    </row>
    <row r="313" spans="1:16" ht="12.75" thickBot="1">
      <c r="A313" s="25"/>
      <c r="B313" s="25"/>
      <c r="C313" s="282"/>
      <c r="D313" s="266"/>
      <c r="E313" s="266"/>
      <c r="F313" s="266"/>
      <c r="G313" s="266"/>
      <c r="H313" s="266"/>
      <c r="I313" s="211">
        <f t="shared" si="4"/>
        <v>0</v>
      </c>
      <c r="J313" s="268"/>
      <c r="K313" s="268"/>
      <c r="L313" s="268"/>
      <c r="M313" s="268"/>
      <c r="N313" s="283"/>
      <c r="O313" s="146"/>
      <c r="P313" s="350"/>
    </row>
    <row r="314" spans="1:16" ht="12.75" thickBot="1">
      <c r="A314" s="28"/>
      <c r="B314" s="20" t="s">
        <v>240</v>
      </c>
      <c r="C314" s="281"/>
      <c r="D314" s="89"/>
      <c r="E314" s="89"/>
      <c r="F314" s="89"/>
      <c r="G314" s="89"/>
      <c r="H314" s="89">
        <f>D314+E314+F314+G314</f>
        <v>0</v>
      </c>
      <c r="I314" s="211">
        <f t="shared" si="4"/>
        <v>0</v>
      </c>
      <c r="J314" s="96"/>
      <c r="K314" s="96"/>
      <c r="L314" s="96"/>
      <c r="M314" s="96"/>
      <c r="N314" s="220">
        <f>J314+K314+L314+M314</f>
        <v>0</v>
      </c>
      <c r="O314" s="131">
        <f>C314+I314-N314</f>
        <v>0</v>
      </c>
      <c r="P314" s="350"/>
    </row>
    <row r="315" spans="1:16" ht="12.75" thickBot="1">
      <c r="A315" s="25"/>
      <c r="B315" s="25"/>
      <c r="C315" s="282"/>
      <c r="D315" s="266"/>
      <c r="E315" s="266"/>
      <c r="F315" s="266"/>
      <c r="G315" s="266"/>
      <c r="H315" s="266"/>
      <c r="I315" s="211">
        <f t="shared" si="4"/>
        <v>0</v>
      </c>
      <c r="J315" s="268"/>
      <c r="K315" s="268"/>
      <c r="L315" s="268"/>
      <c r="M315" s="268"/>
      <c r="N315" s="283"/>
      <c r="O315" s="146"/>
      <c r="P315" s="350"/>
    </row>
    <row r="316" spans="1:16" ht="12.75" thickBot="1">
      <c r="A316" s="28"/>
      <c r="B316" s="20" t="s">
        <v>241</v>
      </c>
      <c r="C316" s="281"/>
      <c r="D316" s="89"/>
      <c r="E316" s="89"/>
      <c r="F316" s="89"/>
      <c r="G316" s="89"/>
      <c r="H316" s="89">
        <f>D316+E316+F316+G316</f>
        <v>0</v>
      </c>
      <c r="I316" s="211">
        <f aca="true" t="shared" si="5" ref="I316:I323">H316/1.18/1.2</f>
        <v>0</v>
      </c>
      <c r="J316" s="96"/>
      <c r="K316" s="96"/>
      <c r="L316" s="96"/>
      <c r="M316" s="96"/>
      <c r="N316" s="220">
        <f>J316+K316+L316+M316</f>
        <v>0</v>
      </c>
      <c r="O316" s="131">
        <f>C316+I316-N316</f>
        <v>0</v>
      </c>
      <c r="P316" s="350"/>
    </row>
    <row r="317" spans="1:16" ht="12.75" thickBot="1">
      <c r="A317" s="15"/>
      <c r="B317" s="15"/>
      <c r="C317" s="182"/>
      <c r="D317" s="256"/>
      <c r="E317" s="256"/>
      <c r="F317" s="256"/>
      <c r="G317" s="256"/>
      <c r="H317" s="256"/>
      <c r="I317" s="211">
        <f t="shared" si="5"/>
        <v>0</v>
      </c>
      <c r="J317" s="258"/>
      <c r="K317" s="258"/>
      <c r="L317" s="258"/>
      <c r="M317" s="258"/>
      <c r="N317" s="280"/>
      <c r="O317" s="143"/>
      <c r="P317" s="350"/>
    </row>
    <row r="318" spans="1:16" ht="12.75" thickBot="1">
      <c r="A318" s="28"/>
      <c r="B318" s="20" t="s">
        <v>242</v>
      </c>
      <c r="C318" s="281"/>
      <c r="D318" s="89">
        <v>5400</v>
      </c>
      <c r="E318" s="89">
        <v>5400</v>
      </c>
      <c r="F318" s="89">
        <v>5400</v>
      </c>
      <c r="G318" s="89">
        <v>5400</v>
      </c>
      <c r="H318" s="89">
        <f>D318+E318+F318+G318</f>
        <v>21600</v>
      </c>
      <c r="I318" s="211">
        <f t="shared" si="5"/>
        <v>15254.237288135595</v>
      </c>
      <c r="J318" s="96"/>
      <c r="K318" s="96"/>
      <c r="L318" s="96"/>
      <c r="M318" s="96"/>
      <c r="N318" s="220">
        <f>J318+K318+L318+M318</f>
        <v>0</v>
      </c>
      <c r="O318" s="131">
        <f>C318+I318-N318</f>
        <v>15254.237288135595</v>
      </c>
      <c r="P318" s="350"/>
    </row>
    <row r="319" spans="1:16" ht="12.75" thickBot="1">
      <c r="A319" s="7"/>
      <c r="B319" s="7"/>
      <c r="C319" s="278"/>
      <c r="D319" s="260"/>
      <c r="E319" s="260"/>
      <c r="F319" s="260"/>
      <c r="G319" s="260"/>
      <c r="H319" s="260"/>
      <c r="I319" s="211">
        <f t="shared" si="5"/>
        <v>0</v>
      </c>
      <c r="J319" s="262"/>
      <c r="K319" s="262"/>
      <c r="L319" s="262"/>
      <c r="M319" s="262"/>
      <c r="N319" s="279"/>
      <c r="O319" s="142"/>
      <c r="P319" s="350"/>
    </row>
    <row r="320" spans="1:16" ht="12.75" thickBot="1">
      <c r="A320" s="28"/>
      <c r="B320" s="20" t="s">
        <v>243</v>
      </c>
      <c r="C320" s="281"/>
      <c r="D320" s="89">
        <v>5400</v>
      </c>
      <c r="E320" s="89">
        <v>5400</v>
      </c>
      <c r="F320" s="89">
        <v>5400</v>
      </c>
      <c r="G320" s="89">
        <v>5400</v>
      </c>
      <c r="H320" s="89">
        <f>D320+E320+F320+G320</f>
        <v>21600</v>
      </c>
      <c r="I320" s="211">
        <f t="shared" si="5"/>
        <v>15254.237288135595</v>
      </c>
      <c r="J320" s="96"/>
      <c r="K320" s="96"/>
      <c r="L320" s="96"/>
      <c r="M320" s="96"/>
      <c r="N320" s="220">
        <f>J320+K320+L320+M320</f>
        <v>0</v>
      </c>
      <c r="O320" s="131">
        <f>C320+I320-N320</f>
        <v>15254.237288135595</v>
      </c>
      <c r="P320" s="350"/>
    </row>
    <row r="321" spans="1:16" ht="12.75" thickBot="1">
      <c r="A321" s="25"/>
      <c r="B321" s="25"/>
      <c r="C321" s="282"/>
      <c r="D321" s="256"/>
      <c r="E321" s="256"/>
      <c r="F321" s="256"/>
      <c r="G321" s="256"/>
      <c r="H321" s="256"/>
      <c r="I321" s="211">
        <f t="shared" si="5"/>
        <v>0</v>
      </c>
      <c r="J321" s="258"/>
      <c r="K321" s="258"/>
      <c r="L321" s="258"/>
      <c r="M321" s="258"/>
      <c r="N321" s="280"/>
      <c r="O321" s="143"/>
      <c r="P321" s="350"/>
    </row>
    <row r="322" spans="1:16" ht="12.75" thickBot="1">
      <c r="A322" s="28"/>
      <c r="B322" s="20" t="s">
        <v>348</v>
      </c>
      <c r="C322" s="284"/>
      <c r="D322" s="89">
        <v>1800</v>
      </c>
      <c r="E322" s="89">
        <v>1800</v>
      </c>
      <c r="F322" s="89">
        <v>1800</v>
      </c>
      <c r="G322" s="89">
        <v>1800</v>
      </c>
      <c r="H322" s="89">
        <f>D322+E322+F322+G322</f>
        <v>7200</v>
      </c>
      <c r="I322" s="211">
        <f t="shared" si="5"/>
        <v>5084.745762711865</v>
      </c>
      <c r="J322" s="96"/>
      <c r="K322" s="96"/>
      <c r="L322" s="96"/>
      <c r="M322" s="96"/>
      <c r="N322" s="220">
        <f>J322+K322+L322+M322</f>
        <v>0</v>
      </c>
      <c r="O322" s="131">
        <f>C322+I322-N322</f>
        <v>5084.745762711865</v>
      </c>
      <c r="P322" s="350"/>
    </row>
    <row r="323" spans="1:16" ht="12.75" thickBot="1">
      <c r="A323" s="15"/>
      <c r="B323" s="15"/>
      <c r="C323" s="182"/>
      <c r="D323" s="252"/>
      <c r="E323" s="252"/>
      <c r="F323" s="252"/>
      <c r="G323" s="252"/>
      <c r="H323" s="252"/>
      <c r="I323" s="211">
        <f t="shared" si="5"/>
        <v>0</v>
      </c>
      <c r="J323" s="254"/>
      <c r="K323" s="254"/>
      <c r="L323" s="254"/>
      <c r="M323" s="254"/>
      <c r="N323" s="277"/>
      <c r="O323" s="132"/>
      <c r="P323" s="350"/>
    </row>
    <row r="324" spans="1:16" ht="12" thickBot="1">
      <c r="A324" s="273"/>
      <c r="B324" s="230"/>
      <c r="C324" s="183"/>
      <c r="D324" s="136"/>
      <c r="E324" s="136"/>
      <c r="F324" s="136"/>
      <c r="G324" s="136"/>
      <c r="H324" s="274"/>
      <c r="I324" s="136"/>
      <c r="J324" s="136"/>
      <c r="K324" s="136"/>
      <c r="L324" s="136"/>
      <c r="M324" s="136"/>
      <c r="N324" s="275"/>
      <c r="O324" s="276"/>
      <c r="P324" s="350"/>
    </row>
    <row r="325" spans="1:17" ht="12" thickBot="1">
      <c r="A325" s="13"/>
      <c r="B325" s="14" t="s">
        <v>98</v>
      </c>
      <c r="C325" s="36">
        <f>C252+C254+C256+C258+C260+C262+C264+C266+C268+C270+C272+C274+C276+C278+C280+C282+C284+C286+C288+C290+C292+C294+C296+C298+C300+C302+C304+C306+C308+C310+C312+C314+C316+C318+C320+C322+C273</f>
        <v>0</v>
      </c>
      <c r="D325" s="36">
        <f>D252+D254+D256+D258+D260+D262+D264+D266+D268+D270+D272+D274+D276+D278+D280+D282+D284+D286+D288+D290+D292+D294+D296+D298+D300+D302+D304+D306+D308+D310+D312+D314+D316+D318+D320+D322+D273</f>
        <v>52200</v>
      </c>
      <c r="E325" s="36">
        <f>E252+E254+E256+E258+E260+E262+E264+E266+E268+E270+E272+E274+E276+E278+E280+E282+E284+E286+E288+E290+E292+E294+E296+E298+E300+E302+E304+E306+E308+E310+E312+E314+E316+E318+E320+E322+E273</f>
        <v>52200</v>
      </c>
      <c r="F325" s="36">
        <f>F252+F254+F256+F258+F260+F262+F264+F266+F268+F270+F272+F274+F276+F278+F280+F282+F284+F286+F288+F290+F292+F294+F296+F298+F300+F302+F304+F306+F308+F310+F312+F314+F316+F318+F320+F322+F273</f>
        <v>52200</v>
      </c>
      <c r="G325" s="36">
        <f>G252+G254+G256+G258+G260+G262+G264+G266+G268+G270+G272+G274+G276+G278+G280+G282+G284+G286+G288+G290+G292+G294+G296+G298+G300+G302+G304+G306+G308+G310+G312+G314+G316+G318+G320+G322+G273</f>
        <v>52200</v>
      </c>
      <c r="H325" s="122">
        <f>D325+E325+F325+G325</f>
        <v>208800</v>
      </c>
      <c r="I325" s="36">
        <f>I252+I254+I256+I258+I260+I262+I264+I266+I268+I270+I272+I274+I276+I278+I280+I282+I284+I286+I288+I290+I292+I294+I296+I298+I300+I302+I304+I306+I308+I310+I312+I314+I316+I318+I320+I322+I273</f>
        <v>147457.62711864407</v>
      </c>
      <c r="J325" s="36">
        <f>J252+J254+J256+J258+J260+J262+J264+J266+J268+J270+J272+J274+J276+J278+J280+J282+J284+J286+J288+J290+J292+J294+J296+J298+J300+J302+J304+J306+J308+J310+J312+J314+J316+J318+J320+J322+J273</f>
        <v>0</v>
      </c>
      <c r="K325" s="36">
        <f>K252+K254+K256+K258+K260+K262+K264+K266+K268+K270+K272+K274+K276+K278+K280+K282+K284+K286+K288+K290+K292+K294+K296+K298+K300+K302+K304+K306+K308+K310+K312+K314+K316+K318+K320+K322+K273</f>
        <v>0</v>
      </c>
      <c r="L325" s="36">
        <f>L252+L254+L256+L258+L260+L262+L264+L266+L268+L270+L272+L274+L276+L278+L280+L282+L284+L286+L288+L290+L292+L294+L296+L298+L300+L302+L304+L306+L308+L310+L312+L314+L316+L318+L320+L322+L273</f>
        <v>0</v>
      </c>
      <c r="M325" s="36">
        <f>M252+M254+M256+M258+M260+M262+M264+M266+M268+M270+M272+M274+M276+M278+M280+M282+M284+M286+M288+M290+M292+M294+M296+M298+M300+M302+M304+M306+M308+M310+M312+M314+M316+M318+M320+M322+M273</f>
        <v>0</v>
      </c>
      <c r="N325" s="130">
        <f>J325+K325+L325+M325</f>
        <v>0</v>
      </c>
      <c r="O325" s="36">
        <f>O252+O254+O256+O258+O260+O262+O264+O266+O268+O270+O272+O274+O276+O278+O280+O282+O284+O286+O288+O290+O292+O294+O296+O298+O300+O302+O304+O306+O308+O310+O312+O314+O316+O318+O320+O322+O273</f>
        <v>147457.62711864407</v>
      </c>
      <c r="P325" s="350"/>
      <c r="Q325" s="12" t="s">
        <v>224</v>
      </c>
    </row>
    <row r="326" spans="1:15" ht="12.75" thickBot="1">
      <c r="A326" s="37"/>
      <c r="B326" s="119">
        <v>0.2</v>
      </c>
      <c r="C326" s="71"/>
      <c r="D326" s="36"/>
      <c r="E326" s="36"/>
      <c r="F326" s="36"/>
      <c r="G326" s="36"/>
      <c r="H326" s="122"/>
      <c r="I326" s="211">
        <f>H325-I325</f>
        <v>61342.37288135593</v>
      </c>
      <c r="J326" s="36"/>
      <c r="K326" s="36"/>
      <c r="L326" s="36"/>
      <c r="M326" s="36"/>
      <c r="N326" s="130">
        <f>J326+K326+L326+M326</f>
        <v>0</v>
      </c>
      <c r="O326" s="131"/>
    </row>
    <row r="327" spans="1:15" ht="12.75" thickBot="1">
      <c r="A327" s="37"/>
      <c r="B327" s="120"/>
      <c r="C327" s="67"/>
      <c r="D327" s="36"/>
      <c r="E327" s="36"/>
      <c r="F327" s="36"/>
      <c r="G327" s="36"/>
      <c r="H327" s="122"/>
      <c r="I327" s="211"/>
      <c r="J327" s="36"/>
      <c r="K327" s="36"/>
      <c r="L327" s="36"/>
      <c r="M327" s="36"/>
      <c r="N327" s="130">
        <f>J327+K327+L327+M327</f>
        <v>0</v>
      </c>
      <c r="O327" s="131"/>
    </row>
    <row r="328" spans="1:15" ht="12.75" thickBot="1">
      <c r="A328" s="151"/>
      <c r="B328" s="140" t="s">
        <v>4</v>
      </c>
      <c r="C328" s="186"/>
      <c r="D328" s="152"/>
      <c r="E328" s="152"/>
      <c r="F328" s="152"/>
      <c r="G328" s="152"/>
      <c r="H328" s="148"/>
      <c r="I328" s="226">
        <f>I325+I326+I327</f>
        <v>208800</v>
      </c>
      <c r="J328" s="152"/>
      <c r="K328" s="152"/>
      <c r="L328" s="152"/>
      <c r="M328" s="152"/>
      <c r="N328" s="149">
        <f>J328+K328+L328+M328</f>
        <v>0</v>
      </c>
      <c r="O328" s="150"/>
    </row>
    <row r="329" spans="4:15" ht="11.25">
      <c r="D329" s="112"/>
      <c r="E329" s="112"/>
      <c r="F329" s="68"/>
      <c r="G329" s="68"/>
      <c r="H329" s="68"/>
      <c r="I329" s="68"/>
      <c r="J329" s="68"/>
      <c r="K329" s="68"/>
      <c r="L329" s="68"/>
      <c r="M329" s="68"/>
      <c r="N329" s="113"/>
      <c r="O329" s="114"/>
    </row>
    <row r="330" spans="4:15" ht="11.25">
      <c r="D330" s="112"/>
      <c r="E330" s="112"/>
      <c r="F330" s="68"/>
      <c r="G330" s="68"/>
      <c r="H330" s="68"/>
      <c r="I330" s="68"/>
      <c r="J330" s="68"/>
      <c r="K330" s="68"/>
      <c r="L330" s="68"/>
      <c r="M330" s="68"/>
      <c r="N330" s="113"/>
      <c r="O330" s="114"/>
    </row>
    <row r="331" spans="1:15" ht="11.25">
      <c r="A331" s="236"/>
      <c r="B331" s="236"/>
      <c r="C331" s="236"/>
      <c r="D331" s="237"/>
      <c r="E331" s="237"/>
      <c r="F331" s="238"/>
      <c r="G331" s="238"/>
      <c r="H331" s="238"/>
      <c r="I331" s="238"/>
      <c r="J331" s="238"/>
      <c r="K331" s="238"/>
      <c r="L331" s="238"/>
      <c r="M331" s="238"/>
      <c r="N331" s="240"/>
      <c r="O331" s="241"/>
    </row>
    <row r="332" spans="1:15" ht="11.25">
      <c r="A332" s="62"/>
      <c r="B332" s="62"/>
      <c r="D332" s="112"/>
      <c r="E332" s="112"/>
      <c r="F332" s="68"/>
      <c r="G332" s="68"/>
      <c r="H332" s="68"/>
      <c r="I332" s="68"/>
      <c r="J332" s="68"/>
      <c r="K332" s="68"/>
      <c r="L332" s="68"/>
      <c r="M332" s="68"/>
      <c r="N332" s="113"/>
      <c r="O332" s="114"/>
    </row>
    <row r="333" spans="1:15" ht="11.25">
      <c r="A333" s="62"/>
      <c r="B333" s="62"/>
      <c r="D333" s="112"/>
      <c r="E333" s="112"/>
      <c r="F333" s="68"/>
      <c r="G333" s="68"/>
      <c r="H333" s="68"/>
      <c r="I333" s="68"/>
      <c r="J333" s="68"/>
      <c r="K333" s="68"/>
      <c r="L333" s="68"/>
      <c r="M333" s="68"/>
      <c r="N333" s="113"/>
      <c r="O333" s="114"/>
    </row>
    <row r="334" spans="4:15" ht="11.25">
      <c r="D334" s="112"/>
      <c r="E334" s="112"/>
      <c r="F334" s="68"/>
      <c r="G334" s="68"/>
      <c r="H334" s="68"/>
      <c r="I334" s="68"/>
      <c r="J334" s="68"/>
      <c r="K334" s="68"/>
      <c r="L334" s="68"/>
      <c r="M334" s="68"/>
      <c r="N334" s="113"/>
      <c r="O334" s="114"/>
    </row>
    <row r="335" spans="1:15" ht="12.75">
      <c r="A335" s="53"/>
      <c r="B335" s="17" t="s">
        <v>56</v>
      </c>
      <c r="C335" s="17" t="s">
        <v>211</v>
      </c>
      <c r="D335" s="310"/>
      <c r="E335" s="112"/>
      <c r="F335" s="68"/>
      <c r="G335" s="68"/>
      <c r="H335" s="68"/>
      <c r="I335" s="68"/>
      <c r="J335" s="68"/>
      <c r="K335" s="68"/>
      <c r="L335" s="68"/>
      <c r="M335" s="68"/>
      <c r="N335" s="113"/>
      <c r="O335" s="114"/>
    </row>
    <row r="336" spans="1:15" ht="7.5" customHeight="1" thickBot="1">
      <c r="A336" s="53"/>
      <c r="D336" s="112"/>
      <c r="E336" s="112"/>
      <c r="F336" s="68"/>
      <c r="G336" s="68"/>
      <c r="H336" s="68"/>
      <c r="I336" s="68"/>
      <c r="J336" s="68"/>
      <c r="K336" s="68"/>
      <c r="L336" s="68"/>
      <c r="M336" s="68"/>
      <c r="N336" s="113"/>
      <c r="O336" s="114"/>
    </row>
    <row r="337" spans="1:15" ht="12" thickBot="1">
      <c r="A337" s="202"/>
      <c r="B337" s="203"/>
      <c r="C337" s="190"/>
      <c r="D337" s="224"/>
      <c r="E337" s="224" t="s">
        <v>378</v>
      </c>
      <c r="F337" s="215"/>
      <c r="G337" s="215"/>
      <c r="H337" s="216"/>
      <c r="I337" s="205"/>
      <c r="J337" s="232"/>
      <c r="K337" s="74" t="s">
        <v>386</v>
      </c>
      <c r="L337" s="74"/>
      <c r="M337" s="75"/>
      <c r="N337" s="77"/>
      <c r="O337" s="102"/>
    </row>
    <row r="338" spans="1:15" ht="48" customHeight="1" thickBot="1">
      <c r="A338" s="35" t="s">
        <v>91</v>
      </c>
      <c r="B338" s="163" t="s">
        <v>59</v>
      </c>
      <c r="C338" s="191" t="s">
        <v>374</v>
      </c>
      <c r="D338" s="245" t="s">
        <v>212</v>
      </c>
      <c r="E338" s="245" t="s">
        <v>309</v>
      </c>
      <c r="F338" s="214" t="s">
        <v>306</v>
      </c>
      <c r="G338" s="473">
        <v>4</v>
      </c>
      <c r="H338" s="217" t="s">
        <v>376</v>
      </c>
      <c r="I338" s="78" t="s">
        <v>385</v>
      </c>
      <c r="J338" s="477" t="s">
        <v>367</v>
      </c>
      <c r="K338" s="245" t="s">
        <v>309</v>
      </c>
      <c r="L338" s="214" t="s">
        <v>306</v>
      </c>
      <c r="M338" s="473">
        <v>4</v>
      </c>
      <c r="N338" s="218" t="s">
        <v>377</v>
      </c>
      <c r="O338" s="103" t="s">
        <v>375</v>
      </c>
    </row>
    <row r="339" spans="1:15" ht="12" thickBot="1">
      <c r="A339" s="55">
        <v>1</v>
      </c>
      <c r="B339" s="8"/>
      <c r="C339" s="69"/>
      <c r="D339" s="81"/>
      <c r="E339" s="81"/>
      <c r="F339" s="82"/>
      <c r="G339" s="82"/>
      <c r="H339" s="82"/>
      <c r="I339" s="82"/>
      <c r="J339" s="94"/>
      <c r="K339" s="94"/>
      <c r="L339" s="94"/>
      <c r="M339" s="94"/>
      <c r="N339" s="107"/>
      <c r="O339" s="110"/>
    </row>
    <row r="340" spans="1:16" ht="12.75" thickBot="1">
      <c r="A340" s="57"/>
      <c r="B340" s="8" t="s">
        <v>139</v>
      </c>
      <c r="C340" s="173"/>
      <c r="D340" s="89">
        <v>1800</v>
      </c>
      <c r="E340" s="89">
        <v>1800</v>
      </c>
      <c r="F340" s="89">
        <v>1800</v>
      </c>
      <c r="G340" s="89">
        <v>1800</v>
      </c>
      <c r="H340" s="89">
        <f>D340+E340+F340+G340</f>
        <v>7200</v>
      </c>
      <c r="I340" s="211">
        <f aca="true" t="shared" si="6" ref="I340:I403">H340/1.18/1.2</f>
        <v>5084.745762711865</v>
      </c>
      <c r="J340" s="96"/>
      <c r="K340" s="96"/>
      <c r="L340" s="96"/>
      <c r="M340" s="96"/>
      <c r="N340" s="220">
        <f>J340+K340+L340+M340</f>
        <v>0</v>
      </c>
      <c r="O340" s="131">
        <f>C340+I340-N340</f>
        <v>5084.745762711865</v>
      </c>
      <c r="P340" s="350"/>
    </row>
    <row r="341" spans="1:16" ht="12.75" thickBot="1">
      <c r="A341" s="58"/>
      <c r="B341" s="42"/>
      <c r="C341" s="65"/>
      <c r="D341" s="81"/>
      <c r="E341" s="81"/>
      <c r="F341" s="82"/>
      <c r="G341" s="82"/>
      <c r="H341" s="82"/>
      <c r="I341" s="211">
        <f t="shared" si="6"/>
        <v>0</v>
      </c>
      <c r="J341" s="94"/>
      <c r="K341" s="94"/>
      <c r="L341" s="94"/>
      <c r="M341" s="94"/>
      <c r="N341" s="107"/>
      <c r="O341" s="110"/>
      <c r="P341" s="350"/>
    </row>
    <row r="342" spans="1:16" ht="12.75" thickBot="1">
      <c r="A342" s="359"/>
      <c r="B342" s="72" t="s">
        <v>347</v>
      </c>
      <c r="C342" s="379"/>
      <c r="D342" s="89">
        <v>1800</v>
      </c>
      <c r="E342" s="89">
        <v>1800</v>
      </c>
      <c r="F342" s="89">
        <v>1800</v>
      </c>
      <c r="G342" s="89">
        <v>1800</v>
      </c>
      <c r="H342" s="89">
        <f>D342+E342+F342+G342</f>
        <v>7200</v>
      </c>
      <c r="I342" s="211">
        <f t="shared" si="6"/>
        <v>5084.745762711865</v>
      </c>
      <c r="J342" s="96"/>
      <c r="K342" s="96"/>
      <c r="L342" s="96"/>
      <c r="M342" s="96"/>
      <c r="N342" s="220">
        <f>J342+K342+L342+M342</f>
        <v>0</v>
      </c>
      <c r="O342" s="131">
        <f>C342+I342-N342</f>
        <v>5084.745762711865</v>
      </c>
      <c r="P342" s="350"/>
    </row>
    <row r="343" spans="1:16" ht="12.75" thickBot="1">
      <c r="A343" s="60"/>
      <c r="B343" s="44"/>
      <c r="C343" s="70"/>
      <c r="D343" s="81"/>
      <c r="E343" s="81"/>
      <c r="F343" s="82"/>
      <c r="G343" s="82"/>
      <c r="H343" s="82"/>
      <c r="I343" s="211">
        <f t="shared" si="6"/>
        <v>0</v>
      </c>
      <c r="J343" s="94"/>
      <c r="K343" s="94"/>
      <c r="L343" s="94"/>
      <c r="M343" s="94"/>
      <c r="N343" s="107"/>
      <c r="O343" s="110"/>
      <c r="P343" s="350"/>
    </row>
    <row r="344" spans="1:16" ht="12.75" thickBot="1">
      <c r="A344" s="359"/>
      <c r="B344" s="72" t="s">
        <v>52</v>
      </c>
      <c r="C344" s="379"/>
      <c r="D344" s="89"/>
      <c r="E344" s="89"/>
      <c r="F344" s="89"/>
      <c r="G344" s="89"/>
      <c r="H344" s="89">
        <f>D344+E344+F344+G344</f>
        <v>0</v>
      </c>
      <c r="I344" s="211">
        <f t="shared" si="6"/>
        <v>0</v>
      </c>
      <c r="J344" s="96"/>
      <c r="K344" s="96"/>
      <c r="L344" s="96"/>
      <c r="M344" s="96"/>
      <c r="N344" s="220">
        <f>J344+K344+L344+M344</f>
        <v>0</v>
      </c>
      <c r="O344" s="131">
        <f>C344+I344-N344</f>
        <v>0</v>
      </c>
      <c r="P344" s="350"/>
    </row>
    <row r="345" spans="1:16" ht="12.75" thickBot="1">
      <c r="A345" s="61"/>
      <c r="B345" s="42"/>
      <c r="C345" s="65"/>
      <c r="D345" s="81"/>
      <c r="E345" s="81"/>
      <c r="F345" s="82"/>
      <c r="G345" s="82"/>
      <c r="H345" s="82"/>
      <c r="I345" s="211">
        <f t="shared" si="6"/>
        <v>0</v>
      </c>
      <c r="J345" s="94"/>
      <c r="K345" s="94"/>
      <c r="L345" s="94"/>
      <c r="M345" s="94"/>
      <c r="N345" s="107"/>
      <c r="O345" s="110"/>
      <c r="P345" s="350"/>
    </row>
    <row r="346" spans="1:18" ht="12.75" thickBot="1">
      <c r="A346" s="359"/>
      <c r="B346" s="72" t="s">
        <v>141</v>
      </c>
      <c r="C346" s="379"/>
      <c r="D346" s="89"/>
      <c r="E346" s="89"/>
      <c r="F346" s="89"/>
      <c r="G346" s="89"/>
      <c r="H346" s="89">
        <f>D346+E346+F346+G346</f>
        <v>0</v>
      </c>
      <c r="I346" s="211">
        <f t="shared" si="6"/>
        <v>0</v>
      </c>
      <c r="J346" s="96"/>
      <c r="K346" s="96"/>
      <c r="L346" s="96"/>
      <c r="M346" s="96"/>
      <c r="N346" s="220">
        <f>J346+K346+L346+M346</f>
        <v>0</v>
      </c>
      <c r="O346" s="131">
        <f>C346+I346-N346</f>
        <v>0</v>
      </c>
      <c r="P346" s="350"/>
      <c r="R346" s="12" t="s">
        <v>346</v>
      </c>
    </row>
    <row r="347" spans="1:16" ht="12.75" thickBot="1">
      <c r="A347" s="55"/>
      <c r="B347" s="42"/>
      <c r="C347" s="68"/>
      <c r="D347" s="81"/>
      <c r="E347" s="81"/>
      <c r="F347" s="82"/>
      <c r="G347" s="82"/>
      <c r="H347" s="82"/>
      <c r="I347" s="211">
        <f t="shared" si="6"/>
        <v>0</v>
      </c>
      <c r="J347" s="94"/>
      <c r="K347" s="94"/>
      <c r="L347" s="94"/>
      <c r="M347" s="94"/>
      <c r="N347" s="107"/>
      <c r="O347" s="110"/>
      <c r="P347" s="350"/>
    </row>
    <row r="348" spans="1:16" ht="12.75" thickBot="1">
      <c r="A348" s="359"/>
      <c r="B348" s="72" t="s">
        <v>142</v>
      </c>
      <c r="C348" s="379"/>
      <c r="D348" s="89">
        <v>3600</v>
      </c>
      <c r="E348" s="89">
        <v>3600</v>
      </c>
      <c r="F348" s="89">
        <v>3600</v>
      </c>
      <c r="G348" s="89">
        <v>3600</v>
      </c>
      <c r="H348" s="89">
        <f>D348+E348+F348+G348</f>
        <v>14400</v>
      </c>
      <c r="I348" s="211">
        <f t="shared" si="6"/>
        <v>10169.49152542373</v>
      </c>
      <c r="J348" s="96"/>
      <c r="K348" s="96"/>
      <c r="L348" s="96"/>
      <c r="M348" s="96"/>
      <c r="N348" s="220">
        <f>J348+K348+L348+M348</f>
        <v>0</v>
      </c>
      <c r="O348" s="131">
        <f>C348+I348-N348</f>
        <v>10169.49152542373</v>
      </c>
      <c r="P348" s="350"/>
    </row>
    <row r="349" spans="1:16" ht="12.75" thickBot="1">
      <c r="A349" s="55"/>
      <c r="B349" s="42"/>
      <c r="C349" s="68"/>
      <c r="D349" s="81"/>
      <c r="E349" s="81"/>
      <c r="F349" s="82"/>
      <c r="G349" s="82"/>
      <c r="H349" s="82"/>
      <c r="I349" s="211">
        <f t="shared" si="6"/>
        <v>0</v>
      </c>
      <c r="J349" s="94"/>
      <c r="K349" s="94"/>
      <c r="L349" s="94"/>
      <c r="M349" s="94"/>
      <c r="N349" s="107"/>
      <c r="O349" s="110"/>
      <c r="P349" s="350"/>
    </row>
    <row r="350" spans="1:16" ht="12.75" thickBot="1">
      <c r="A350" s="359"/>
      <c r="B350" s="72" t="s">
        <v>143</v>
      </c>
      <c r="C350" s="379"/>
      <c r="D350" s="89">
        <v>4500</v>
      </c>
      <c r="E350" s="89">
        <v>4500</v>
      </c>
      <c r="F350" s="89">
        <v>4500</v>
      </c>
      <c r="G350" s="89">
        <v>4500</v>
      </c>
      <c r="H350" s="89">
        <f>D350+E350+F350+G350</f>
        <v>18000</v>
      </c>
      <c r="I350" s="211">
        <f t="shared" si="6"/>
        <v>12711.864406779661</v>
      </c>
      <c r="J350" s="96"/>
      <c r="K350" s="96"/>
      <c r="L350" s="96"/>
      <c r="M350" s="96"/>
      <c r="N350" s="220">
        <f>J350+K350+L350+M350</f>
        <v>0</v>
      </c>
      <c r="O350" s="131">
        <f>C350+I350-N350</f>
        <v>12711.864406779661</v>
      </c>
      <c r="P350" s="350"/>
    </row>
    <row r="351" spans="1:16" ht="12.75" thickBot="1">
      <c r="A351" s="55"/>
      <c r="B351" s="42"/>
      <c r="C351" s="68"/>
      <c r="D351" s="81"/>
      <c r="E351" s="81"/>
      <c r="F351" s="82"/>
      <c r="G351" s="82"/>
      <c r="H351" s="82"/>
      <c r="I351" s="211">
        <f t="shared" si="6"/>
        <v>0</v>
      </c>
      <c r="J351" s="94"/>
      <c r="K351" s="94"/>
      <c r="L351" s="94"/>
      <c r="M351" s="94"/>
      <c r="N351" s="107"/>
      <c r="O351" s="110"/>
      <c r="P351" s="350"/>
    </row>
    <row r="352" spans="1:16" ht="12.75" thickBot="1">
      <c r="A352" s="359"/>
      <c r="B352" s="72" t="s">
        <v>144</v>
      </c>
      <c r="C352" s="379"/>
      <c r="D352" s="89"/>
      <c r="E352" s="89"/>
      <c r="F352" s="89"/>
      <c r="G352" s="89"/>
      <c r="H352" s="89">
        <f>D352+E352+F352+G352</f>
        <v>0</v>
      </c>
      <c r="I352" s="211">
        <f t="shared" si="6"/>
        <v>0</v>
      </c>
      <c r="J352" s="96"/>
      <c r="K352" s="96"/>
      <c r="L352" s="96"/>
      <c r="M352" s="96"/>
      <c r="N352" s="220">
        <f>J352+K352+L352+M352</f>
        <v>0</v>
      </c>
      <c r="O352" s="131">
        <f>C352+I352-N352</f>
        <v>0</v>
      </c>
      <c r="P352" s="350"/>
    </row>
    <row r="353" spans="1:16" ht="12.75" thickBot="1">
      <c r="A353" s="55"/>
      <c r="B353" s="42"/>
      <c r="C353" s="68"/>
      <c r="D353" s="81"/>
      <c r="E353" s="81"/>
      <c r="F353" s="82"/>
      <c r="G353" s="82"/>
      <c r="H353" s="82"/>
      <c r="I353" s="211">
        <f t="shared" si="6"/>
        <v>0</v>
      </c>
      <c r="J353" s="94"/>
      <c r="K353" s="94"/>
      <c r="L353" s="94"/>
      <c r="M353" s="94"/>
      <c r="N353" s="107"/>
      <c r="O353" s="110"/>
      <c r="P353" s="350"/>
    </row>
    <row r="354" spans="1:16" ht="12.75" thickBot="1">
      <c r="A354" s="359"/>
      <c r="B354" s="72" t="s">
        <v>145</v>
      </c>
      <c r="C354" s="379"/>
      <c r="D354" s="89"/>
      <c r="E354" s="89"/>
      <c r="F354" s="89"/>
      <c r="G354" s="89"/>
      <c r="H354" s="89">
        <f>D354+E354+F354+G354</f>
        <v>0</v>
      </c>
      <c r="I354" s="211">
        <f t="shared" si="6"/>
        <v>0</v>
      </c>
      <c r="J354" s="96"/>
      <c r="K354" s="96"/>
      <c r="L354" s="96"/>
      <c r="M354" s="96"/>
      <c r="N354" s="220">
        <f>J354+K354+L354+M354</f>
        <v>0</v>
      </c>
      <c r="O354" s="131">
        <f>C354+I354-N354</f>
        <v>0</v>
      </c>
      <c r="P354" s="350"/>
    </row>
    <row r="355" spans="1:16" ht="12.75" thickBot="1">
      <c r="A355" s="60"/>
      <c r="B355" s="44"/>
      <c r="C355" s="70"/>
      <c r="D355" s="81"/>
      <c r="E355" s="81"/>
      <c r="F355" s="82"/>
      <c r="G355" s="82"/>
      <c r="H355" s="82"/>
      <c r="I355" s="211">
        <f t="shared" si="6"/>
        <v>0</v>
      </c>
      <c r="J355" s="94"/>
      <c r="K355" s="94"/>
      <c r="L355" s="94"/>
      <c r="M355" s="94"/>
      <c r="N355" s="107"/>
      <c r="O355" s="110"/>
      <c r="P355" s="350"/>
    </row>
    <row r="356" spans="1:16" ht="12.75" thickBot="1">
      <c r="A356" s="359"/>
      <c r="B356" s="72" t="s">
        <v>48</v>
      </c>
      <c r="C356" s="379"/>
      <c r="D356" s="89"/>
      <c r="E356" s="89"/>
      <c r="F356" s="89"/>
      <c r="G356" s="89"/>
      <c r="H356" s="89">
        <f>D356+E356+F356+G356</f>
        <v>0</v>
      </c>
      <c r="I356" s="211">
        <f t="shared" si="6"/>
        <v>0</v>
      </c>
      <c r="J356" s="96"/>
      <c r="K356" s="96"/>
      <c r="L356" s="96"/>
      <c r="M356" s="96"/>
      <c r="N356" s="220">
        <f>J356+K356+L356+M356</f>
        <v>0</v>
      </c>
      <c r="O356" s="131">
        <f>C356+I356-N356</f>
        <v>0</v>
      </c>
      <c r="P356" s="350"/>
    </row>
    <row r="357" spans="1:16" ht="12.75" thickBot="1">
      <c r="A357" s="60"/>
      <c r="B357" s="44"/>
      <c r="C357" s="70"/>
      <c r="D357" s="81"/>
      <c r="E357" s="81"/>
      <c r="F357" s="82"/>
      <c r="G357" s="82"/>
      <c r="H357" s="82"/>
      <c r="I357" s="211">
        <f t="shared" si="6"/>
        <v>0</v>
      </c>
      <c r="J357" s="94"/>
      <c r="K357" s="94"/>
      <c r="L357" s="94"/>
      <c r="M357" s="94"/>
      <c r="N357" s="107"/>
      <c r="O357" s="110"/>
      <c r="P357" s="350"/>
    </row>
    <row r="358" spans="1:16" ht="12.75" thickBot="1">
      <c r="A358" s="359"/>
      <c r="B358" s="72" t="s">
        <v>38</v>
      </c>
      <c r="C358" s="379"/>
      <c r="D358" s="89"/>
      <c r="E358" s="89"/>
      <c r="F358" s="89"/>
      <c r="G358" s="89"/>
      <c r="H358" s="89">
        <f>D358+E358+F358+G358</f>
        <v>0</v>
      </c>
      <c r="I358" s="211">
        <f t="shared" si="6"/>
        <v>0</v>
      </c>
      <c r="J358" s="96"/>
      <c r="K358" s="96"/>
      <c r="L358" s="96"/>
      <c r="M358" s="96"/>
      <c r="N358" s="220">
        <f>J358+K358+L358+M358</f>
        <v>0</v>
      </c>
      <c r="O358" s="131">
        <f>C358+I358-N358</f>
        <v>0</v>
      </c>
      <c r="P358" s="350"/>
    </row>
    <row r="359" spans="1:16" ht="12.75" thickBot="1">
      <c r="A359" s="58"/>
      <c r="B359" s="42"/>
      <c r="C359" s="69"/>
      <c r="D359" s="81"/>
      <c r="E359" s="81"/>
      <c r="F359" s="82"/>
      <c r="G359" s="82"/>
      <c r="H359" s="82"/>
      <c r="I359" s="211">
        <f t="shared" si="6"/>
        <v>0</v>
      </c>
      <c r="J359" s="94"/>
      <c r="K359" s="94"/>
      <c r="L359" s="94"/>
      <c r="M359" s="94"/>
      <c r="N359" s="107"/>
      <c r="O359" s="110"/>
      <c r="P359" s="350"/>
    </row>
    <row r="360" spans="1:16" ht="12.75" thickBot="1">
      <c r="A360" s="359"/>
      <c r="B360" s="72" t="s">
        <v>147</v>
      </c>
      <c r="C360" s="379"/>
      <c r="D360" s="89"/>
      <c r="E360" s="89"/>
      <c r="F360" s="89"/>
      <c r="G360" s="89"/>
      <c r="H360" s="89">
        <f>D360+E360+F360+G360</f>
        <v>0</v>
      </c>
      <c r="I360" s="211">
        <f t="shared" si="6"/>
        <v>0</v>
      </c>
      <c r="J360" s="96"/>
      <c r="K360" s="96"/>
      <c r="L360" s="96"/>
      <c r="M360" s="96"/>
      <c r="N360" s="220">
        <f>J360+K360+L360+M360</f>
        <v>0</v>
      </c>
      <c r="O360" s="131">
        <f>C360+I360-N360</f>
        <v>0</v>
      </c>
      <c r="P360" s="350"/>
    </row>
    <row r="361" spans="1:16" ht="12.75" thickBot="1">
      <c r="A361" s="55"/>
      <c r="B361" s="42"/>
      <c r="C361" s="68"/>
      <c r="D361" s="81"/>
      <c r="E361" s="81"/>
      <c r="F361" s="82"/>
      <c r="G361" s="82"/>
      <c r="H361" s="82"/>
      <c r="I361" s="211">
        <f t="shared" si="6"/>
        <v>0</v>
      </c>
      <c r="J361" s="94"/>
      <c r="K361" s="94"/>
      <c r="L361" s="94"/>
      <c r="M361" s="94"/>
      <c r="N361" s="107"/>
      <c r="O361" s="110"/>
      <c r="P361" s="350"/>
    </row>
    <row r="362" spans="1:16" ht="12.75" thickBot="1">
      <c r="A362" s="359"/>
      <c r="B362" s="72" t="s">
        <v>148</v>
      </c>
      <c r="C362" s="379"/>
      <c r="D362" s="89"/>
      <c r="E362" s="89"/>
      <c r="F362" s="89"/>
      <c r="G362" s="89"/>
      <c r="H362" s="89">
        <f>D362+E362+F362+G362</f>
        <v>0</v>
      </c>
      <c r="I362" s="211">
        <f t="shared" si="6"/>
        <v>0</v>
      </c>
      <c r="J362" s="96"/>
      <c r="K362" s="96"/>
      <c r="L362" s="96"/>
      <c r="M362" s="96"/>
      <c r="N362" s="220">
        <f>J362+K362+L362+M362</f>
        <v>0</v>
      </c>
      <c r="O362" s="131">
        <f>C362+I362-N362</f>
        <v>0</v>
      </c>
      <c r="P362" s="350"/>
    </row>
    <row r="363" spans="1:16" ht="12.75" thickBot="1">
      <c r="A363" s="10"/>
      <c r="B363" s="42"/>
      <c r="C363" s="68"/>
      <c r="D363" s="81"/>
      <c r="E363" s="81"/>
      <c r="F363" s="82"/>
      <c r="G363" s="82"/>
      <c r="H363" s="82"/>
      <c r="I363" s="211">
        <f t="shared" si="6"/>
        <v>0</v>
      </c>
      <c r="J363" s="94"/>
      <c r="K363" s="94"/>
      <c r="L363" s="94"/>
      <c r="M363" s="94"/>
      <c r="N363" s="107"/>
      <c r="O363" s="110"/>
      <c r="P363" s="350"/>
    </row>
    <row r="364" spans="1:16" ht="12.75" thickBot="1">
      <c r="A364" s="359"/>
      <c r="B364" s="72" t="s">
        <v>149</v>
      </c>
      <c r="C364" s="379"/>
      <c r="D364" s="89"/>
      <c r="E364" s="89"/>
      <c r="F364" s="89"/>
      <c r="G364" s="89"/>
      <c r="H364" s="89">
        <f>D364+E364+F364+G364</f>
        <v>0</v>
      </c>
      <c r="I364" s="211">
        <f t="shared" si="6"/>
        <v>0</v>
      </c>
      <c r="J364" s="96"/>
      <c r="K364" s="96"/>
      <c r="L364" s="96"/>
      <c r="M364" s="96"/>
      <c r="N364" s="220">
        <f>J364+K364+L364+M364</f>
        <v>0</v>
      </c>
      <c r="O364" s="131">
        <f>C364+I364-N364</f>
        <v>0</v>
      </c>
      <c r="P364" s="350"/>
    </row>
    <row r="365" spans="1:16" ht="12.75" thickBot="1">
      <c r="A365" s="55"/>
      <c r="B365" s="42"/>
      <c r="C365" s="68"/>
      <c r="D365" s="81"/>
      <c r="E365" s="81"/>
      <c r="F365" s="82"/>
      <c r="G365" s="82"/>
      <c r="H365" s="82"/>
      <c r="I365" s="211">
        <f t="shared" si="6"/>
        <v>0</v>
      </c>
      <c r="J365" s="94"/>
      <c r="K365" s="94"/>
      <c r="L365" s="94"/>
      <c r="M365" s="94"/>
      <c r="N365" s="107"/>
      <c r="O365" s="110"/>
      <c r="P365" s="350"/>
    </row>
    <row r="366" spans="1:16" ht="12.75" thickBot="1">
      <c r="A366" s="359"/>
      <c r="B366" s="72" t="s">
        <v>150</v>
      </c>
      <c r="C366" s="379"/>
      <c r="D366" s="89"/>
      <c r="E366" s="89"/>
      <c r="F366" s="89"/>
      <c r="G366" s="89"/>
      <c r="H366" s="89">
        <f>D366+E366+F366+G366</f>
        <v>0</v>
      </c>
      <c r="I366" s="211">
        <f t="shared" si="6"/>
        <v>0</v>
      </c>
      <c r="J366" s="96"/>
      <c r="K366" s="96"/>
      <c r="L366" s="96"/>
      <c r="M366" s="96"/>
      <c r="N366" s="220">
        <f>J366+K366+L366+M366</f>
        <v>0</v>
      </c>
      <c r="O366" s="131">
        <f>C366+I366-N366</f>
        <v>0</v>
      </c>
      <c r="P366" s="350"/>
    </row>
    <row r="367" spans="1:16" ht="12.75" thickBot="1">
      <c r="A367" s="56"/>
      <c r="B367" s="44"/>
      <c r="C367" s="158"/>
      <c r="D367" s="87"/>
      <c r="E367" s="87"/>
      <c r="F367" s="88"/>
      <c r="G367" s="82"/>
      <c r="H367" s="82"/>
      <c r="I367" s="211">
        <f t="shared" si="6"/>
        <v>0</v>
      </c>
      <c r="J367" s="94"/>
      <c r="K367" s="94"/>
      <c r="L367" s="94"/>
      <c r="M367" s="94"/>
      <c r="N367" s="107"/>
      <c r="O367" s="110"/>
      <c r="P367" s="350"/>
    </row>
    <row r="368" spans="1:16" ht="12.75" thickBot="1">
      <c r="A368" s="57">
        <v>23</v>
      </c>
      <c r="B368" s="11" t="s">
        <v>151</v>
      </c>
      <c r="C368" s="173"/>
      <c r="D368" s="89"/>
      <c r="E368" s="89"/>
      <c r="F368" s="474"/>
      <c r="G368" s="89"/>
      <c r="H368" s="89">
        <f>D368+E368+F368+G368</f>
        <v>0</v>
      </c>
      <c r="I368" s="211">
        <f t="shared" si="6"/>
        <v>0</v>
      </c>
      <c r="J368" s="96"/>
      <c r="K368" s="96"/>
      <c r="L368" s="96"/>
      <c r="M368" s="96"/>
      <c r="N368" s="220">
        <f>J368+K368+L368+M368</f>
        <v>0</v>
      </c>
      <c r="O368" s="131">
        <f>C368+I368-N368</f>
        <v>0</v>
      </c>
      <c r="P368" s="350"/>
    </row>
    <row r="369" spans="1:16" ht="12.75" thickBot="1">
      <c r="A369" s="57"/>
      <c r="B369" s="72"/>
      <c r="C369" s="173"/>
      <c r="D369" s="89"/>
      <c r="E369" s="89"/>
      <c r="F369" s="89"/>
      <c r="G369" s="89"/>
      <c r="H369" s="89"/>
      <c r="I369" s="211">
        <f t="shared" si="6"/>
        <v>0</v>
      </c>
      <c r="J369" s="96"/>
      <c r="K369" s="96"/>
      <c r="L369" s="96"/>
      <c r="M369" s="96"/>
      <c r="N369" s="220"/>
      <c r="O369" s="131"/>
      <c r="P369" s="350"/>
    </row>
    <row r="370" spans="1:16" ht="12.75" thickBot="1">
      <c r="A370" s="55">
        <v>24</v>
      </c>
      <c r="B370" s="8" t="s">
        <v>152</v>
      </c>
      <c r="C370" s="63"/>
      <c r="D370" s="81"/>
      <c r="E370" s="89"/>
      <c r="F370" s="89"/>
      <c r="G370" s="89"/>
      <c r="H370" s="89">
        <f>D370+E370+F370+G370</f>
        <v>0</v>
      </c>
      <c r="I370" s="211">
        <f t="shared" si="6"/>
        <v>0</v>
      </c>
      <c r="J370" s="94"/>
      <c r="K370" s="94"/>
      <c r="L370" s="94"/>
      <c r="M370" s="96"/>
      <c r="N370" s="220">
        <f>J370+K370+L370+M370</f>
        <v>0</v>
      </c>
      <c r="O370" s="131">
        <f>C370+I370-N370</f>
        <v>0</v>
      </c>
      <c r="P370" s="350"/>
    </row>
    <row r="371" spans="1:16" ht="12.75" thickBot="1">
      <c r="A371" s="57"/>
      <c r="B371" s="11"/>
      <c r="C371" s="173"/>
      <c r="D371" s="89"/>
      <c r="E371" s="89"/>
      <c r="F371" s="89"/>
      <c r="G371" s="89"/>
      <c r="H371" s="89">
        <f>D371+E371+F371+G371</f>
        <v>0</v>
      </c>
      <c r="I371" s="211">
        <f t="shared" si="6"/>
        <v>0</v>
      </c>
      <c r="J371" s="96"/>
      <c r="K371" s="96"/>
      <c r="L371" s="96"/>
      <c r="M371" s="96"/>
      <c r="N371" s="220">
        <f>J371+K371+L371+M371</f>
        <v>0</v>
      </c>
      <c r="O371" s="131"/>
      <c r="P371" s="350"/>
    </row>
    <row r="372" spans="1:16" ht="12.75" thickBot="1">
      <c r="A372" s="359"/>
      <c r="B372" s="72" t="s">
        <v>153</v>
      </c>
      <c r="C372" s="379"/>
      <c r="D372" s="81"/>
      <c r="E372" s="89"/>
      <c r="F372" s="89"/>
      <c r="G372" s="89"/>
      <c r="H372" s="89">
        <f>D372+E372+F372+G372</f>
        <v>0</v>
      </c>
      <c r="I372" s="211">
        <f t="shared" si="6"/>
        <v>0</v>
      </c>
      <c r="J372" s="96"/>
      <c r="K372" s="96"/>
      <c r="L372" s="96"/>
      <c r="M372" s="96"/>
      <c r="N372" s="220">
        <f>J372+K372+L372+M372</f>
        <v>0</v>
      </c>
      <c r="O372" s="131">
        <f>C372+I372-N372</f>
        <v>0</v>
      </c>
      <c r="P372" s="350"/>
    </row>
    <row r="373" spans="1:16" ht="12.75" thickBot="1">
      <c r="A373" s="55"/>
      <c r="B373" s="42"/>
      <c r="C373" s="68"/>
      <c r="D373" s="89"/>
      <c r="E373" s="81"/>
      <c r="F373" s="82"/>
      <c r="G373" s="82"/>
      <c r="H373" s="82"/>
      <c r="I373" s="211">
        <f t="shared" si="6"/>
        <v>0</v>
      </c>
      <c r="J373" s="94"/>
      <c r="K373" s="94"/>
      <c r="L373" s="94"/>
      <c r="M373" s="94"/>
      <c r="N373" s="107"/>
      <c r="O373" s="110"/>
      <c r="P373" s="350"/>
    </row>
    <row r="374" spans="1:16" ht="12.75" thickBot="1">
      <c r="A374" s="359"/>
      <c r="B374" s="72" t="s">
        <v>154</v>
      </c>
      <c r="C374" s="379"/>
      <c r="D374" s="89"/>
      <c r="E374" s="89"/>
      <c r="F374" s="89"/>
      <c r="G374" s="89"/>
      <c r="H374" s="89">
        <f>D374+E374+F374+G374</f>
        <v>0</v>
      </c>
      <c r="I374" s="211">
        <f t="shared" si="6"/>
        <v>0</v>
      </c>
      <c r="J374" s="96"/>
      <c r="K374" s="96"/>
      <c r="L374" s="96"/>
      <c r="M374" s="96"/>
      <c r="N374" s="220">
        <f>J374+K374+L374+M374</f>
        <v>0</v>
      </c>
      <c r="O374" s="131">
        <f>C374+I374-N374</f>
        <v>0</v>
      </c>
      <c r="P374" s="350"/>
    </row>
    <row r="375" spans="1:16" ht="12.75" thickBot="1">
      <c r="A375" s="55"/>
      <c r="B375" s="42"/>
      <c r="C375" s="68"/>
      <c r="D375" s="81"/>
      <c r="E375" s="81"/>
      <c r="F375" s="82"/>
      <c r="G375" s="82"/>
      <c r="H375" s="82"/>
      <c r="I375" s="211">
        <f t="shared" si="6"/>
        <v>0</v>
      </c>
      <c r="J375" s="94"/>
      <c r="K375" s="94"/>
      <c r="L375" s="94"/>
      <c r="M375" s="94"/>
      <c r="N375" s="107"/>
      <c r="O375" s="110"/>
      <c r="P375" s="350"/>
    </row>
    <row r="376" spans="1:16" ht="12.75" thickBot="1">
      <c r="A376" s="359"/>
      <c r="B376" s="72" t="s">
        <v>155</v>
      </c>
      <c r="C376" s="379"/>
      <c r="D376" s="89"/>
      <c r="E376" s="89"/>
      <c r="F376" s="89"/>
      <c r="G376" s="89"/>
      <c r="H376" s="89">
        <f>D376+E376+F376+G376</f>
        <v>0</v>
      </c>
      <c r="I376" s="211">
        <f t="shared" si="6"/>
        <v>0</v>
      </c>
      <c r="J376" s="96"/>
      <c r="K376" s="96"/>
      <c r="L376" s="96"/>
      <c r="M376" s="96"/>
      <c r="N376" s="220">
        <f>J376+K376+L376+M376</f>
        <v>0</v>
      </c>
      <c r="O376" s="131">
        <f>C376+I376-N376</f>
        <v>0</v>
      </c>
      <c r="P376" s="350"/>
    </row>
    <row r="377" spans="1:16" ht="12.75" thickBot="1">
      <c r="A377" s="55"/>
      <c r="B377" s="42"/>
      <c r="C377" s="68"/>
      <c r="D377" s="81"/>
      <c r="E377" s="81"/>
      <c r="F377" s="82"/>
      <c r="G377" s="82"/>
      <c r="H377" s="82"/>
      <c r="I377" s="211">
        <f t="shared" si="6"/>
        <v>0</v>
      </c>
      <c r="J377" s="94"/>
      <c r="K377" s="94"/>
      <c r="L377" s="94"/>
      <c r="M377" s="94"/>
      <c r="N377" s="107"/>
      <c r="O377" s="110"/>
      <c r="P377" s="350"/>
    </row>
    <row r="378" spans="1:16" ht="12.75" thickBot="1">
      <c r="A378" s="359"/>
      <c r="B378" s="72" t="s">
        <v>156</v>
      </c>
      <c r="C378" s="379"/>
      <c r="D378" s="89"/>
      <c r="E378" s="89"/>
      <c r="F378" s="89"/>
      <c r="G378" s="89"/>
      <c r="H378" s="89">
        <f>D378+E378+F378+G378</f>
        <v>0</v>
      </c>
      <c r="I378" s="211">
        <f t="shared" si="6"/>
        <v>0</v>
      </c>
      <c r="J378" s="96"/>
      <c r="K378" s="96"/>
      <c r="L378" s="96"/>
      <c r="M378" s="96"/>
      <c r="N378" s="220">
        <f>J378+K378+L378+M378</f>
        <v>0</v>
      </c>
      <c r="O378" s="131">
        <f>C378+I378-N378</f>
        <v>0</v>
      </c>
      <c r="P378" s="350"/>
    </row>
    <row r="379" spans="1:16" ht="12.75" thickBot="1">
      <c r="A379" s="55"/>
      <c r="B379" s="44"/>
      <c r="C379" s="68"/>
      <c r="D379" s="81"/>
      <c r="E379" s="81"/>
      <c r="F379" s="82"/>
      <c r="G379" s="82"/>
      <c r="H379" s="82"/>
      <c r="I379" s="211">
        <f t="shared" si="6"/>
        <v>0</v>
      </c>
      <c r="J379" s="94"/>
      <c r="K379" s="94"/>
      <c r="L379" s="94"/>
      <c r="M379" s="94"/>
      <c r="N379" s="107"/>
      <c r="O379" s="110"/>
      <c r="P379" s="350"/>
    </row>
    <row r="380" spans="1:16" ht="12.75" thickBot="1">
      <c r="A380" s="359"/>
      <c r="B380" s="72" t="s">
        <v>157</v>
      </c>
      <c r="C380" s="379"/>
      <c r="D380" s="89"/>
      <c r="E380" s="89"/>
      <c r="F380" s="89"/>
      <c r="G380" s="89"/>
      <c r="H380" s="89">
        <f>D380+E380+F380+G380</f>
        <v>0</v>
      </c>
      <c r="I380" s="211">
        <f t="shared" si="6"/>
        <v>0</v>
      </c>
      <c r="J380" s="96"/>
      <c r="K380" s="96"/>
      <c r="L380" s="96"/>
      <c r="M380" s="96"/>
      <c r="N380" s="220">
        <f>J380+K380+L380+M380</f>
        <v>0</v>
      </c>
      <c r="O380" s="131">
        <f>C380+I380-N380</f>
        <v>0</v>
      </c>
      <c r="P380" s="350"/>
    </row>
    <row r="381" spans="1:16" ht="12.75" thickBot="1">
      <c r="A381" s="55"/>
      <c r="B381" s="44"/>
      <c r="C381" s="68"/>
      <c r="D381" s="81"/>
      <c r="E381" s="81"/>
      <c r="F381" s="82"/>
      <c r="G381" s="82"/>
      <c r="H381" s="82"/>
      <c r="I381" s="211">
        <f t="shared" si="6"/>
        <v>0</v>
      </c>
      <c r="J381" s="94"/>
      <c r="K381" s="94"/>
      <c r="L381" s="94"/>
      <c r="M381" s="94"/>
      <c r="N381" s="107"/>
      <c r="O381" s="110"/>
      <c r="P381" s="350"/>
    </row>
    <row r="382" spans="1:16" ht="12.75" thickBot="1">
      <c r="A382" s="359"/>
      <c r="B382" s="72" t="s">
        <v>158</v>
      </c>
      <c r="C382" s="379"/>
      <c r="D382" s="89">
        <v>900</v>
      </c>
      <c r="E382" s="89">
        <v>900</v>
      </c>
      <c r="F382" s="89">
        <v>900</v>
      </c>
      <c r="G382" s="89">
        <v>900</v>
      </c>
      <c r="H382" s="89">
        <f>D382+E382+F382+G382</f>
        <v>3600</v>
      </c>
      <c r="I382" s="211">
        <f t="shared" si="6"/>
        <v>2542.3728813559323</v>
      </c>
      <c r="J382" s="96"/>
      <c r="K382" s="96"/>
      <c r="L382" s="96"/>
      <c r="M382" s="96"/>
      <c r="N382" s="220">
        <f>J382+K382+L382+M382</f>
        <v>0</v>
      </c>
      <c r="O382" s="131">
        <f>C382+I382-N382</f>
        <v>2542.3728813559323</v>
      </c>
      <c r="P382" s="350"/>
    </row>
    <row r="383" spans="1:16" ht="12.75" thickBot="1">
      <c r="A383" s="359"/>
      <c r="B383" s="50"/>
      <c r="C383" s="379"/>
      <c r="D383" s="81"/>
      <c r="E383" s="89"/>
      <c r="F383" s="89"/>
      <c r="G383" s="89"/>
      <c r="H383" s="89"/>
      <c r="I383" s="211">
        <f t="shared" si="6"/>
        <v>0</v>
      </c>
      <c r="J383" s="96"/>
      <c r="K383" s="96"/>
      <c r="L383" s="96"/>
      <c r="M383" s="96"/>
      <c r="N383" s="220"/>
      <c r="O383" s="131"/>
      <c r="P383" s="350"/>
    </row>
    <row r="384" spans="1:16" ht="12.75" thickBot="1">
      <c r="A384" s="359"/>
      <c r="B384" s="72" t="s">
        <v>159</v>
      </c>
      <c r="C384" s="379"/>
      <c r="D384" s="89"/>
      <c r="E384" s="89"/>
      <c r="F384" s="89"/>
      <c r="G384" s="89"/>
      <c r="H384" s="89">
        <f>D384+E384+F384+G384</f>
        <v>0</v>
      </c>
      <c r="I384" s="211">
        <f t="shared" si="6"/>
        <v>0</v>
      </c>
      <c r="J384" s="96"/>
      <c r="K384" s="96"/>
      <c r="L384" s="96"/>
      <c r="M384" s="96"/>
      <c r="N384" s="220">
        <f>J384+K384+L384+M384</f>
        <v>0</v>
      </c>
      <c r="O384" s="131">
        <f>C384+I384-N384</f>
        <v>0</v>
      </c>
      <c r="P384" s="350"/>
    </row>
    <row r="385" spans="1:16" ht="12.75" thickBot="1">
      <c r="A385" s="55"/>
      <c r="B385" s="42"/>
      <c r="C385" s="68"/>
      <c r="D385" s="81"/>
      <c r="E385" s="81"/>
      <c r="F385" s="82"/>
      <c r="G385" s="82"/>
      <c r="H385" s="82"/>
      <c r="I385" s="211">
        <f t="shared" si="6"/>
        <v>0</v>
      </c>
      <c r="J385" s="94"/>
      <c r="K385" s="94"/>
      <c r="L385" s="94"/>
      <c r="M385" s="94"/>
      <c r="N385" s="107"/>
      <c r="O385" s="110"/>
      <c r="P385" s="350"/>
    </row>
    <row r="386" spans="1:16" ht="12.75" thickBot="1">
      <c r="A386" s="359"/>
      <c r="B386" s="72" t="s">
        <v>160</v>
      </c>
      <c r="C386" s="379"/>
      <c r="D386" s="89"/>
      <c r="E386" s="89"/>
      <c r="F386" s="89"/>
      <c r="G386" s="89"/>
      <c r="H386" s="89">
        <f>D386+E386+F386+G386</f>
        <v>0</v>
      </c>
      <c r="I386" s="211">
        <f t="shared" si="6"/>
        <v>0</v>
      </c>
      <c r="J386" s="96"/>
      <c r="K386" s="96"/>
      <c r="L386" s="96"/>
      <c r="M386" s="96"/>
      <c r="N386" s="220">
        <f>J386+K386+L386+M386</f>
        <v>0</v>
      </c>
      <c r="O386" s="131">
        <f>C386+I386-N386</f>
        <v>0</v>
      </c>
      <c r="P386" s="350"/>
    </row>
    <row r="387" spans="1:16" ht="12.75" thickBot="1">
      <c r="A387" s="55"/>
      <c r="B387" s="42"/>
      <c r="C387" s="68"/>
      <c r="D387" s="81"/>
      <c r="E387" s="81"/>
      <c r="F387" s="82"/>
      <c r="G387" s="82"/>
      <c r="H387" s="82"/>
      <c r="I387" s="211">
        <f t="shared" si="6"/>
        <v>0</v>
      </c>
      <c r="J387" s="94"/>
      <c r="K387" s="94"/>
      <c r="L387" s="94"/>
      <c r="M387" s="94"/>
      <c r="N387" s="107"/>
      <c r="O387" s="110"/>
      <c r="P387" s="350"/>
    </row>
    <row r="388" spans="1:16" ht="12.75" thickBot="1">
      <c r="A388" s="359"/>
      <c r="B388" s="52" t="s">
        <v>162</v>
      </c>
      <c r="C388" s="379"/>
      <c r="D388" s="89"/>
      <c r="E388" s="89"/>
      <c r="F388" s="89"/>
      <c r="G388" s="89"/>
      <c r="H388" s="89">
        <f>D388+E388+F388+G388</f>
        <v>0</v>
      </c>
      <c r="I388" s="211">
        <f t="shared" si="6"/>
        <v>0</v>
      </c>
      <c r="J388" s="96"/>
      <c r="K388" s="96"/>
      <c r="L388" s="96"/>
      <c r="M388" s="96"/>
      <c r="N388" s="220">
        <f>J388+K388+L388+M388</f>
        <v>0</v>
      </c>
      <c r="O388" s="131">
        <f>C388+I388-N388</f>
        <v>0</v>
      </c>
      <c r="P388" s="350"/>
    </row>
    <row r="389" spans="1:16" ht="12.75" thickBot="1">
      <c r="A389" s="55"/>
      <c r="B389" s="42"/>
      <c r="C389" s="63"/>
      <c r="D389" s="81"/>
      <c r="E389" s="81"/>
      <c r="F389" s="82"/>
      <c r="G389" s="82"/>
      <c r="H389" s="82"/>
      <c r="I389" s="211">
        <f t="shared" si="6"/>
        <v>0</v>
      </c>
      <c r="J389" s="94"/>
      <c r="K389" s="94"/>
      <c r="L389" s="94"/>
      <c r="M389" s="94"/>
      <c r="N389" s="107"/>
      <c r="O389" s="110"/>
      <c r="P389" s="350"/>
    </row>
    <row r="390" spans="1:16" ht="12.75" thickBot="1">
      <c r="A390" s="359"/>
      <c r="B390" s="72" t="s">
        <v>163</v>
      </c>
      <c r="C390" s="379"/>
      <c r="D390" s="89"/>
      <c r="E390" s="89"/>
      <c r="F390" s="89"/>
      <c r="G390" s="89"/>
      <c r="H390" s="89">
        <f>D390+E390+F390+G390</f>
        <v>0</v>
      </c>
      <c r="I390" s="211">
        <f t="shared" si="6"/>
        <v>0</v>
      </c>
      <c r="J390" s="96"/>
      <c r="K390" s="96"/>
      <c r="L390" s="96"/>
      <c r="M390" s="96"/>
      <c r="N390" s="220">
        <f>J390+K390+L390+M390</f>
        <v>0</v>
      </c>
      <c r="O390" s="131">
        <f>C390+I390-N390</f>
        <v>0</v>
      </c>
      <c r="P390" s="350"/>
    </row>
    <row r="391" spans="1:16" ht="12.75" thickBot="1">
      <c r="A391" s="55"/>
      <c r="B391" s="42"/>
      <c r="C391" s="68"/>
      <c r="D391" s="81"/>
      <c r="E391" s="81"/>
      <c r="F391" s="82"/>
      <c r="G391" s="82"/>
      <c r="H391" s="82"/>
      <c r="I391" s="211">
        <f t="shared" si="6"/>
        <v>0</v>
      </c>
      <c r="J391" s="94"/>
      <c r="K391" s="94"/>
      <c r="L391" s="94"/>
      <c r="M391" s="94"/>
      <c r="N391" s="99"/>
      <c r="O391" s="106"/>
      <c r="P391" s="350"/>
    </row>
    <row r="392" spans="1:16" ht="12.75" thickBot="1">
      <c r="A392" s="359"/>
      <c r="B392" s="72" t="s">
        <v>165</v>
      </c>
      <c r="C392" s="379"/>
      <c r="D392" s="89"/>
      <c r="E392" s="89"/>
      <c r="F392" s="89"/>
      <c r="G392" s="89"/>
      <c r="H392" s="89">
        <f>D392+E392+F392+G392</f>
        <v>0</v>
      </c>
      <c r="I392" s="211">
        <f t="shared" si="6"/>
        <v>0</v>
      </c>
      <c r="J392" s="96"/>
      <c r="K392" s="96"/>
      <c r="L392" s="96"/>
      <c r="M392" s="96"/>
      <c r="N392" s="220">
        <f>J392+K392+L392+M392</f>
        <v>0</v>
      </c>
      <c r="O392" s="131">
        <f>C392+I392-N392</f>
        <v>0</v>
      </c>
      <c r="P392" s="350"/>
    </row>
    <row r="393" spans="1:16" ht="12.75" thickBot="1">
      <c r="A393" s="290"/>
      <c r="B393" s="44"/>
      <c r="C393" s="70"/>
      <c r="D393" s="266"/>
      <c r="E393" s="266"/>
      <c r="F393" s="266"/>
      <c r="G393" s="266"/>
      <c r="H393" s="266"/>
      <c r="I393" s="211">
        <f t="shared" si="6"/>
        <v>0</v>
      </c>
      <c r="J393" s="268"/>
      <c r="K393" s="268"/>
      <c r="L393" s="268"/>
      <c r="M393" s="268"/>
      <c r="N393" s="471"/>
      <c r="O393" s="144"/>
      <c r="P393" s="350"/>
    </row>
    <row r="394" spans="1:16" ht="12.75" thickBot="1">
      <c r="A394" s="57"/>
      <c r="B394" s="11" t="s">
        <v>244</v>
      </c>
      <c r="C394" s="173"/>
      <c r="D394" s="263"/>
      <c r="E394" s="263"/>
      <c r="F394" s="263"/>
      <c r="G394" s="263"/>
      <c r="H394" s="89">
        <f>D394+E394+F394+G394</f>
        <v>0</v>
      </c>
      <c r="I394" s="211">
        <f t="shared" si="6"/>
        <v>0</v>
      </c>
      <c r="J394" s="265"/>
      <c r="K394" s="265"/>
      <c r="L394" s="265"/>
      <c r="M394" s="265"/>
      <c r="N394" s="220">
        <f>J394+K394+L394+M394</f>
        <v>0</v>
      </c>
      <c r="O394" s="131">
        <f>C394+I394-N394</f>
        <v>0</v>
      </c>
      <c r="P394" s="350"/>
    </row>
    <row r="395" spans="1:16" ht="12.75" thickBot="1">
      <c r="A395" s="60"/>
      <c r="B395" s="44"/>
      <c r="C395" s="70"/>
      <c r="D395" s="266"/>
      <c r="E395" s="266"/>
      <c r="F395" s="266"/>
      <c r="G395" s="266"/>
      <c r="H395" s="266"/>
      <c r="I395" s="211">
        <f t="shared" si="6"/>
        <v>0</v>
      </c>
      <c r="J395" s="268"/>
      <c r="K395" s="268"/>
      <c r="L395" s="268"/>
      <c r="M395" s="268"/>
      <c r="N395" s="472">
        <f>J395+K395+L395+M395</f>
        <v>0</v>
      </c>
      <c r="O395" s="131"/>
      <c r="P395" s="350"/>
    </row>
    <row r="396" spans="1:16" s="22" customFormat="1" ht="12.75" thickBot="1">
      <c r="A396" s="57"/>
      <c r="B396" s="11" t="s">
        <v>245</v>
      </c>
      <c r="C396" s="173"/>
      <c r="D396" s="263"/>
      <c r="E396" s="263"/>
      <c r="F396" s="263"/>
      <c r="G396" s="263"/>
      <c r="H396" s="89">
        <f>D396+E396+F396+G396</f>
        <v>0</v>
      </c>
      <c r="I396" s="211">
        <f t="shared" si="6"/>
        <v>0</v>
      </c>
      <c r="J396" s="265"/>
      <c r="K396" s="265"/>
      <c r="L396" s="265"/>
      <c r="M396" s="265"/>
      <c r="N396" s="220">
        <f>J396+K396+L396+M396</f>
        <v>0</v>
      </c>
      <c r="O396" s="131">
        <f>C396+I396-N396</f>
        <v>0</v>
      </c>
      <c r="P396" s="350"/>
    </row>
    <row r="397" spans="1:16" ht="12.75" thickBot="1">
      <c r="A397" s="290"/>
      <c r="B397" s="44"/>
      <c r="C397" s="70"/>
      <c r="D397" s="266"/>
      <c r="E397" s="266"/>
      <c r="F397" s="266"/>
      <c r="G397" s="266"/>
      <c r="H397" s="266"/>
      <c r="I397" s="211">
        <f t="shared" si="6"/>
        <v>0</v>
      </c>
      <c r="J397" s="268"/>
      <c r="K397" s="268"/>
      <c r="L397" s="268"/>
      <c r="M397" s="268"/>
      <c r="N397" s="472">
        <f>J397+K397+L397+M397</f>
        <v>0</v>
      </c>
      <c r="O397" s="131"/>
      <c r="P397" s="350"/>
    </row>
    <row r="398" spans="1:16" ht="12.75" thickBot="1">
      <c r="A398" s="57"/>
      <c r="B398" s="11" t="s">
        <v>246</v>
      </c>
      <c r="C398" s="173"/>
      <c r="D398" s="263"/>
      <c r="E398" s="263"/>
      <c r="F398" s="263"/>
      <c r="G398" s="263"/>
      <c r="H398" s="89">
        <f>D398+E398+F398+G398</f>
        <v>0</v>
      </c>
      <c r="I398" s="211">
        <f t="shared" si="6"/>
        <v>0</v>
      </c>
      <c r="J398" s="265"/>
      <c r="K398" s="265"/>
      <c r="L398" s="265"/>
      <c r="M398" s="265"/>
      <c r="N398" s="220">
        <f>J398+K398+L398+M398</f>
        <v>0</v>
      </c>
      <c r="O398" s="131">
        <f>C398+I398-N398</f>
        <v>0</v>
      </c>
      <c r="P398" s="350"/>
    </row>
    <row r="399" spans="1:16" ht="12.75" thickBot="1">
      <c r="A399" s="290"/>
      <c r="B399" s="44"/>
      <c r="C399" s="70"/>
      <c r="D399" s="266"/>
      <c r="E399" s="266"/>
      <c r="F399" s="266"/>
      <c r="G399" s="266"/>
      <c r="H399" s="266"/>
      <c r="I399" s="211">
        <f t="shared" si="6"/>
        <v>0</v>
      </c>
      <c r="J399" s="268"/>
      <c r="K399" s="268"/>
      <c r="L399" s="268"/>
      <c r="M399" s="268"/>
      <c r="N399" s="267"/>
      <c r="O399" s="144"/>
      <c r="P399" s="350"/>
    </row>
    <row r="400" spans="1:16" ht="12.75" thickBot="1">
      <c r="A400" s="57"/>
      <c r="B400" s="11" t="s">
        <v>247</v>
      </c>
      <c r="C400" s="173"/>
      <c r="D400" s="263"/>
      <c r="E400" s="263"/>
      <c r="F400" s="263"/>
      <c r="G400" s="263"/>
      <c r="H400" s="89">
        <f>D400+E400+F400+G400</f>
        <v>0</v>
      </c>
      <c r="I400" s="211">
        <f t="shared" si="6"/>
        <v>0</v>
      </c>
      <c r="J400" s="265"/>
      <c r="K400" s="265"/>
      <c r="L400" s="265"/>
      <c r="M400" s="265"/>
      <c r="N400" s="220">
        <f aca="true" t="shared" si="7" ref="N400:N426">J400+K400+L400+M400</f>
        <v>0</v>
      </c>
      <c r="O400" s="131">
        <f aca="true" t="shared" si="8" ref="O400:O426">C400+I400-N400</f>
        <v>0</v>
      </c>
      <c r="P400" s="350"/>
    </row>
    <row r="401" spans="1:16" ht="12.75" thickBot="1">
      <c r="A401" s="290"/>
      <c r="B401" s="44"/>
      <c r="C401" s="70"/>
      <c r="D401" s="266"/>
      <c r="E401" s="266"/>
      <c r="F401" s="266"/>
      <c r="G401" s="266"/>
      <c r="H401" s="266"/>
      <c r="I401" s="211">
        <f t="shared" si="6"/>
        <v>0</v>
      </c>
      <c r="J401" s="268"/>
      <c r="K401" s="268"/>
      <c r="L401" s="268"/>
      <c r="M401" s="268"/>
      <c r="N401" s="220">
        <f t="shared" si="7"/>
        <v>0</v>
      </c>
      <c r="O401" s="131"/>
      <c r="P401" s="350"/>
    </row>
    <row r="402" spans="1:16" ht="12.75" thickBot="1">
      <c r="A402" s="57"/>
      <c r="B402" s="11" t="s">
        <v>248</v>
      </c>
      <c r="C402" s="173"/>
      <c r="D402" s="263"/>
      <c r="E402" s="263"/>
      <c r="F402" s="263"/>
      <c r="G402" s="263"/>
      <c r="H402" s="89">
        <f>D402+E402+F402+G402</f>
        <v>0</v>
      </c>
      <c r="I402" s="211">
        <f t="shared" si="6"/>
        <v>0</v>
      </c>
      <c r="J402" s="265"/>
      <c r="K402" s="265"/>
      <c r="L402" s="265"/>
      <c r="M402" s="265"/>
      <c r="N402" s="220">
        <f t="shared" si="7"/>
        <v>0</v>
      </c>
      <c r="O402" s="131">
        <f t="shared" si="8"/>
        <v>0</v>
      </c>
      <c r="P402" s="350"/>
    </row>
    <row r="403" spans="1:16" ht="12.75" thickBot="1">
      <c r="A403" s="290"/>
      <c r="B403" s="44"/>
      <c r="C403" s="70"/>
      <c r="D403" s="266"/>
      <c r="E403" s="266"/>
      <c r="F403" s="266"/>
      <c r="G403" s="266"/>
      <c r="H403" s="266"/>
      <c r="I403" s="211">
        <f t="shared" si="6"/>
        <v>0</v>
      </c>
      <c r="J403" s="268"/>
      <c r="K403" s="268"/>
      <c r="L403" s="268"/>
      <c r="M403" s="268"/>
      <c r="N403" s="220">
        <f t="shared" si="7"/>
        <v>0</v>
      </c>
      <c r="O403" s="131">
        <v>0</v>
      </c>
      <c r="P403" s="350"/>
    </row>
    <row r="404" spans="1:16" ht="12.75" thickBot="1">
      <c r="A404" s="57"/>
      <c r="B404" s="11" t="s">
        <v>249</v>
      </c>
      <c r="C404" s="173"/>
      <c r="D404" s="263"/>
      <c r="E404" s="263"/>
      <c r="F404" s="263"/>
      <c r="G404" s="263"/>
      <c r="H404" s="89">
        <f>D404+E404+F404+G404</f>
        <v>0</v>
      </c>
      <c r="I404" s="211">
        <f aca="true" t="shared" si="9" ref="I404:I428">H404/1.18/1.2</f>
        <v>0</v>
      </c>
      <c r="J404" s="265"/>
      <c r="K404" s="265"/>
      <c r="L404" s="265"/>
      <c r="M404" s="265"/>
      <c r="N404" s="220">
        <f t="shared" si="7"/>
        <v>0</v>
      </c>
      <c r="O404" s="131">
        <f t="shared" si="8"/>
        <v>0</v>
      </c>
      <c r="P404" s="350"/>
    </row>
    <row r="405" spans="1:16" ht="12.75" thickBot="1">
      <c r="A405" s="58"/>
      <c r="B405" s="42"/>
      <c r="C405" s="69"/>
      <c r="D405" s="256"/>
      <c r="E405" s="256"/>
      <c r="F405" s="256"/>
      <c r="G405" s="256"/>
      <c r="H405" s="256"/>
      <c r="I405" s="211">
        <f t="shared" si="9"/>
        <v>0</v>
      </c>
      <c r="J405" s="258"/>
      <c r="K405" s="258"/>
      <c r="L405" s="258"/>
      <c r="M405" s="258"/>
      <c r="N405" s="220">
        <f t="shared" si="7"/>
        <v>0</v>
      </c>
      <c r="O405" s="131">
        <v>0</v>
      </c>
      <c r="P405" s="350"/>
    </row>
    <row r="406" spans="1:16" ht="12.75" thickBot="1">
      <c r="A406" s="57"/>
      <c r="B406" s="11" t="s">
        <v>250</v>
      </c>
      <c r="C406" s="173"/>
      <c r="D406" s="263">
        <v>2700</v>
      </c>
      <c r="E406" s="263">
        <v>2700</v>
      </c>
      <c r="F406" s="263">
        <v>2700</v>
      </c>
      <c r="G406" s="263">
        <v>2700</v>
      </c>
      <c r="H406" s="89">
        <f>D406+E406+F406+G406</f>
        <v>10800</v>
      </c>
      <c r="I406" s="211">
        <f t="shared" si="9"/>
        <v>7627.1186440677975</v>
      </c>
      <c r="J406" s="265"/>
      <c r="K406" s="265"/>
      <c r="L406" s="265"/>
      <c r="M406" s="265"/>
      <c r="N406" s="220">
        <f t="shared" si="7"/>
        <v>0</v>
      </c>
      <c r="O406" s="131">
        <f t="shared" si="8"/>
        <v>7627.1186440677975</v>
      </c>
      <c r="P406" s="350"/>
    </row>
    <row r="407" spans="1:16" ht="12.75" thickBot="1">
      <c r="A407" s="55"/>
      <c r="B407" s="8"/>
      <c r="C407" s="63"/>
      <c r="D407" s="252"/>
      <c r="E407" s="252"/>
      <c r="F407" s="252"/>
      <c r="G407" s="252"/>
      <c r="H407" s="252"/>
      <c r="I407" s="211">
        <f t="shared" si="9"/>
        <v>0</v>
      </c>
      <c r="J407" s="254"/>
      <c r="K407" s="254"/>
      <c r="L407" s="254"/>
      <c r="M407" s="254"/>
      <c r="N407" s="220">
        <f t="shared" si="7"/>
        <v>0</v>
      </c>
      <c r="O407" s="131">
        <v>0</v>
      </c>
      <c r="P407" s="350"/>
    </row>
    <row r="408" spans="1:16" ht="12.75" thickBot="1">
      <c r="A408" s="57"/>
      <c r="B408" s="11" t="s">
        <v>256</v>
      </c>
      <c r="C408" s="173"/>
      <c r="D408" s="263"/>
      <c r="E408" s="263"/>
      <c r="F408" s="263"/>
      <c r="G408" s="263"/>
      <c r="H408" s="89">
        <f>D408+E408+F408+G408</f>
        <v>0</v>
      </c>
      <c r="I408" s="211">
        <f t="shared" si="9"/>
        <v>0</v>
      </c>
      <c r="J408" s="265"/>
      <c r="K408" s="265"/>
      <c r="L408" s="265"/>
      <c r="M408" s="265"/>
      <c r="N408" s="220">
        <f t="shared" si="7"/>
        <v>0</v>
      </c>
      <c r="O408" s="131">
        <f t="shared" si="8"/>
        <v>0</v>
      </c>
      <c r="P408" s="350"/>
    </row>
    <row r="409" spans="1:16" ht="12.75" thickBot="1">
      <c r="A409" s="55"/>
      <c r="B409" s="8"/>
      <c r="C409" s="63"/>
      <c r="D409" s="252"/>
      <c r="E409" s="252"/>
      <c r="F409" s="252"/>
      <c r="G409" s="252"/>
      <c r="H409" s="252"/>
      <c r="I409" s="211">
        <f t="shared" si="9"/>
        <v>0</v>
      </c>
      <c r="J409" s="254"/>
      <c r="K409" s="254"/>
      <c r="L409" s="254"/>
      <c r="M409" s="254"/>
      <c r="N409" s="220">
        <f t="shared" si="7"/>
        <v>0</v>
      </c>
      <c r="O409" s="131"/>
      <c r="P409" s="350"/>
    </row>
    <row r="410" spans="1:16" ht="12.75" thickBot="1">
      <c r="A410" s="57"/>
      <c r="B410" s="11" t="s">
        <v>251</v>
      </c>
      <c r="C410" s="173"/>
      <c r="D410" s="263"/>
      <c r="E410" s="263"/>
      <c r="F410" s="263"/>
      <c r="G410" s="263"/>
      <c r="H410" s="89">
        <f>D410+E410+F410+G410</f>
        <v>0</v>
      </c>
      <c r="I410" s="211">
        <f t="shared" si="9"/>
        <v>0</v>
      </c>
      <c r="J410" s="265"/>
      <c r="K410" s="265"/>
      <c r="L410" s="265"/>
      <c r="M410" s="265"/>
      <c r="N410" s="220">
        <f t="shared" si="7"/>
        <v>0</v>
      </c>
      <c r="O410" s="131">
        <f t="shared" si="8"/>
        <v>0</v>
      </c>
      <c r="P410" s="350"/>
    </row>
    <row r="411" spans="1:16" ht="12.75" thickBot="1">
      <c r="A411" s="55"/>
      <c r="B411" s="8"/>
      <c r="C411" s="63"/>
      <c r="D411" s="252"/>
      <c r="E411" s="252"/>
      <c r="F411" s="252"/>
      <c r="G411" s="252"/>
      <c r="H411" s="252"/>
      <c r="I411" s="211">
        <f t="shared" si="9"/>
        <v>0</v>
      </c>
      <c r="J411" s="254"/>
      <c r="K411" s="254"/>
      <c r="L411" s="254"/>
      <c r="M411" s="254"/>
      <c r="N411" s="220">
        <f t="shared" si="7"/>
        <v>0</v>
      </c>
      <c r="O411" s="131"/>
      <c r="P411" s="350"/>
    </row>
    <row r="412" spans="1:16" ht="12.75" thickBot="1">
      <c r="A412" s="57"/>
      <c r="B412" s="11" t="s">
        <v>252</v>
      </c>
      <c r="C412" s="173"/>
      <c r="D412" s="263"/>
      <c r="E412" s="263"/>
      <c r="F412" s="263"/>
      <c r="G412" s="263"/>
      <c r="H412" s="89">
        <f>D412+E412+F412+G412</f>
        <v>0</v>
      </c>
      <c r="I412" s="211">
        <f t="shared" si="9"/>
        <v>0</v>
      </c>
      <c r="J412" s="265"/>
      <c r="K412" s="265"/>
      <c r="L412" s="265"/>
      <c r="M412" s="265"/>
      <c r="N412" s="220">
        <f t="shared" si="7"/>
        <v>0</v>
      </c>
      <c r="O412" s="131">
        <f t="shared" si="8"/>
        <v>0</v>
      </c>
      <c r="P412" s="350"/>
    </row>
    <row r="413" spans="1:16" ht="12.75" thickBot="1">
      <c r="A413" s="55"/>
      <c r="B413" s="8"/>
      <c r="C413" s="63"/>
      <c r="D413" s="252"/>
      <c r="E413" s="252"/>
      <c r="F413" s="252"/>
      <c r="G413" s="252"/>
      <c r="H413" s="252"/>
      <c r="I413" s="211">
        <f t="shared" si="9"/>
        <v>0</v>
      </c>
      <c r="J413" s="254"/>
      <c r="K413" s="254"/>
      <c r="L413" s="254"/>
      <c r="M413" s="254"/>
      <c r="N413" s="220">
        <f t="shared" si="7"/>
        <v>0</v>
      </c>
      <c r="O413" s="131"/>
      <c r="P413" s="350"/>
    </row>
    <row r="414" spans="1:16" ht="12.75" thickBot="1">
      <c r="A414" s="57"/>
      <c r="B414" s="11" t="s">
        <v>253</v>
      </c>
      <c r="C414" s="173"/>
      <c r="D414" s="263"/>
      <c r="E414" s="263"/>
      <c r="F414" s="263"/>
      <c r="G414" s="263"/>
      <c r="H414" s="89">
        <f>D414+E414+F414+G414</f>
        <v>0</v>
      </c>
      <c r="I414" s="211">
        <f t="shared" si="9"/>
        <v>0</v>
      </c>
      <c r="J414" s="265"/>
      <c r="K414" s="265"/>
      <c r="L414" s="265"/>
      <c r="M414" s="265"/>
      <c r="N414" s="220">
        <f t="shared" si="7"/>
        <v>0</v>
      </c>
      <c r="O414" s="131">
        <f t="shared" si="8"/>
        <v>0</v>
      </c>
      <c r="P414" s="350"/>
    </row>
    <row r="415" spans="1:16" ht="12.75" thickBot="1">
      <c r="A415" s="55"/>
      <c r="B415" s="8"/>
      <c r="C415" s="63"/>
      <c r="D415" s="252"/>
      <c r="E415" s="252"/>
      <c r="F415" s="252"/>
      <c r="G415" s="252"/>
      <c r="H415" s="252"/>
      <c r="I415" s="211">
        <f t="shared" si="9"/>
        <v>0</v>
      </c>
      <c r="J415" s="254"/>
      <c r="K415" s="254"/>
      <c r="L415" s="254"/>
      <c r="M415" s="254"/>
      <c r="N415" s="220">
        <f t="shared" si="7"/>
        <v>0</v>
      </c>
      <c r="O415" s="131"/>
      <c r="P415" s="350"/>
    </row>
    <row r="416" spans="1:16" ht="12.75" thickBot="1">
      <c r="A416" s="57"/>
      <c r="B416" s="11" t="s">
        <v>254</v>
      </c>
      <c r="C416" s="173"/>
      <c r="D416" s="263"/>
      <c r="E416" s="263"/>
      <c r="F416" s="263"/>
      <c r="G416" s="263"/>
      <c r="H416" s="89">
        <f>D416+E416+F416+G416</f>
        <v>0</v>
      </c>
      <c r="I416" s="211">
        <f t="shared" si="9"/>
        <v>0</v>
      </c>
      <c r="J416" s="265"/>
      <c r="K416" s="265"/>
      <c r="L416" s="265"/>
      <c r="M416" s="265"/>
      <c r="N416" s="220">
        <f t="shared" si="7"/>
        <v>0</v>
      </c>
      <c r="O416" s="131">
        <f t="shared" si="8"/>
        <v>0</v>
      </c>
      <c r="P416" s="350"/>
    </row>
    <row r="417" spans="1:16" ht="12.75" thickBot="1">
      <c r="A417" s="55"/>
      <c r="B417" s="8"/>
      <c r="C417" s="63"/>
      <c r="D417" s="252"/>
      <c r="E417" s="252"/>
      <c r="F417" s="252"/>
      <c r="G417" s="252"/>
      <c r="H417" s="252"/>
      <c r="I417" s="211">
        <f t="shared" si="9"/>
        <v>0</v>
      </c>
      <c r="J417" s="254"/>
      <c r="K417" s="254"/>
      <c r="L417" s="254"/>
      <c r="M417" s="254"/>
      <c r="N417" s="220">
        <f t="shared" si="7"/>
        <v>0</v>
      </c>
      <c r="O417" s="131"/>
      <c r="P417" s="350"/>
    </row>
    <row r="418" spans="1:16" ht="12.75" thickBot="1">
      <c r="A418" s="57"/>
      <c r="B418" s="11" t="s">
        <v>255</v>
      </c>
      <c r="C418" s="173"/>
      <c r="D418" s="263"/>
      <c r="E418" s="263"/>
      <c r="F418" s="263"/>
      <c r="G418" s="263"/>
      <c r="H418" s="89">
        <f>D418+E418+F418+G418</f>
        <v>0</v>
      </c>
      <c r="I418" s="211">
        <f t="shared" si="9"/>
        <v>0</v>
      </c>
      <c r="J418" s="265"/>
      <c r="K418" s="265"/>
      <c r="L418" s="265"/>
      <c r="M418" s="265"/>
      <c r="N418" s="220">
        <f t="shared" si="7"/>
        <v>0</v>
      </c>
      <c r="O418" s="131">
        <f t="shared" si="8"/>
        <v>0</v>
      </c>
      <c r="P418" s="350"/>
    </row>
    <row r="419" spans="1:16" ht="12.75" thickBot="1">
      <c r="A419" s="56"/>
      <c r="B419" s="9"/>
      <c r="C419" s="169"/>
      <c r="D419" s="260"/>
      <c r="E419" s="260"/>
      <c r="F419" s="260"/>
      <c r="G419" s="260"/>
      <c r="H419" s="260"/>
      <c r="I419" s="211">
        <f t="shared" si="9"/>
        <v>0</v>
      </c>
      <c r="J419" s="262"/>
      <c r="K419" s="262"/>
      <c r="L419" s="262"/>
      <c r="M419" s="262"/>
      <c r="N419" s="220">
        <f t="shared" si="7"/>
        <v>0</v>
      </c>
      <c r="O419" s="131"/>
      <c r="P419" s="350"/>
    </row>
    <row r="420" spans="1:16" ht="12.75" thickBot="1">
      <c r="A420" s="57"/>
      <c r="B420" s="11" t="s">
        <v>257</v>
      </c>
      <c r="C420" s="173"/>
      <c r="D420" s="263"/>
      <c r="E420" s="263"/>
      <c r="F420" s="263"/>
      <c r="G420" s="263"/>
      <c r="H420" s="89">
        <f>D420+E420+F420+G420</f>
        <v>0</v>
      </c>
      <c r="I420" s="211">
        <f t="shared" si="9"/>
        <v>0</v>
      </c>
      <c r="J420" s="265"/>
      <c r="K420" s="265"/>
      <c r="L420" s="265"/>
      <c r="M420" s="265"/>
      <c r="N420" s="220">
        <f t="shared" si="7"/>
        <v>0</v>
      </c>
      <c r="O420" s="131">
        <f t="shared" si="8"/>
        <v>0</v>
      </c>
      <c r="P420" s="350"/>
    </row>
    <row r="421" spans="1:16" ht="12.75" thickBot="1">
      <c r="A421" s="290"/>
      <c r="B421" s="44"/>
      <c r="C421" s="70"/>
      <c r="D421" s="266"/>
      <c r="E421" s="266"/>
      <c r="F421" s="266"/>
      <c r="G421" s="266"/>
      <c r="H421" s="266"/>
      <c r="I421" s="211">
        <f t="shared" si="9"/>
        <v>0</v>
      </c>
      <c r="J421" s="268"/>
      <c r="K421" s="268"/>
      <c r="L421" s="268"/>
      <c r="M421" s="268"/>
      <c r="N421" s="220">
        <f t="shared" si="7"/>
        <v>0</v>
      </c>
      <c r="O421" s="131"/>
      <c r="P421" s="350"/>
    </row>
    <row r="422" spans="1:16" ht="12.75" thickBot="1">
      <c r="A422" s="57"/>
      <c r="B422" s="11" t="s">
        <v>258</v>
      </c>
      <c r="C422" s="173"/>
      <c r="D422" s="263"/>
      <c r="E422" s="263"/>
      <c r="F422" s="263"/>
      <c r="G422" s="263"/>
      <c r="H422" s="89">
        <f>D422+E422+F422+G422</f>
        <v>0</v>
      </c>
      <c r="I422" s="211">
        <f t="shared" si="9"/>
        <v>0</v>
      </c>
      <c r="J422" s="265"/>
      <c r="K422" s="265"/>
      <c r="L422" s="265"/>
      <c r="M422" s="265"/>
      <c r="N422" s="220">
        <f t="shared" si="7"/>
        <v>0</v>
      </c>
      <c r="O422" s="131">
        <f t="shared" si="8"/>
        <v>0</v>
      </c>
      <c r="P422" s="350"/>
    </row>
    <row r="423" spans="1:16" ht="12.75" thickBot="1">
      <c r="A423" s="290"/>
      <c r="B423" s="44"/>
      <c r="C423" s="70"/>
      <c r="D423" s="266"/>
      <c r="E423" s="266"/>
      <c r="F423" s="266"/>
      <c r="G423" s="266"/>
      <c r="H423" s="266"/>
      <c r="I423" s="211">
        <f t="shared" si="9"/>
        <v>0</v>
      </c>
      <c r="J423" s="268"/>
      <c r="K423" s="268"/>
      <c r="L423" s="268"/>
      <c r="M423" s="268"/>
      <c r="N423" s="220">
        <f t="shared" si="7"/>
        <v>0</v>
      </c>
      <c r="O423" s="131"/>
      <c r="P423" s="350"/>
    </row>
    <row r="424" spans="1:16" ht="12.75" thickBot="1">
      <c r="A424" s="57"/>
      <c r="B424" s="11" t="s">
        <v>259</v>
      </c>
      <c r="C424" s="173"/>
      <c r="D424" s="263"/>
      <c r="E424" s="263"/>
      <c r="F424" s="263"/>
      <c r="G424" s="263"/>
      <c r="H424" s="89">
        <f>D424+E424+F424+G424</f>
        <v>0</v>
      </c>
      <c r="I424" s="211">
        <f t="shared" si="9"/>
        <v>0</v>
      </c>
      <c r="J424" s="265"/>
      <c r="K424" s="265"/>
      <c r="L424" s="265"/>
      <c r="M424" s="265"/>
      <c r="N424" s="220">
        <f t="shared" si="7"/>
        <v>0</v>
      </c>
      <c r="O424" s="131">
        <f t="shared" si="8"/>
        <v>0</v>
      </c>
      <c r="P424" s="350"/>
    </row>
    <row r="425" spans="1:16" ht="12.75" thickBot="1">
      <c r="A425" s="290"/>
      <c r="B425" s="44"/>
      <c r="C425" s="70"/>
      <c r="D425" s="266"/>
      <c r="E425" s="266"/>
      <c r="F425" s="266"/>
      <c r="G425" s="266"/>
      <c r="H425" s="266"/>
      <c r="I425" s="211">
        <f t="shared" si="9"/>
        <v>0</v>
      </c>
      <c r="J425" s="268"/>
      <c r="K425" s="268"/>
      <c r="L425" s="268"/>
      <c r="M425" s="268"/>
      <c r="N425" s="220">
        <f t="shared" si="7"/>
        <v>0</v>
      </c>
      <c r="O425" s="131"/>
      <c r="P425" s="350"/>
    </row>
    <row r="426" spans="1:16" ht="12.75" thickBot="1">
      <c r="A426" s="57"/>
      <c r="B426" s="11" t="s">
        <v>274</v>
      </c>
      <c r="C426" s="173"/>
      <c r="D426" s="263">
        <v>3600</v>
      </c>
      <c r="E426" s="263">
        <v>3600</v>
      </c>
      <c r="F426" s="263">
        <v>3600</v>
      </c>
      <c r="G426" s="263">
        <v>3600</v>
      </c>
      <c r="H426" s="89">
        <f>D426+E426+F426+G426</f>
        <v>14400</v>
      </c>
      <c r="I426" s="211">
        <f t="shared" si="9"/>
        <v>10169.49152542373</v>
      </c>
      <c r="J426" s="265"/>
      <c r="K426" s="265"/>
      <c r="L426" s="265"/>
      <c r="M426" s="265"/>
      <c r="N426" s="220">
        <f t="shared" si="7"/>
        <v>0</v>
      </c>
      <c r="O426" s="131">
        <f t="shared" si="8"/>
        <v>10169.49152542373</v>
      </c>
      <c r="P426" s="350"/>
    </row>
    <row r="427" spans="1:16" ht="12.75" thickBot="1">
      <c r="A427" s="290"/>
      <c r="B427" s="44"/>
      <c r="C427" s="70"/>
      <c r="D427" s="266"/>
      <c r="E427" s="266"/>
      <c r="F427" s="266"/>
      <c r="G427" s="266"/>
      <c r="H427" s="266"/>
      <c r="I427" s="211">
        <f t="shared" si="9"/>
        <v>0</v>
      </c>
      <c r="J427" s="268"/>
      <c r="K427" s="268"/>
      <c r="L427" s="268"/>
      <c r="M427" s="268"/>
      <c r="N427" s="267"/>
      <c r="O427" s="144"/>
      <c r="P427" s="350"/>
    </row>
    <row r="428" spans="1:16" ht="12.75" thickBot="1">
      <c r="A428" s="57"/>
      <c r="B428" s="11" t="s">
        <v>295</v>
      </c>
      <c r="C428" s="173"/>
      <c r="D428" s="263">
        <v>3600</v>
      </c>
      <c r="E428" s="263">
        <v>3600</v>
      </c>
      <c r="F428" s="263">
        <v>3600</v>
      </c>
      <c r="G428" s="263">
        <v>3600</v>
      </c>
      <c r="H428" s="89">
        <f>D428+E428+F428+G428</f>
        <v>14400</v>
      </c>
      <c r="I428" s="211">
        <f t="shared" si="9"/>
        <v>10169.49152542373</v>
      </c>
      <c r="J428" s="265"/>
      <c r="K428" s="265"/>
      <c r="L428" s="265"/>
      <c r="M428" s="265"/>
      <c r="N428" s="220">
        <f>J428+K428+L428+M428</f>
        <v>0</v>
      </c>
      <c r="O428" s="131">
        <f>C428+I428-N428</f>
        <v>10169.49152542373</v>
      </c>
      <c r="P428" s="350"/>
    </row>
    <row r="429" spans="1:16" ht="12">
      <c r="A429" s="58"/>
      <c r="B429" s="42"/>
      <c r="C429" s="69"/>
      <c r="D429" s="256"/>
      <c r="E429" s="256"/>
      <c r="F429" s="256"/>
      <c r="G429" s="256"/>
      <c r="H429" s="256"/>
      <c r="I429" s="257"/>
      <c r="J429" s="258"/>
      <c r="K429" s="258"/>
      <c r="L429" s="258"/>
      <c r="M429" s="258"/>
      <c r="N429" s="257"/>
      <c r="O429" s="259"/>
      <c r="P429" s="350"/>
    </row>
    <row r="430" spans="1:17" ht="12" thickBot="1">
      <c r="A430" s="248"/>
      <c r="B430" s="288" t="s">
        <v>98</v>
      </c>
      <c r="C430" s="289">
        <f>C340+C342+C344+C346+C348+C350+C352+C354+C356+C360+C362+C364+C366+C368+C370+C372+C374+C376+C378+C380+C382+C384+C386+C388+C390+C392+C358+C394+C396+C398+C400+C402+C404+C406+C408+C410+C412+C414+C416+C418+C420+C422+C424+C426+C428</f>
        <v>0</v>
      </c>
      <c r="D430" s="289">
        <f>D340+D342+D344+D346+D348+D350+D352+D354+D356+D360+D362+D364+D366+D369+D371+D373+D374+D376+D378+D380+D382+D384+D386+D388+D390+D392+D358+D394+D396+D398+D400+D402+D404+D406+D408+D410+D412+D414+D416+D418+D420+D422+D424+D426+D428</f>
        <v>22500</v>
      </c>
      <c r="E430" s="289">
        <f>E340+E342+E344+E346+E348+E350+E352+E354+E356+E360+E362+E364+E366+E368+E370+E372+E374+E376+E378+E380+E382+E384+E386+E388+E390+E392+E358+E394+E396+E398+E400+E402+E404+E406+E408+E410+E412+E414+E416+E418+E420+E422+E424+E426+E428</f>
        <v>22500</v>
      </c>
      <c r="F430" s="289">
        <f>F340+F342+F344+F346+F348+F350+F352+F354+F356+F360+F362+F364+F366+F368+F370+F372+F374+F376+F378+F380+F382+F384+F386+F388+F390+F392+F358+F394+F396+F398+F400+F402+F404+F406+F408+F410+F412+F414+F416+F418+F420+F422+F424+F426+F428</f>
        <v>22500</v>
      </c>
      <c r="G430" s="289">
        <f>G340+G342+G344+G346+G348+G350+G352+G354+G356+G360+G362+G364+G366+G368+G370+G372+G374+G376+G378+G380+G382+G384+G386+G388+G390+G392+G358+G394+G396+G398+G400+G402+G404+G406+G408+G410+G412+G414+G416+G418+G420+G422+G424+G426+G428</f>
        <v>22500</v>
      </c>
      <c r="H430" s="274">
        <f>D430+E430+F430+G430</f>
        <v>90000</v>
      </c>
      <c r="I430" s="289">
        <f>SUM(I340:I429)</f>
        <v>63559.32203389831</v>
      </c>
      <c r="J430" s="289">
        <f>SUM(J340:J429)</f>
        <v>0</v>
      </c>
      <c r="K430" s="289">
        <f>SUM(K340:K429)</f>
        <v>0</v>
      </c>
      <c r="L430" s="289">
        <f>SUM(L340:L429)</f>
        <v>0</v>
      </c>
      <c r="M430" s="289">
        <f>SUM(M340:M429)</f>
        <v>0</v>
      </c>
      <c r="N430" s="275">
        <f>J430+K430+L430+M430</f>
        <v>0</v>
      </c>
      <c r="O430" s="289">
        <f>SUM(O340:O429)</f>
        <v>63559.32203389831</v>
      </c>
      <c r="P430" s="350"/>
      <c r="Q430" s="12" t="s">
        <v>224</v>
      </c>
    </row>
    <row r="431" spans="1:15" ht="12.75" thickBot="1">
      <c r="A431" s="1"/>
      <c r="B431" s="119">
        <v>0.2</v>
      </c>
      <c r="C431" s="63"/>
      <c r="D431" s="36"/>
      <c r="E431" s="36"/>
      <c r="F431" s="36"/>
      <c r="G431" s="36"/>
      <c r="H431" s="122"/>
      <c r="I431" s="211">
        <f>H430-I430</f>
        <v>26440.67796610169</v>
      </c>
      <c r="J431" s="36"/>
      <c r="K431" s="36"/>
      <c r="L431" s="36"/>
      <c r="M431" s="36"/>
      <c r="N431" s="130"/>
      <c r="O431" s="131"/>
    </row>
    <row r="432" spans="1:15" ht="12.75" thickBot="1">
      <c r="A432" s="7"/>
      <c r="B432" s="120"/>
      <c r="C432" s="169"/>
      <c r="D432" s="36"/>
      <c r="E432" s="36"/>
      <c r="F432" s="36"/>
      <c r="G432" s="36"/>
      <c r="H432" s="122"/>
      <c r="I432" s="211"/>
      <c r="J432" s="36"/>
      <c r="K432" s="36"/>
      <c r="L432" s="36"/>
      <c r="M432" s="36"/>
      <c r="N432" s="130">
        <f>I430-N430</f>
        <v>63559.32203389831</v>
      </c>
      <c r="O432" s="131"/>
    </row>
    <row r="433" spans="1:15" ht="12.75" thickBot="1">
      <c r="A433" s="139"/>
      <c r="B433" s="140" t="s">
        <v>5</v>
      </c>
      <c r="C433" s="242"/>
      <c r="D433" s="152"/>
      <c r="E433" s="152"/>
      <c r="F433" s="152"/>
      <c r="G433" s="152"/>
      <c r="H433" s="148"/>
      <c r="I433" s="226">
        <f>I432+I431+I430</f>
        <v>90000</v>
      </c>
      <c r="J433" s="152"/>
      <c r="K433" s="152"/>
      <c r="L433" s="152"/>
      <c r="M433" s="152"/>
      <c r="N433" s="149"/>
      <c r="O433" s="226"/>
    </row>
    <row r="434" spans="1:15" ht="12">
      <c r="A434" s="291"/>
      <c r="B434" s="291"/>
      <c r="C434" s="286"/>
      <c r="D434" s="189"/>
      <c r="E434" s="189"/>
      <c r="F434" s="67"/>
      <c r="G434" s="67"/>
      <c r="H434" s="292"/>
      <c r="I434" s="293"/>
      <c r="J434" s="67"/>
      <c r="K434" s="67"/>
      <c r="L434" s="67"/>
      <c r="M434" s="67"/>
      <c r="N434" s="294"/>
      <c r="O434" s="295"/>
    </row>
    <row r="435" spans="1:15" ht="12">
      <c r="A435" s="291"/>
      <c r="B435" s="291"/>
      <c r="C435" s="286"/>
      <c r="D435" s="189"/>
      <c r="E435" s="189"/>
      <c r="F435" s="67"/>
      <c r="G435" s="67"/>
      <c r="H435" s="292"/>
      <c r="I435" s="293"/>
      <c r="J435" s="67"/>
      <c r="K435" s="67"/>
      <c r="L435" s="67"/>
      <c r="M435" s="67"/>
      <c r="N435" s="294"/>
      <c r="O435" s="295"/>
    </row>
    <row r="436" spans="1:15" ht="12">
      <c r="A436" s="291"/>
      <c r="B436" s="291"/>
      <c r="C436" s="286"/>
      <c r="D436" s="189"/>
      <c r="E436" s="189"/>
      <c r="F436" s="67"/>
      <c r="G436" s="67"/>
      <c r="H436" s="292"/>
      <c r="I436" s="293"/>
      <c r="J436" s="67"/>
      <c r="K436" s="67"/>
      <c r="L436" s="67"/>
      <c r="M436" s="67"/>
      <c r="N436" s="294"/>
      <c r="O436" s="295"/>
    </row>
    <row r="437" spans="4:15" ht="11.25">
      <c r="D437" s="115"/>
      <c r="E437" s="115"/>
      <c r="F437" s="68"/>
      <c r="G437" s="68"/>
      <c r="H437" s="68"/>
      <c r="I437" s="68"/>
      <c r="J437" s="68"/>
      <c r="K437" s="68"/>
      <c r="L437" s="68"/>
      <c r="M437" s="68"/>
      <c r="N437" s="116"/>
      <c r="O437" s="62"/>
    </row>
    <row r="438" spans="1:16" ht="11.25">
      <c r="A438" s="236"/>
      <c r="B438" s="236"/>
      <c r="C438" s="236"/>
      <c r="D438" s="237"/>
      <c r="E438" s="237"/>
      <c r="F438" s="238"/>
      <c r="G438" s="238"/>
      <c r="H438" s="238"/>
      <c r="I438" s="238"/>
      <c r="J438" s="238"/>
      <c r="K438" s="238"/>
      <c r="L438" s="238"/>
      <c r="M438" s="238"/>
      <c r="N438" s="239"/>
      <c r="O438" s="236"/>
      <c r="P438" s="236"/>
    </row>
    <row r="439" spans="1:16" ht="11.25">
      <c r="A439" s="62"/>
      <c r="B439" s="62"/>
      <c r="D439" s="112"/>
      <c r="E439" s="112"/>
      <c r="F439" s="68"/>
      <c r="G439" s="68"/>
      <c r="H439" s="68"/>
      <c r="I439" s="68"/>
      <c r="J439" s="68"/>
      <c r="K439" s="68"/>
      <c r="L439" s="68"/>
      <c r="M439" s="68"/>
      <c r="N439" s="116"/>
      <c r="O439" s="62"/>
      <c r="P439" s="62"/>
    </row>
    <row r="440" spans="1:16" ht="11.25">
      <c r="A440" s="62"/>
      <c r="B440" s="62"/>
      <c r="D440" s="112"/>
      <c r="E440" s="112"/>
      <c r="F440" s="68"/>
      <c r="G440" s="68"/>
      <c r="H440" s="68"/>
      <c r="I440" s="68"/>
      <c r="J440" s="68"/>
      <c r="K440" s="68"/>
      <c r="L440" s="68"/>
      <c r="M440" s="68"/>
      <c r="N440" s="116"/>
      <c r="O440" s="62"/>
      <c r="P440" s="62"/>
    </row>
    <row r="441" spans="1:16" ht="11.25">
      <c r="A441" s="62"/>
      <c r="B441" s="62"/>
      <c r="D441" s="112"/>
      <c r="E441" s="112"/>
      <c r="F441" s="68"/>
      <c r="G441" s="68"/>
      <c r="H441" s="68"/>
      <c r="I441" s="68"/>
      <c r="J441" s="68"/>
      <c r="K441" s="68"/>
      <c r="L441" s="68"/>
      <c r="M441" s="68"/>
      <c r="N441" s="116"/>
      <c r="O441" s="62"/>
      <c r="P441" s="62"/>
    </row>
    <row r="442" spans="4:15" ht="11.25">
      <c r="D442" s="112"/>
      <c r="E442" s="112"/>
      <c r="F442" s="68"/>
      <c r="G442" s="68"/>
      <c r="H442" s="68"/>
      <c r="I442" s="68"/>
      <c r="J442" s="68"/>
      <c r="K442" s="68"/>
      <c r="L442" s="68"/>
      <c r="M442" s="68"/>
      <c r="N442" s="116"/>
      <c r="O442" s="62"/>
    </row>
    <row r="443" spans="4:15" ht="11.25">
      <c r="D443" s="112"/>
      <c r="E443" s="112"/>
      <c r="F443" s="68"/>
      <c r="G443" s="68"/>
      <c r="H443" s="68"/>
      <c r="I443" s="68"/>
      <c r="J443" s="68"/>
      <c r="K443" s="68"/>
      <c r="L443" s="68"/>
      <c r="M443" s="68"/>
      <c r="N443" s="116"/>
      <c r="O443" s="62"/>
    </row>
    <row r="444" spans="1:15" ht="13.5" thickBot="1">
      <c r="A444" s="12" t="s">
        <v>54</v>
      </c>
      <c r="C444" s="17" t="s">
        <v>211</v>
      </c>
      <c r="D444" s="310"/>
      <c r="E444" s="112"/>
      <c r="F444" s="68"/>
      <c r="G444" s="68"/>
      <c r="H444" s="68"/>
      <c r="I444" s="68"/>
      <c r="J444" s="68"/>
      <c r="K444" s="68"/>
      <c r="L444" s="68"/>
      <c r="M444" s="68"/>
      <c r="N444" s="116"/>
      <c r="O444" s="62"/>
    </row>
    <row r="445" spans="1:15" ht="12" thickBot="1">
      <c r="A445" s="202"/>
      <c r="B445" s="203"/>
      <c r="C445" s="190"/>
      <c r="D445" s="224"/>
      <c r="E445" s="224" t="s">
        <v>378</v>
      </c>
      <c r="F445" s="215"/>
      <c r="G445" s="215"/>
      <c r="H445" s="216"/>
      <c r="I445" s="205"/>
      <c r="J445" s="232"/>
      <c r="K445" s="74" t="s">
        <v>386</v>
      </c>
      <c r="L445" s="74"/>
      <c r="M445" s="75"/>
      <c r="N445" s="77"/>
      <c r="O445" s="102"/>
    </row>
    <row r="446" spans="1:15" ht="48" customHeight="1" thickBot="1">
      <c r="A446" s="35" t="s">
        <v>91</v>
      </c>
      <c r="B446" s="163" t="s">
        <v>59</v>
      </c>
      <c r="C446" s="191" t="s">
        <v>374</v>
      </c>
      <c r="D446" s="245" t="s">
        <v>212</v>
      </c>
      <c r="E446" s="245" t="s">
        <v>309</v>
      </c>
      <c r="F446" s="214" t="s">
        <v>306</v>
      </c>
      <c r="G446" s="473">
        <v>4</v>
      </c>
      <c r="H446" s="217" t="s">
        <v>376</v>
      </c>
      <c r="I446" s="78" t="s">
        <v>385</v>
      </c>
      <c r="J446" s="477" t="s">
        <v>367</v>
      </c>
      <c r="K446" s="245" t="s">
        <v>309</v>
      </c>
      <c r="L446" s="214" t="s">
        <v>306</v>
      </c>
      <c r="M446" s="473">
        <v>4</v>
      </c>
      <c r="N446" s="218" t="s">
        <v>377</v>
      </c>
      <c r="O446" s="103" t="s">
        <v>375</v>
      </c>
    </row>
    <row r="447" spans="1:15" ht="12" thickBot="1">
      <c r="A447" s="32"/>
      <c r="B447" s="25"/>
      <c r="C447" s="388"/>
      <c r="D447" s="437"/>
      <c r="E447" s="424"/>
      <c r="F447" s="77"/>
      <c r="G447" s="77"/>
      <c r="H447" s="425"/>
      <c r="I447" s="218"/>
      <c r="J447" s="367"/>
      <c r="K447" s="79"/>
      <c r="L447" s="79"/>
      <c r="M447" s="79"/>
      <c r="N447" s="80"/>
      <c r="O447" s="103"/>
    </row>
    <row r="448" spans="1:16" ht="12.75" thickBot="1">
      <c r="A448" s="297"/>
      <c r="B448" s="52" t="s">
        <v>113</v>
      </c>
      <c r="C448" s="379"/>
      <c r="D448" s="89"/>
      <c r="E448" s="89"/>
      <c r="F448" s="89"/>
      <c r="G448" s="89"/>
      <c r="H448" s="89">
        <f>D448+E448+F448+G448</f>
        <v>0</v>
      </c>
      <c r="I448" s="211">
        <f aca="true" t="shared" si="10" ref="I448:I511">H448/1.18/1.2</f>
        <v>0</v>
      </c>
      <c r="J448" s="96"/>
      <c r="K448" s="96"/>
      <c r="L448" s="96"/>
      <c r="M448" s="96"/>
      <c r="N448" s="220">
        <f>J448+K448+L448+M448</f>
        <v>0</v>
      </c>
      <c r="O448" s="131">
        <f>C448+I448-N448</f>
        <v>0</v>
      </c>
      <c r="P448" s="350"/>
    </row>
    <row r="449" spans="1:16" ht="12.75" thickBot="1">
      <c r="A449" s="42"/>
      <c r="B449" s="44"/>
      <c r="C449" s="65"/>
      <c r="D449" s="90"/>
      <c r="E449" s="90"/>
      <c r="F449" s="91"/>
      <c r="G449" s="91"/>
      <c r="H449" s="91"/>
      <c r="I449" s="211">
        <f t="shared" si="10"/>
        <v>0</v>
      </c>
      <c r="J449" s="97"/>
      <c r="K449" s="97"/>
      <c r="L449" s="97"/>
      <c r="M449" s="97"/>
      <c r="N449" s="98"/>
      <c r="O449" s="106"/>
      <c r="P449" s="350"/>
    </row>
    <row r="450" spans="1:16" ht="12.75" thickBot="1">
      <c r="A450" s="297"/>
      <c r="B450" s="72" t="s">
        <v>114</v>
      </c>
      <c r="C450" s="379"/>
      <c r="D450" s="89"/>
      <c r="E450" s="89"/>
      <c r="F450" s="89"/>
      <c r="G450" s="89"/>
      <c r="H450" s="89">
        <f>D450+E450+F450+G450</f>
        <v>0</v>
      </c>
      <c r="I450" s="211">
        <f t="shared" si="10"/>
        <v>0</v>
      </c>
      <c r="J450" s="96"/>
      <c r="K450" s="96"/>
      <c r="L450" s="96"/>
      <c r="M450" s="96"/>
      <c r="N450" s="220">
        <f>J450+K450+L450+M450</f>
        <v>0</v>
      </c>
      <c r="O450" s="131">
        <f>C450+I450-N450</f>
        <v>0</v>
      </c>
      <c r="P450" s="350"/>
    </row>
    <row r="451" spans="1:16" ht="12.75" thickBot="1">
      <c r="A451" s="8"/>
      <c r="B451" s="44"/>
      <c r="C451" s="68"/>
      <c r="D451" s="81"/>
      <c r="E451" s="81"/>
      <c r="F451" s="82"/>
      <c r="G451" s="82"/>
      <c r="H451" s="82"/>
      <c r="I451" s="211">
        <f t="shared" si="10"/>
        <v>0</v>
      </c>
      <c r="J451" s="94"/>
      <c r="K451" s="94"/>
      <c r="L451" s="94"/>
      <c r="M451" s="94"/>
      <c r="N451" s="99"/>
      <c r="O451" s="106"/>
      <c r="P451" s="350"/>
    </row>
    <row r="452" spans="1:16" ht="12.75" thickBot="1">
      <c r="A452" s="297"/>
      <c r="B452" s="72" t="s">
        <v>115</v>
      </c>
      <c r="C452" s="379"/>
      <c r="D452" s="89"/>
      <c r="E452" s="89"/>
      <c r="F452" s="89"/>
      <c r="G452" s="89"/>
      <c r="H452" s="89">
        <f>D452+E452+F452+G452</f>
        <v>0</v>
      </c>
      <c r="I452" s="211">
        <f t="shared" si="10"/>
        <v>0</v>
      </c>
      <c r="J452" s="96"/>
      <c r="K452" s="96"/>
      <c r="L452" s="96"/>
      <c r="M452" s="96"/>
      <c r="N452" s="220">
        <f>J452+K452+L452+M452</f>
        <v>0</v>
      </c>
      <c r="O452" s="131">
        <f>C452+I452-N452</f>
        <v>0</v>
      </c>
      <c r="P452" s="350"/>
    </row>
    <row r="453" spans="1:16" ht="12.75" thickBot="1">
      <c r="A453" s="8"/>
      <c r="B453" s="44"/>
      <c r="C453" s="68"/>
      <c r="D453" s="81"/>
      <c r="E453" s="81"/>
      <c r="F453" s="82"/>
      <c r="G453" s="82"/>
      <c r="H453" s="82"/>
      <c r="I453" s="211">
        <f t="shared" si="10"/>
        <v>0</v>
      </c>
      <c r="J453" s="94"/>
      <c r="K453" s="94"/>
      <c r="L453" s="94"/>
      <c r="M453" s="94"/>
      <c r="N453" s="99"/>
      <c r="O453" s="106"/>
      <c r="P453" s="350"/>
    </row>
    <row r="454" spans="1:16" ht="12.75" thickBot="1">
      <c r="A454" s="297"/>
      <c r="B454" s="72" t="s">
        <v>116</v>
      </c>
      <c r="C454" s="379"/>
      <c r="D454" s="89"/>
      <c r="E454" s="89"/>
      <c r="F454" s="89"/>
      <c r="G454" s="89"/>
      <c r="H454" s="89">
        <f>D454+E454+F454+G454</f>
        <v>0</v>
      </c>
      <c r="I454" s="211">
        <f t="shared" si="10"/>
        <v>0</v>
      </c>
      <c r="J454" s="96"/>
      <c r="K454" s="96"/>
      <c r="L454" s="96"/>
      <c r="M454" s="96"/>
      <c r="N454" s="220">
        <f>J454+K454+L454+M454</f>
        <v>0</v>
      </c>
      <c r="O454" s="131">
        <f>C454+I454-N454</f>
        <v>0</v>
      </c>
      <c r="P454" s="350"/>
    </row>
    <row r="455" spans="1:16" ht="12.75" thickBot="1">
      <c r="A455" s="9"/>
      <c r="B455" s="44"/>
      <c r="C455" s="68"/>
      <c r="D455" s="81"/>
      <c r="E455" s="81"/>
      <c r="F455" s="82"/>
      <c r="G455" s="82"/>
      <c r="H455" s="82"/>
      <c r="I455" s="211">
        <f t="shared" si="10"/>
        <v>0</v>
      </c>
      <c r="J455" s="94"/>
      <c r="K455" s="94"/>
      <c r="L455" s="94"/>
      <c r="M455" s="94"/>
      <c r="N455" s="99"/>
      <c r="O455" s="106"/>
      <c r="P455" s="350"/>
    </row>
    <row r="456" spans="1:16" ht="12.75" thickBot="1">
      <c r="A456" s="297"/>
      <c r="B456" s="72" t="s">
        <v>117</v>
      </c>
      <c r="C456" s="379"/>
      <c r="D456" s="89"/>
      <c r="E456" s="89"/>
      <c r="F456" s="89"/>
      <c r="G456" s="89"/>
      <c r="H456" s="89">
        <f>D456+E456+F456+G456</f>
        <v>0</v>
      </c>
      <c r="I456" s="211">
        <f t="shared" si="10"/>
        <v>0</v>
      </c>
      <c r="J456" s="96"/>
      <c r="K456" s="96"/>
      <c r="L456" s="96"/>
      <c r="M456" s="96"/>
      <c r="N456" s="220">
        <f>J456+K456+L456+M456</f>
        <v>0</v>
      </c>
      <c r="O456" s="131">
        <f>C456+I456-N456</f>
        <v>0</v>
      </c>
      <c r="P456" s="350"/>
    </row>
    <row r="457" spans="1:16" ht="12.75" thickBot="1">
      <c r="A457" s="38"/>
      <c r="B457" s="47"/>
      <c r="C457" s="68"/>
      <c r="D457" s="81"/>
      <c r="E457" s="81"/>
      <c r="F457" s="82"/>
      <c r="G457" s="82"/>
      <c r="H457" s="82"/>
      <c r="I457" s="211">
        <f t="shared" si="10"/>
        <v>0</v>
      </c>
      <c r="J457" s="94"/>
      <c r="K457" s="94"/>
      <c r="L457" s="94"/>
      <c r="M457" s="94"/>
      <c r="N457" s="99"/>
      <c r="O457" s="106"/>
      <c r="P457" s="350"/>
    </row>
    <row r="458" spans="1:16" ht="12.75" thickBot="1">
      <c r="A458" s="297"/>
      <c r="B458" s="52" t="s">
        <v>118</v>
      </c>
      <c r="C458" s="379"/>
      <c r="D458" s="81"/>
      <c r="E458" s="89"/>
      <c r="F458" s="89"/>
      <c r="G458" s="89"/>
      <c r="H458" s="89">
        <f>D458+E458+F458+G458</f>
        <v>0</v>
      </c>
      <c r="I458" s="211">
        <f t="shared" si="10"/>
        <v>0</v>
      </c>
      <c r="J458" s="96"/>
      <c r="K458" s="96"/>
      <c r="L458" s="96"/>
      <c r="M458" s="96"/>
      <c r="N458" s="220">
        <f>J458+K458+L458+M458</f>
        <v>0</v>
      </c>
      <c r="O458" s="131">
        <f>C458+I458-N458</f>
        <v>0</v>
      </c>
      <c r="P458" s="350"/>
    </row>
    <row r="459" spans="1:16" ht="12.75" thickBot="1">
      <c r="A459" s="38"/>
      <c r="B459" s="47"/>
      <c r="C459" s="68"/>
      <c r="D459" s="89"/>
      <c r="E459" s="81"/>
      <c r="F459" s="82"/>
      <c r="G459" s="82"/>
      <c r="H459" s="82"/>
      <c r="I459" s="211">
        <f t="shared" si="10"/>
        <v>0</v>
      </c>
      <c r="J459" s="94"/>
      <c r="K459" s="94"/>
      <c r="L459" s="94"/>
      <c r="M459" s="94"/>
      <c r="N459" s="99"/>
      <c r="O459" s="106"/>
      <c r="P459" s="350"/>
    </row>
    <row r="460" spans="1:16" ht="12.75" thickBot="1">
      <c r="A460" s="297"/>
      <c r="B460" s="72" t="s">
        <v>119</v>
      </c>
      <c r="C460" s="379"/>
      <c r="D460" s="89"/>
      <c r="E460" s="89"/>
      <c r="F460" s="89"/>
      <c r="G460" s="89"/>
      <c r="H460" s="89">
        <f>D460+E460+F460+G460</f>
        <v>0</v>
      </c>
      <c r="I460" s="211">
        <f t="shared" si="10"/>
        <v>0</v>
      </c>
      <c r="J460" s="96"/>
      <c r="K460" s="96"/>
      <c r="L460" s="96"/>
      <c r="M460" s="96"/>
      <c r="N460" s="220">
        <f>J460+K460+L460+M460</f>
        <v>0</v>
      </c>
      <c r="O460" s="131">
        <f>C460+I460-N460</f>
        <v>0</v>
      </c>
      <c r="P460" s="350"/>
    </row>
    <row r="461" spans="1:16" ht="12.75" thickBot="1">
      <c r="A461" s="38"/>
      <c r="B461" s="47"/>
      <c r="C461" s="68"/>
      <c r="D461" s="81"/>
      <c r="E461" s="81"/>
      <c r="F461" s="82"/>
      <c r="G461" s="82"/>
      <c r="H461" s="82"/>
      <c r="I461" s="211">
        <f t="shared" si="10"/>
        <v>0</v>
      </c>
      <c r="J461" s="94"/>
      <c r="K461" s="94"/>
      <c r="L461" s="94"/>
      <c r="M461" s="94"/>
      <c r="N461" s="99"/>
      <c r="O461" s="106"/>
      <c r="P461" s="350"/>
    </row>
    <row r="462" spans="1:16" ht="12.75" thickBot="1">
      <c r="A462" s="297"/>
      <c r="B462" s="52" t="s">
        <v>120</v>
      </c>
      <c r="C462" s="379"/>
      <c r="D462" s="89"/>
      <c r="E462" s="89"/>
      <c r="F462" s="89"/>
      <c r="G462" s="89"/>
      <c r="H462" s="89">
        <f>D462+E462+F462+G462</f>
        <v>0</v>
      </c>
      <c r="I462" s="211">
        <f t="shared" si="10"/>
        <v>0</v>
      </c>
      <c r="J462" s="96"/>
      <c r="K462" s="96"/>
      <c r="L462" s="96"/>
      <c r="M462" s="96"/>
      <c r="N462" s="220">
        <f>J462+K462+L462+M462</f>
        <v>0</v>
      </c>
      <c r="O462" s="131">
        <f>C462+I462-N462</f>
        <v>0</v>
      </c>
      <c r="P462" s="350"/>
    </row>
    <row r="463" spans="1:16" ht="12.75" thickBot="1">
      <c r="A463" s="8"/>
      <c r="B463" s="44"/>
      <c r="C463" s="68"/>
      <c r="D463" s="81"/>
      <c r="E463" s="81"/>
      <c r="F463" s="82"/>
      <c r="G463" s="82"/>
      <c r="H463" s="82"/>
      <c r="I463" s="211">
        <f t="shared" si="10"/>
        <v>0</v>
      </c>
      <c r="J463" s="94"/>
      <c r="K463" s="94"/>
      <c r="L463" s="94"/>
      <c r="M463" s="94"/>
      <c r="N463" s="107"/>
      <c r="O463" s="109"/>
      <c r="P463" s="350"/>
    </row>
    <row r="464" spans="1:16" ht="12.75" thickBot="1">
      <c r="A464" s="297"/>
      <c r="B464" s="72" t="s">
        <v>121</v>
      </c>
      <c r="C464" s="379"/>
      <c r="D464" s="89"/>
      <c r="E464" s="89"/>
      <c r="F464" s="89"/>
      <c r="G464" s="89"/>
      <c r="H464" s="89">
        <f>D464+E464+F464+G464</f>
        <v>0</v>
      </c>
      <c r="I464" s="211">
        <f t="shared" si="10"/>
        <v>0</v>
      </c>
      <c r="J464" s="96"/>
      <c r="K464" s="96"/>
      <c r="L464" s="96"/>
      <c r="M464" s="96"/>
      <c r="N464" s="220">
        <f>J464+K464+L464+M464</f>
        <v>0</v>
      </c>
      <c r="O464" s="131">
        <f>C464+I464-N464</f>
        <v>0</v>
      </c>
      <c r="P464" s="350"/>
    </row>
    <row r="465" spans="1:16" ht="12.75" thickBot="1">
      <c r="A465" s="8"/>
      <c r="B465" s="44"/>
      <c r="C465" s="68"/>
      <c r="D465" s="81"/>
      <c r="E465" s="81"/>
      <c r="F465" s="82"/>
      <c r="G465" s="82"/>
      <c r="H465" s="82"/>
      <c r="I465" s="211">
        <f t="shared" si="10"/>
        <v>0</v>
      </c>
      <c r="J465" s="94"/>
      <c r="K465" s="94"/>
      <c r="L465" s="94"/>
      <c r="M465" s="94"/>
      <c r="N465" s="107"/>
      <c r="O465" s="110"/>
      <c r="P465" s="350"/>
    </row>
    <row r="466" spans="1:16" ht="12.75" thickBot="1">
      <c r="A466" s="297"/>
      <c r="B466" s="52" t="s">
        <v>45</v>
      </c>
      <c r="C466" s="379"/>
      <c r="D466" s="89"/>
      <c r="E466" s="89"/>
      <c r="F466" s="89"/>
      <c r="G466" s="89"/>
      <c r="H466" s="89">
        <f>D466+E466+F466+G466</f>
        <v>0</v>
      </c>
      <c r="I466" s="211">
        <f t="shared" si="10"/>
        <v>0</v>
      </c>
      <c r="J466" s="96"/>
      <c r="K466" s="96"/>
      <c r="L466" s="96"/>
      <c r="M466" s="96"/>
      <c r="N466" s="220">
        <f>J466+K466+L466+M466</f>
        <v>0</v>
      </c>
      <c r="O466" s="131">
        <f>C466+I466-N466</f>
        <v>0</v>
      </c>
      <c r="P466" s="350"/>
    </row>
    <row r="467" spans="1:16" ht="12.75" thickBot="1">
      <c r="A467" s="8"/>
      <c r="B467" s="44"/>
      <c r="C467" s="68"/>
      <c r="D467" s="81"/>
      <c r="E467" s="81"/>
      <c r="F467" s="82"/>
      <c r="G467" s="82"/>
      <c r="H467" s="82"/>
      <c r="I467" s="211">
        <f t="shared" si="10"/>
        <v>0</v>
      </c>
      <c r="J467" s="94"/>
      <c r="K467" s="94"/>
      <c r="L467" s="94"/>
      <c r="M467" s="94"/>
      <c r="N467" s="107"/>
      <c r="O467" s="110"/>
      <c r="P467" s="350"/>
    </row>
    <row r="468" spans="1:16" ht="12.75" thickBot="1">
      <c r="A468" s="297"/>
      <c r="B468" s="72" t="s">
        <v>123</v>
      </c>
      <c r="C468" s="379"/>
      <c r="D468" s="89"/>
      <c r="E468" s="89"/>
      <c r="F468" s="89"/>
      <c r="G468" s="89"/>
      <c r="H468" s="89">
        <f>D468+E468+F468+G468</f>
        <v>0</v>
      </c>
      <c r="I468" s="211">
        <f t="shared" si="10"/>
        <v>0</v>
      </c>
      <c r="J468" s="96"/>
      <c r="K468" s="96"/>
      <c r="L468" s="96"/>
      <c r="M468" s="96"/>
      <c r="N468" s="220">
        <f>J468+K468+L468+M468</f>
        <v>0</v>
      </c>
      <c r="O468" s="131">
        <f>C468+I468-N468</f>
        <v>0</v>
      </c>
      <c r="P468" s="350"/>
    </row>
    <row r="469" spans="1:16" ht="12.75" thickBot="1">
      <c r="A469" s="8"/>
      <c r="B469" s="44"/>
      <c r="C469" s="68"/>
      <c r="D469" s="81"/>
      <c r="E469" s="81"/>
      <c r="F469" s="82"/>
      <c r="G469" s="82"/>
      <c r="H469" s="82"/>
      <c r="I469" s="211">
        <f t="shared" si="10"/>
        <v>0</v>
      </c>
      <c r="J469" s="94"/>
      <c r="K469" s="94"/>
      <c r="L469" s="94"/>
      <c r="M469" s="94"/>
      <c r="N469" s="107"/>
      <c r="O469" s="110"/>
      <c r="P469" s="350"/>
    </row>
    <row r="470" spans="1:16" ht="12.75" thickBot="1">
      <c r="A470" s="48"/>
      <c r="B470" s="72" t="s">
        <v>40</v>
      </c>
      <c r="C470" s="386"/>
      <c r="D470" s="81"/>
      <c r="E470" s="89"/>
      <c r="F470" s="89"/>
      <c r="G470" s="89"/>
      <c r="H470" s="89">
        <f>D470+E470+F470+G470</f>
        <v>0</v>
      </c>
      <c r="I470" s="211">
        <f t="shared" si="10"/>
        <v>0</v>
      </c>
      <c r="J470" s="96"/>
      <c r="K470" s="96"/>
      <c r="L470" s="96"/>
      <c r="M470" s="96"/>
      <c r="N470" s="220">
        <f>J470+K470+L470+M470</f>
        <v>0</v>
      </c>
      <c r="O470" s="131">
        <f>C470+I470-N470</f>
        <v>0</v>
      </c>
      <c r="P470" s="350"/>
    </row>
    <row r="471" spans="1:16" ht="12.75" thickBot="1">
      <c r="A471" s="42"/>
      <c r="B471" s="44"/>
      <c r="C471" s="65"/>
      <c r="D471" s="89"/>
      <c r="E471" s="81"/>
      <c r="F471" s="82"/>
      <c r="G471" s="82"/>
      <c r="H471" s="82"/>
      <c r="I471" s="211">
        <f t="shared" si="10"/>
        <v>0</v>
      </c>
      <c r="J471" s="94"/>
      <c r="K471" s="94"/>
      <c r="L471" s="94"/>
      <c r="M471" s="94"/>
      <c r="N471" s="107"/>
      <c r="O471" s="110"/>
      <c r="P471" s="350"/>
    </row>
    <row r="472" spans="1:16" ht="12.75" thickBot="1">
      <c r="A472" s="297"/>
      <c r="B472" s="72" t="s">
        <v>124</v>
      </c>
      <c r="C472" s="379"/>
      <c r="D472" s="89">
        <v>900</v>
      </c>
      <c r="E472" s="89">
        <v>900</v>
      </c>
      <c r="F472" s="89">
        <v>900</v>
      </c>
      <c r="G472" s="89">
        <v>900</v>
      </c>
      <c r="H472" s="89">
        <f>D472+E472+F472+G472</f>
        <v>3600</v>
      </c>
      <c r="I472" s="211">
        <f t="shared" si="10"/>
        <v>2542.3728813559323</v>
      </c>
      <c r="J472" s="96"/>
      <c r="K472" s="96"/>
      <c r="L472" s="96"/>
      <c r="M472" s="96"/>
      <c r="N472" s="220">
        <f>J472+K472+L472+M472</f>
        <v>0</v>
      </c>
      <c r="O472" s="131">
        <f>C472+I472-N472</f>
        <v>2542.3728813559323</v>
      </c>
      <c r="P472" s="350"/>
    </row>
    <row r="473" spans="1:16" ht="12.75" thickBot="1">
      <c r="A473" s="8"/>
      <c r="B473" s="44"/>
      <c r="C473" s="68"/>
      <c r="D473" s="81"/>
      <c r="E473" s="81"/>
      <c r="F473" s="82"/>
      <c r="G473" s="82"/>
      <c r="H473" s="82"/>
      <c r="I473" s="211">
        <f t="shared" si="10"/>
        <v>0</v>
      </c>
      <c r="J473" s="94"/>
      <c r="K473" s="94"/>
      <c r="L473" s="94"/>
      <c r="M473" s="94"/>
      <c r="N473" s="107"/>
      <c r="O473" s="110"/>
      <c r="P473" s="350"/>
    </row>
    <row r="474" spans="1:16" ht="12.75" thickBot="1">
      <c r="A474" s="297"/>
      <c r="B474" s="72" t="s">
        <v>125</v>
      </c>
      <c r="C474" s="379"/>
      <c r="D474" s="89"/>
      <c r="E474" s="89"/>
      <c r="F474" s="89"/>
      <c r="G474" s="89"/>
      <c r="H474" s="89">
        <f>D474+E474+F474+G474</f>
        <v>0</v>
      </c>
      <c r="I474" s="211">
        <f t="shared" si="10"/>
        <v>0</v>
      </c>
      <c r="J474" s="96"/>
      <c r="K474" s="96"/>
      <c r="L474" s="96"/>
      <c r="M474" s="96"/>
      <c r="N474" s="220">
        <f>J474+K474+L474+M474</f>
        <v>0</v>
      </c>
      <c r="O474" s="131">
        <f>C474+I474-N474</f>
        <v>0</v>
      </c>
      <c r="P474" s="350"/>
    </row>
    <row r="475" spans="1:16" ht="12.75" thickBot="1">
      <c r="A475" s="8"/>
      <c r="B475" s="44"/>
      <c r="C475" s="68"/>
      <c r="D475" s="81"/>
      <c r="E475" s="81"/>
      <c r="F475" s="82"/>
      <c r="G475" s="82"/>
      <c r="H475" s="82"/>
      <c r="I475" s="211">
        <f t="shared" si="10"/>
        <v>0</v>
      </c>
      <c r="J475" s="94"/>
      <c r="K475" s="94"/>
      <c r="L475" s="94"/>
      <c r="M475" s="94"/>
      <c r="N475" s="107"/>
      <c r="O475" s="110"/>
      <c r="P475" s="350"/>
    </row>
    <row r="476" spans="1:16" ht="12.75" thickBot="1">
      <c r="A476" s="297"/>
      <c r="B476" s="72" t="s">
        <v>126</v>
      </c>
      <c r="C476" s="379"/>
      <c r="D476" s="89"/>
      <c r="E476" s="89"/>
      <c r="F476" s="89"/>
      <c r="G476" s="89"/>
      <c r="H476" s="89">
        <f>D476+E476+F476+G476</f>
        <v>0</v>
      </c>
      <c r="I476" s="211">
        <f t="shared" si="10"/>
        <v>0</v>
      </c>
      <c r="J476" s="96"/>
      <c r="K476" s="96"/>
      <c r="L476" s="96"/>
      <c r="M476" s="96"/>
      <c r="N476" s="220">
        <f>J476+K476+L476+M476</f>
        <v>0</v>
      </c>
      <c r="O476" s="131">
        <f>C476+I476-N476</f>
        <v>0</v>
      </c>
      <c r="P476" s="350"/>
    </row>
    <row r="477" spans="1:16" ht="12.75" thickBot="1">
      <c r="A477" s="8"/>
      <c r="B477" s="44"/>
      <c r="C477" s="68"/>
      <c r="D477" s="81"/>
      <c r="E477" s="81"/>
      <c r="F477" s="82"/>
      <c r="G477" s="82"/>
      <c r="H477" s="82"/>
      <c r="I477" s="211">
        <f t="shared" si="10"/>
        <v>0</v>
      </c>
      <c r="J477" s="94"/>
      <c r="K477" s="94"/>
      <c r="L477" s="94"/>
      <c r="M477" s="94"/>
      <c r="N477" s="107"/>
      <c r="O477" s="110"/>
      <c r="P477" s="350"/>
    </row>
    <row r="478" spans="1:16" ht="12.75" thickBot="1">
      <c r="A478" s="297"/>
      <c r="B478" s="72" t="s">
        <v>128</v>
      </c>
      <c r="C478" s="379"/>
      <c r="D478" s="89"/>
      <c r="E478" s="89"/>
      <c r="F478" s="89"/>
      <c r="G478" s="89"/>
      <c r="H478" s="89">
        <f>D478+E478+F478+G478</f>
        <v>0</v>
      </c>
      <c r="I478" s="211">
        <f t="shared" si="10"/>
        <v>0</v>
      </c>
      <c r="J478" s="96"/>
      <c r="K478" s="96"/>
      <c r="L478" s="96"/>
      <c r="M478" s="96"/>
      <c r="N478" s="220">
        <f>J478+K478+L478+M478</f>
        <v>0</v>
      </c>
      <c r="O478" s="131">
        <f>C478+I478-N478</f>
        <v>0</v>
      </c>
      <c r="P478" s="350"/>
    </row>
    <row r="479" spans="1:16" ht="12.75" thickBot="1">
      <c r="A479" s="8"/>
      <c r="B479" s="44"/>
      <c r="C479" s="68"/>
      <c r="D479" s="81"/>
      <c r="E479" s="81"/>
      <c r="F479" s="82"/>
      <c r="G479" s="82"/>
      <c r="H479" s="82"/>
      <c r="I479" s="211">
        <f t="shared" si="10"/>
        <v>0</v>
      </c>
      <c r="J479" s="94"/>
      <c r="K479" s="94"/>
      <c r="L479" s="94"/>
      <c r="M479" s="94"/>
      <c r="N479" s="107"/>
      <c r="O479" s="110"/>
      <c r="P479" s="350"/>
    </row>
    <row r="480" spans="1:16" ht="12.75" thickBot="1">
      <c r="A480" s="297"/>
      <c r="B480" s="72" t="s">
        <v>129</v>
      </c>
      <c r="C480" s="379"/>
      <c r="D480" s="89"/>
      <c r="E480" s="89"/>
      <c r="F480" s="89"/>
      <c r="G480" s="89"/>
      <c r="H480" s="89">
        <f>D480+E480+F480+G480</f>
        <v>0</v>
      </c>
      <c r="I480" s="211">
        <f t="shared" si="10"/>
        <v>0</v>
      </c>
      <c r="J480" s="96"/>
      <c r="K480" s="96"/>
      <c r="L480" s="96"/>
      <c r="M480" s="96"/>
      <c r="N480" s="220">
        <f>J480+K480+L480+M480</f>
        <v>0</v>
      </c>
      <c r="O480" s="131">
        <f>C480+I480-N480</f>
        <v>0</v>
      </c>
      <c r="P480" s="350"/>
    </row>
    <row r="481" spans="1:16" ht="12.75" thickBot="1">
      <c r="A481" s="9"/>
      <c r="B481" s="44"/>
      <c r="C481" s="68"/>
      <c r="D481" s="81"/>
      <c r="E481" s="81"/>
      <c r="F481" s="82"/>
      <c r="G481" s="82"/>
      <c r="H481" s="82"/>
      <c r="I481" s="211">
        <f t="shared" si="10"/>
        <v>0</v>
      </c>
      <c r="J481" s="94"/>
      <c r="K481" s="94"/>
      <c r="L481" s="94"/>
      <c r="M481" s="94"/>
      <c r="N481" s="107"/>
      <c r="O481" s="110"/>
      <c r="P481" s="350"/>
    </row>
    <row r="482" spans="1:16" ht="12.75" thickBot="1">
      <c r="A482" s="297"/>
      <c r="B482" s="72" t="s">
        <v>130</v>
      </c>
      <c r="C482" s="379"/>
      <c r="D482" s="89"/>
      <c r="E482" s="89"/>
      <c r="F482" s="89"/>
      <c r="G482" s="89"/>
      <c r="H482" s="89">
        <f>D482+E482+F482+G482</f>
        <v>0</v>
      </c>
      <c r="I482" s="211">
        <f t="shared" si="10"/>
        <v>0</v>
      </c>
      <c r="J482" s="96"/>
      <c r="K482" s="96"/>
      <c r="L482" s="96"/>
      <c r="M482" s="96"/>
      <c r="N482" s="220">
        <f>J482+K482+L482+M482</f>
        <v>0</v>
      </c>
      <c r="O482" s="131">
        <f>C482+I482-N482</f>
        <v>0</v>
      </c>
      <c r="P482" s="350"/>
    </row>
    <row r="483" spans="1:16" ht="12.75" thickBot="1">
      <c r="A483" s="8"/>
      <c r="B483" s="44"/>
      <c r="C483" s="68"/>
      <c r="D483" s="81"/>
      <c r="E483" s="81"/>
      <c r="F483" s="82"/>
      <c r="G483" s="82"/>
      <c r="H483" s="82"/>
      <c r="I483" s="211">
        <f t="shared" si="10"/>
        <v>0</v>
      </c>
      <c r="J483" s="94"/>
      <c r="K483" s="94"/>
      <c r="L483" s="94"/>
      <c r="M483" s="94"/>
      <c r="N483" s="107"/>
      <c r="O483" s="110"/>
      <c r="P483" s="350"/>
    </row>
    <row r="484" spans="1:16" ht="12.75" thickBot="1">
      <c r="A484" s="297"/>
      <c r="B484" s="52" t="s">
        <v>131</v>
      </c>
      <c r="C484" s="379"/>
      <c r="D484" s="89"/>
      <c r="E484" s="89"/>
      <c r="F484" s="89"/>
      <c r="G484" s="89"/>
      <c r="H484" s="89">
        <f>D484+E484+F484+G484</f>
        <v>0</v>
      </c>
      <c r="I484" s="211">
        <f t="shared" si="10"/>
        <v>0</v>
      </c>
      <c r="J484" s="96"/>
      <c r="K484" s="96"/>
      <c r="L484" s="96"/>
      <c r="M484" s="96"/>
      <c r="N484" s="220">
        <f>J484+K484+L484+M484</f>
        <v>0</v>
      </c>
      <c r="O484" s="131">
        <f>C484+I484-N484</f>
        <v>0</v>
      </c>
      <c r="P484" s="350"/>
    </row>
    <row r="485" spans="1:16" ht="12.75" thickBot="1">
      <c r="A485" s="8"/>
      <c r="B485" s="44"/>
      <c r="C485" s="68"/>
      <c r="D485" s="81"/>
      <c r="E485" s="81"/>
      <c r="F485" s="82"/>
      <c r="G485" s="82"/>
      <c r="H485" s="82"/>
      <c r="I485" s="211">
        <f t="shared" si="10"/>
        <v>0</v>
      </c>
      <c r="J485" s="94"/>
      <c r="K485" s="94"/>
      <c r="L485" s="94"/>
      <c r="M485" s="94"/>
      <c r="N485" s="107"/>
      <c r="O485" s="110"/>
      <c r="P485" s="350"/>
    </row>
    <row r="486" spans="1:16" ht="12.75" thickBot="1">
      <c r="A486" s="297"/>
      <c r="B486" s="52" t="s">
        <v>132</v>
      </c>
      <c r="C486" s="379"/>
      <c r="D486" s="89"/>
      <c r="E486" s="89"/>
      <c r="F486" s="89"/>
      <c r="G486" s="89"/>
      <c r="H486" s="89">
        <f>D486+E486+F486+G486</f>
        <v>0</v>
      </c>
      <c r="I486" s="211">
        <f t="shared" si="10"/>
        <v>0</v>
      </c>
      <c r="J486" s="96"/>
      <c r="K486" s="96"/>
      <c r="L486" s="96"/>
      <c r="M486" s="96"/>
      <c r="N486" s="220">
        <f>J486+K486+L486+M486</f>
        <v>0</v>
      </c>
      <c r="O486" s="131">
        <f>C486+I486-N486</f>
        <v>0</v>
      </c>
      <c r="P486" s="350"/>
    </row>
    <row r="487" spans="1:16" ht="12.75" thickBot="1">
      <c r="A487" s="8"/>
      <c r="B487" s="44"/>
      <c r="C487" s="68"/>
      <c r="D487" s="81"/>
      <c r="E487" s="81"/>
      <c r="F487" s="82"/>
      <c r="G487" s="82"/>
      <c r="H487" s="82"/>
      <c r="I487" s="211">
        <f t="shared" si="10"/>
        <v>0</v>
      </c>
      <c r="J487" s="94"/>
      <c r="K487" s="94"/>
      <c r="L487" s="94"/>
      <c r="M487" s="94"/>
      <c r="N487" s="107"/>
      <c r="O487" s="110"/>
      <c r="P487" s="350"/>
    </row>
    <row r="488" spans="1:16" ht="12.75" thickBot="1">
      <c r="A488" s="297"/>
      <c r="B488" s="52" t="s">
        <v>46</v>
      </c>
      <c r="C488" s="379"/>
      <c r="D488" s="89"/>
      <c r="E488" s="89"/>
      <c r="F488" s="89"/>
      <c r="G488" s="89"/>
      <c r="H488" s="89">
        <f>D488+E488+F488+G488</f>
        <v>0</v>
      </c>
      <c r="I488" s="211">
        <f t="shared" si="10"/>
        <v>0</v>
      </c>
      <c r="J488" s="96"/>
      <c r="K488" s="96"/>
      <c r="L488" s="96"/>
      <c r="M488" s="96"/>
      <c r="N488" s="220">
        <f>J488+K488+L488+M488</f>
        <v>0</v>
      </c>
      <c r="O488" s="131">
        <f>C488+I488-N488</f>
        <v>0</v>
      </c>
      <c r="P488" s="350"/>
    </row>
    <row r="489" spans="1:16" ht="12.75" thickBot="1">
      <c r="A489" s="8"/>
      <c r="B489" s="44"/>
      <c r="C489" s="68"/>
      <c r="D489" s="81"/>
      <c r="E489" s="81"/>
      <c r="F489" s="82"/>
      <c r="G489" s="82"/>
      <c r="H489" s="82"/>
      <c r="I489" s="211">
        <f t="shared" si="10"/>
        <v>0</v>
      </c>
      <c r="J489" s="94"/>
      <c r="K489" s="94"/>
      <c r="L489" s="94"/>
      <c r="M489" s="94"/>
      <c r="N489" s="107"/>
      <c r="O489" s="110"/>
      <c r="P489" s="350"/>
    </row>
    <row r="490" spans="1:16" ht="12.75" thickBot="1">
      <c r="A490" s="297"/>
      <c r="B490" s="52" t="s">
        <v>133</v>
      </c>
      <c r="C490" s="379"/>
      <c r="D490" s="89"/>
      <c r="E490" s="89"/>
      <c r="F490" s="89"/>
      <c r="G490" s="89"/>
      <c r="H490" s="89">
        <f>D490+E490+F490+G490</f>
        <v>0</v>
      </c>
      <c r="I490" s="211">
        <f t="shared" si="10"/>
        <v>0</v>
      </c>
      <c r="J490" s="96"/>
      <c r="K490" s="96"/>
      <c r="L490" s="96"/>
      <c r="M490" s="96"/>
      <c r="N490" s="220">
        <f>J490+K490+L490+M490</f>
        <v>0</v>
      </c>
      <c r="O490" s="131">
        <f>C490+I490-N490</f>
        <v>0</v>
      </c>
      <c r="P490" s="350"/>
    </row>
    <row r="491" spans="1:16" ht="12.75" thickBot="1">
      <c r="A491" s="8"/>
      <c r="B491" s="44"/>
      <c r="C491" s="68"/>
      <c r="D491" s="81"/>
      <c r="E491" s="81"/>
      <c r="F491" s="82"/>
      <c r="G491" s="82"/>
      <c r="H491" s="82"/>
      <c r="I491" s="211">
        <f t="shared" si="10"/>
        <v>0</v>
      </c>
      <c r="J491" s="94"/>
      <c r="K491" s="94"/>
      <c r="L491" s="94"/>
      <c r="M491" s="94"/>
      <c r="N491" s="107"/>
      <c r="O491" s="110"/>
      <c r="P491" s="350"/>
    </row>
    <row r="492" spans="1:16" ht="12.75" thickBot="1">
      <c r="A492" s="297"/>
      <c r="B492" s="72" t="s">
        <v>134</v>
      </c>
      <c r="C492" s="379"/>
      <c r="D492" s="89"/>
      <c r="E492" s="89"/>
      <c r="F492" s="89"/>
      <c r="G492" s="89"/>
      <c r="H492" s="89">
        <f>D492+E492+F492+G492</f>
        <v>0</v>
      </c>
      <c r="I492" s="211">
        <f t="shared" si="10"/>
        <v>0</v>
      </c>
      <c r="J492" s="96"/>
      <c r="K492" s="96"/>
      <c r="L492" s="96"/>
      <c r="M492" s="96"/>
      <c r="N492" s="220">
        <f>J492+K492+L492+M492</f>
        <v>0</v>
      </c>
      <c r="O492" s="131">
        <f>C492+I492-N492</f>
        <v>0</v>
      </c>
      <c r="P492" s="350"/>
    </row>
    <row r="493" spans="1:16" ht="12.75" thickBot="1">
      <c r="A493" s="8"/>
      <c r="B493" s="44"/>
      <c r="C493" s="68"/>
      <c r="D493" s="81"/>
      <c r="E493" s="81"/>
      <c r="F493" s="82"/>
      <c r="G493" s="82"/>
      <c r="H493" s="82"/>
      <c r="I493" s="211">
        <f t="shared" si="10"/>
        <v>0</v>
      </c>
      <c r="J493" s="94"/>
      <c r="K493" s="94"/>
      <c r="L493" s="94"/>
      <c r="M493" s="94"/>
      <c r="N493" s="107"/>
      <c r="O493" s="110"/>
      <c r="P493" s="350"/>
    </row>
    <row r="494" spans="1:16" ht="12.75" thickBot="1">
      <c r="A494" s="297"/>
      <c r="B494" s="72"/>
      <c r="C494" s="379"/>
      <c r="D494" s="89"/>
      <c r="E494" s="89"/>
      <c r="F494" s="89"/>
      <c r="G494" s="89"/>
      <c r="H494" s="89">
        <f>D494+E494+F494+G494</f>
        <v>0</v>
      </c>
      <c r="I494" s="211">
        <f t="shared" si="10"/>
        <v>0</v>
      </c>
      <c r="J494" s="96"/>
      <c r="K494" s="96"/>
      <c r="L494" s="96"/>
      <c r="M494" s="96"/>
      <c r="N494" s="220">
        <f>J494+K494+L494+M494</f>
        <v>0</v>
      </c>
      <c r="O494" s="131">
        <f>C494+I494-N494</f>
        <v>0</v>
      </c>
      <c r="P494" s="350"/>
    </row>
    <row r="495" spans="1:16" ht="12.75" thickBot="1">
      <c r="A495" s="8"/>
      <c r="B495" s="44"/>
      <c r="C495" s="68"/>
      <c r="D495" s="81"/>
      <c r="E495" s="81"/>
      <c r="F495" s="82"/>
      <c r="G495" s="82"/>
      <c r="H495" s="82"/>
      <c r="I495" s="211">
        <f t="shared" si="10"/>
        <v>0</v>
      </c>
      <c r="J495" s="94"/>
      <c r="K495" s="94"/>
      <c r="L495" s="94"/>
      <c r="M495" s="94"/>
      <c r="N495" s="107"/>
      <c r="O495" s="110"/>
      <c r="P495" s="350"/>
    </row>
    <row r="496" spans="1:16" ht="12.75" thickBot="1">
      <c r="A496" s="297"/>
      <c r="B496" s="72" t="s">
        <v>136</v>
      </c>
      <c r="C496" s="379"/>
      <c r="D496" s="89"/>
      <c r="E496" s="89"/>
      <c r="F496" s="89"/>
      <c r="G496" s="89"/>
      <c r="H496" s="89">
        <f>D496+E496+F496+G496</f>
        <v>0</v>
      </c>
      <c r="I496" s="211">
        <f t="shared" si="10"/>
        <v>0</v>
      </c>
      <c r="J496" s="96"/>
      <c r="K496" s="96"/>
      <c r="L496" s="96"/>
      <c r="M496" s="96"/>
      <c r="N496" s="220">
        <f>J496+K496+L496+M496</f>
        <v>0</v>
      </c>
      <c r="O496" s="131">
        <f>C496+I496-N496</f>
        <v>0</v>
      </c>
      <c r="P496" s="350"/>
    </row>
    <row r="497" spans="1:16" ht="12.75" thickBot="1">
      <c r="A497" s="8"/>
      <c r="B497" s="44"/>
      <c r="C497" s="68"/>
      <c r="D497" s="81"/>
      <c r="E497" s="81"/>
      <c r="F497" s="82"/>
      <c r="G497" s="82"/>
      <c r="H497" s="82"/>
      <c r="I497" s="211">
        <f t="shared" si="10"/>
        <v>0</v>
      </c>
      <c r="J497" s="94"/>
      <c r="K497" s="94"/>
      <c r="L497" s="94"/>
      <c r="M497" s="94"/>
      <c r="N497" s="107"/>
      <c r="O497" s="110"/>
      <c r="P497" s="350"/>
    </row>
    <row r="498" spans="1:16" ht="12.75" thickBot="1">
      <c r="A498" s="297"/>
      <c r="B498" s="72" t="s">
        <v>137</v>
      </c>
      <c r="C498" s="379"/>
      <c r="D498" s="89"/>
      <c r="E498" s="89"/>
      <c r="F498" s="89"/>
      <c r="G498" s="89"/>
      <c r="H498" s="89">
        <f>D498+E498+F498+G498</f>
        <v>0</v>
      </c>
      <c r="I498" s="211">
        <f t="shared" si="10"/>
        <v>0</v>
      </c>
      <c r="J498" s="96"/>
      <c r="K498" s="96"/>
      <c r="L498" s="96"/>
      <c r="M498" s="96"/>
      <c r="N498" s="220">
        <f>J498+K498+L498+M498</f>
        <v>0</v>
      </c>
      <c r="O498" s="131">
        <f>C498+I498-N498</f>
        <v>0</v>
      </c>
      <c r="P498" s="350"/>
    </row>
    <row r="499" spans="1:16" ht="12.75" thickBot="1">
      <c r="A499" s="8"/>
      <c r="B499" s="44"/>
      <c r="C499" s="68"/>
      <c r="D499" s="81"/>
      <c r="E499" s="81"/>
      <c r="F499" s="82"/>
      <c r="G499" s="82"/>
      <c r="H499" s="82"/>
      <c r="I499" s="211">
        <f t="shared" si="10"/>
        <v>0</v>
      </c>
      <c r="J499" s="94"/>
      <c r="K499" s="94"/>
      <c r="L499" s="94"/>
      <c r="M499" s="94"/>
      <c r="N499" s="107"/>
      <c r="O499" s="110"/>
      <c r="P499" s="350"/>
    </row>
    <row r="500" spans="1:16" ht="12.75" thickBot="1">
      <c r="A500" s="297"/>
      <c r="B500" s="72" t="s">
        <v>138</v>
      </c>
      <c r="C500" s="379"/>
      <c r="D500" s="89"/>
      <c r="E500" s="89"/>
      <c r="F500" s="89"/>
      <c r="G500" s="89"/>
      <c r="H500" s="89">
        <f>D500+E500+F500+G500</f>
        <v>0</v>
      </c>
      <c r="I500" s="211">
        <f t="shared" si="10"/>
        <v>0</v>
      </c>
      <c r="J500" s="96"/>
      <c r="K500" s="96"/>
      <c r="L500" s="96"/>
      <c r="M500" s="96"/>
      <c r="N500" s="220">
        <f>J500+K500+L500+M500</f>
        <v>0</v>
      </c>
      <c r="O500" s="131">
        <f>C500+I500-N500</f>
        <v>0</v>
      </c>
      <c r="P500" s="350"/>
    </row>
    <row r="501" spans="1:16" ht="12.75" thickBot="1">
      <c r="A501" s="8"/>
      <c r="B501" s="44"/>
      <c r="C501" s="68"/>
      <c r="D501" s="81"/>
      <c r="E501" s="81"/>
      <c r="F501" s="82"/>
      <c r="G501" s="82"/>
      <c r="H501" s="82"/>
      <c r="I501" s="211">
        <f t="shared" si="10"/>
        <v>0</v>
      </c>
      <c r="J501" s="94"/>
      <c r="K501" s="94"/>
      <c r="L501" s="94"/>
      <c r="M501" s="94"/>
      <c r="N501" s="107"/>
      <c r="O501" s="110"/>
      <c r="P501" s="350"/>
    </row>
    <row r="502" spans="1:16" ht="12.75" thickBot="1">
      <c r="A502" s="297"/>
      <c r="B502" s="72" t="s">
        <v>135</v>
      </c>
      <c r="C502" s="379"/>
      <c r="D502" s="89"/>
      <c r="E502" s="89"/>
      <c r="F502" s="89"/>
      <c r="G502" s="89"/>
      <c r="H502" s="89">
        <f>D502+E502+F502+G502</f>
        <v>0</v>
      </c>
      <c r="I502" s="211">
        <f t="shared" si="10"/>
        <v>0</v>
      </c>
      <c r="J502" s="96"/>
      <c r="K502" s="96"/>
      <c r="L502" s="96"/>
      <c r="M502" s="96"/>
      <c r="N502" s="220">
        <f>J502+K502+L502+M502</f>
        <v>0</v>
      </c>
      <c r="O502" s="131">
        <f>C502+I502-N502</f>
        <v>0</v>
      </c>
      <c r="P502" s="350"/>
    </row>
    <row r="503" spans="1:16" ht="12.75" thickBot="1">
      <c r="A503" s="285"/>
      <c r="B503" s="46"/>
      <c r="C503" s="69"/>
      <c r="D503" s="256"/>
      <c r="E503" s="256"/>
      <c r="F503" s="256"/>
      <c r="G503" s="256"/>
      <c r="H503" s="256"/>
      <c r="I503" s="211">
        <f t="shared" si="10"/>
        <v>0</v>
      </c>
      <c r="J503" s="258"/>
      <c r="K503" s="258"/>
      <c r="L503" s="258"/>
      <c r="M503" s="258"/>
      <c r="N503" s="257"/>
      <c r="O503" s="259"/>
      <c r="P503" s="350"/>
    </row>
    <row r="504" spans="1:16" ht="12.75" thickBot="1">
      <c r="A504" s="297"/>
      <c r="B504" s="11" t="s">
        <v>260</v>
      </c>
      <c r="C504" s="173"/>
      <c r="D504" s="89"/>
      <c r="E504" s="89"/>
      <c r="F504" s="89"/>
      <c r="G504" s="89"/>
      <c r="H504" s="89">
        <f>D504+E504+F504+G504</f>
        <v>0</v>
      </c>
      <c r="I504" s="211">
        <f t="shared" si="10"/>
        <v>0</v>
      </c>
      <c r="J504" s="96"/>
      <c r="K504" s="96"/>
      <c r="L504" s="96"/>
      <c r="M504" s="96"/>
      <c r="N504" s="220">
        <f>J504+K504+L504+M504</f>
        <v>0</v>
      </c>
      <c r="O504" s="131">
        <f>C504+I504-N504</f>
        <v>0</v>
      </c>
      <c r="P504" s="350"/>
    </row>
    <row r="505" spans="1:16" ht="12.75" thickBot="1">
      <c r="A505" s="285"/>
      <c r="B505" s="44"/>
      <c r="C505" s="70"/>
      <c r="D505" s="266"/>
      <c r="E505" s="266"/>
      <c r="F505" s="266"/>
      <c r="G505" s="266"/>
      <c r="H505" s="266"/>
      <c r="I505" s="211">
        <f t="shared" si="10"/>
        <v>0</v>
      </c>
      <c r="J505" s="268"/>
      <c r="K505" s="268"/>
      <c r="L505" s="268"/>
      <c r="M505" s="268"/>
      <c r="N505" s="283"/>
      <c r="O505" s="146"/>
      <c r="P505" s="350"/>
    </row>
    <row r="506" spans="1:16" ht="12.75" thickBot="1">
      <c r="A506" s="297"/>
      <c r="B506" s="11" t="s">
        <v>261</v>
      </c>
      <c r="C506" s="173"/>
      <c r="D506" s="89"/>
      <c r="E506" s="89"/>
      <c r="F506" s="89"/>
      <c r="G506" s="89"/>
      <c r="H506" s="89">
        <f>D506+E506+F506+G506</f>
        <v>0</v>
      </c>
      <c r="I506" s="211">
        <f t="shared" si="10"/>
        <v>0</v>
      </c>
      <c r="J506" s="96"/>
      <c r="K506" s="96"/>
      <c r="L506" s="96"/>
      <c r="M506" s="96"/>
      <c r="N506" s="220">
        <f>J506+K506+L506+M506</f>
        <v>0</v>
      </c>
      <c r="O506" s="131">
        <f>C506+I506-N506</f>
        <v>0</v>
      </c>
      <c r="P506" s="350"/>
    </row>
    <row r="507" spans="1:16" ht="12.75" thickBot="1">
      <c r="A507" s="285"/>
      <c r="B507" s="44"/>
      <c r="C507" s="70"/>
      <c r="D507" s="266"/>
      <c r="E507" s="266"/>
      <c r="F507" s="266"/>
      <c r="G507" s="266"/>
      <c r="H507" s="266"/>
      <c r="I507" s="211">
        <f t="shared" si="10"/>
        <v>0</v>
      </c>
      <c r="J507" s="268"/>
      <c r="K507" s="268"/>
      <c r="L507" s="268"/>
      <c r="M507" s="268"/>
      <c r="N507" s="283"/>
      <c r="O507" s="146"/>
      <c r="P507" s="350"/>
    </row>
    <row r="508" spans="1:16" ht="12.75" thickBot="1">
      <c r="A508" s="297"/>
      <c r="B508" s="11" t="s">
        <v>262</v>
      </c>
      <c r="C508" s="173"/>
      <c r="D508" s="89"/>
      <c r="E508" s="89"/>
      <c r="F508" s="89"/>
      <c r="G508" s="89"/>
      <c r="H508" s="89">
        <f>D508+E508+F508+G508</f>
        <v>0</v>
      </c>
      <c r="I508" s="211">
        <f t="shared" si="10"/>
        <v>0</v>
      </c>
      <c r="J508" s="96"/>
      <c r="K508" s="96"/>
      <c r="L508" s="96"/>
      <c r="M508" s="96"/>
      <c r="N508" s="220">
        <f>J508+K508+L508+M508</f>
        <v>0</v>
      </c>
      <c r="O508" s="131">
        <f>C508+I508-N508</f>
        <v>0</v>
      </c>
      <c r="P508" s="350"/>
    </row>
    <row r="509" spans="1:16" ht="12.75" thickBot="1">
      <c r="A509" s="285"/>
      <c r="B509" s="44"/>
      <c r="C509" s="70"/>
      <c r="D509" s="266"/>
      <c r="E509" s="266"/>
      <c r="F509" s="266"/>
      <c r="G509" s="266"/>
      <c r="H509" s="266"/>
      <c r="I509" s="211">
        <f t="shared" si="10"/>
        <v>0</v>
      </c>
      <c r="J509" s="268"/>
      <c r="K509" s="268"/>
      <c r="L509" s="268"/>
      <c r="M509" s="268"/>
      <c r="N509" s="283"/>
      <c r="O509" s="146"/>
      <c r="P509" s="350"/>
    </row>
    <row r="510" spans="1:16" ht="12.75" thickBot="1">
      <c r="A510" s="297"/>
      <c r="B510" s="11" t="s">
        <v>263</v>
      </c>
      <c r="C510" s="173"/>
      <c r="D510" s="89"/>
      <c r="E510" s="89"/>
      <c r="F510" s="89"/>
      <c r="G510" s="89"/>
      <c r="H510" s="89">
        <f>D510+E510+F510+G510</f>
        <v>0</v>
      </c>
      <c r="I510" s="211">
        <f t="shared" si="10"/>
        <v>0</v>
      </c>
      <c r="J510" s="96"/>
      <c r="K510" s="96"/>
      <c r="L510" s="96"/>
      <c r="M510" s="96"/>
      <c r="N510" s="220">
        <f>J510+K510+L510+M510</f>
        <v>0</v>
      </c>
      <c r="O510" s="131">
        <f>C510+I510-N510</f>
        <v>0</v>
      </c>
      <c r="P510" s="350"/>
    </row>
    <row r="511" spans="1:16" ht="12.75" thickBot="1">
      <c r="A511" s="285"/>
      <c r="B511" s="44"/>
      <c r="C511" s="70"/>
      <c r="D511" s="266"/>
      <c r="E511" s="266"/>
      <c r="F511" s="266"/>
      <c r="G511" s="266"/>
      <c r="H511" s="266"/>
      <c r="I511" s="211">
        <f t="shared" si="10"/>
        <v>0</v>
      </c>
      <c r="J511" s="268"/>
      <c r="K511" s="268"/>
      <c r="L511" s="268"/>
      <c r="M511" s="268"/>
      <c r="N511" s="283"/>
      <c r="O511" s="146"/>
      <c r="P511" s="350"/>
    </row>
    <row r="512" spans="1:16" ht="12.75" thickBot="1">
      <c r="A512" s="297"/>
      <c r="B512" s="11" t="s">
        <v>264</v>
      </c>
      <c r="C512" s="173"/>
      <c r="D512" s="89"/>
      <c r="E512" s="89"/>
      <c r="F512" s="89"/>
      <c r="G512" s="89"/>
      <c r="H512" s="89">
        <f>D512+E512+F512+G512</f>
        <v>0</v>
      </c>
      <c r="I512" s="211">
        <f aca="true" t="shared" si="11" ref="I512:I536">H512/1.18/1.2</f>
        <v>0</v>
      </c>
      <c r="J512" s="96"/>
      <c r="K512" s="96"/>
      <c r="L512" s="96"/>
      <c r="M512" s="96"/>
      <c r="N512" s="220">
        <f>J512+K512+L512+M512</f>
        <v>0</v>
      </c>
      <c r="O512" s="131">
        <f>C512+I512-N512</f>
        <v>0</v>
      </c>
      <c r="P512" s="350"/>
    </row>
    <row r="513" spans="1:16" ht="12.75" thickBot="1">
      <c r="A513" s="285"/>
      <c r="B513" s="44"/>
      <c r="C513" s="70"/>
      <c r="D513" s="266"/>
      <c r="E513" s="266"/>
      <c r="F513" s="266"/>
      <c r="G513" s="266"/>
      <c r="H513" s="266"/>
      <c r="I513" s="211">
        <f t="shared" si="11"/>
        <v>0</v>
      </c>
      <c r="J513" s="268"/>
      <c r="K513" s="268"/>
      <c r="L513" s="268"/>
      <c r="M513" s="268"/>
      <c r="N513" s="283"/>
      <c r="O513" s="146"/>
      <c r="P513" s="350"/>
    </row>
    <row r="514" spans="1:16" ht="12.75" thickBot="1">
      <c r="A514" s="297"/>
      <c r="B514" s="11" t="s">
        <v>265</v>
      </c>
      <c r="C514" s="173"/>
      <c r="D514" s="89"/>
      <c r="E514" s="89"/>
      <c r="F514" s="89"/>
      <c r="G514" s="89"/>
      <c r="H514" s="89">
        <f>D514+E514+F514+G514</f>
        <v>0</v>
      </c>
      <c r="I514" s="211">
        <f t="shared" si="11"/>
        <v>0</v>
      </c>
      <c r="J514" s="96"/>
      <c r="K514" s="96"/>
      <c r="L514" s="96"/>
      <c r="M514" s="96"/>
      <c r="N514" s="220">
        <f>J514+K514+L514+M514</f>
        <v>0</v>
      </c>
      <c r="O514" s="131">
        <f>C514+I514-N514</f>
        <v>0</v>
      </c>
      <c r="P514" s="350"/>
    </row>
    <row r="515" spans="1:16" ht="12.75" thickBot="1">
      <c r="A515" s="285"/>
      <c r="B515" s="44"/>
      <c r="C515" s="70"/>
      <c r="D515" s="266"/>
      <c r="E515" s="266"/>
      <c r="F515" s="266"/>
      <c r="G515" s="266"/>
      <c r="H515" s="266"/>
      <c r="I515" s="211">
        <f t="shared" si="11"/>
        <v>0</v>
      </c>
      <c r="J515" s="268"/>
      <c r="K515" s="268"/>
      <c r="L515" s="268"/>
      <c r="M515" s="268"/>
      <c r="N515" s="283"/>
      <c r="O515" s="146"/>
      <c r="P515" s="350"/>
    </row>
    <row r="516" spans="1:16" ht="12.75" thickBot="1">
      <c r="A516" s="297"/>
      <c r="B516" s="11" t="s">
        <v>266</v>
      </c>
      <c r="C516" s="173"/>
      <c r="D516" s="89">
        <v>1800</v>
      </c>
      <c r="E516" s="89">
        <v>1800</v>
      </c>
      <c r="F516" s="89">
        <v>1800</v>
      </c>
      <c r="G516" s="89">
        <v>1800</v>
      </c>
      <c r="H516" s="89">
        <f>D516+E516+F516+G516</f>
        <v>7200</v>
      </c>
      <c r="I516" s="211">
        <f t="shared" si="11"/>
        <v>5084.745762711865</v>
      </c>
      <c r="J516" s="96"/>
      <c r="K516" s="96"/>
      <c r="L516" s="96"/>
      <c r="M516" s="96"/>
      <c r="N516" s="220">
        <f>J516+K516+L516+M516</f>
        <v>0</v>
      </c>
      <c r="O516" s="131">
        <f>C516+I516-N516</f>
        <v>5084.745762711865</v>
      </c>
      <c r="P516" s="350"/>
    </row>
    <row r="517" spans="1:16" ht="12.75" thickBot="1">
      <c r="A517" s="285"/>
      <c r="B517" s="44"/>
      <c r="C517" s="70"/>
      <c r="D517" s="266"/>
      <c r="E517" s="266"/>
      <c r="F517" s="266"/>
      <c r="G517" s="266"/>
      <c r="H517" s="266"/>
      <c r="I517" s="211">
        <f t="shared" si="11"/>
        <v>0</v>
      </c>
      <c r="J517" s="268"/>
      <c r="K517" s="268"/>
      <c r="L517" s="268"/>
      <c r="M517" s="268"/>
      <c r="N517" s="283"/>
      <c r="O517" s="146"/>
      <c r="P517" s="350"/>
    </row>
    <row r="518" spans="1:16" ht="12.75" thickBot="1">
      <c r="A518" s="297"/>
      <c r="B518" s="11" t="s">
        <v>267</v>
      </c>
      <c r="C518" s="173"/>
      <c r="D518" s="89">
        <v>1800</v>
      </c>
      <c r="E518" s="89">
        <v>1800</v>
      </c>
      <c r="F518" s="89">
        <v>1800</v>
      </c>
      <c r="G518" s="89">
        <v>1800</v>
      </c>
      <c r="H518" s="89">
        <f>D518+E518+F518+G518</f>
        <v>7200</v>
      </c>
      <c r="I518" s="211">
        <f t="shared" si="11"/>
        <v>5084.745762711865</v>
      </c>
      <c r="J518" s="96"/>
      <c r="K518" s="96"/>
      <c r="L518" s="96"/>
      <c r="M518" s="96"/>
      <c r="N518" s="220">
        <f>J518+K518+L518+M518</f>
        <v>0</v>
      </c>
      <c r="O518" s="131">
        <f>C518+I518-N518</f>
        <v>5084.745762711865</v>
      </c>
      <c r="P518" s="350"/>
    </row>
    <row r="519" spans="1:16" ht="12.75" thickBot="1">
      <c r="A519" s="285"/>
      <c r="B519" s="42"/>
      <c r="C519" s="69"/>
      <c r="D519" s="256"/>
      <c r="E519" s="256"/>
      <c r="F519" s="256"/>
      <c r="G519" s="256"/>
      <c r="H519" s="256"/>
      <c r="I519" s="211">
        <f t="shared" si="11"/>
        <v>0</v>
      </c>
      <c r="J519" s="258"/>
      <c r="K519" s="258"/>
      <c r="L519" s="258"/>
      <c r="M519" s="258"/>
      <c r="N519" s="280"/>
      <c r="O519" s="143"/>
      <c r="P519" s="350"/>
    </row>
    <row r="520" spans="1:16" ht="12.75" thickBot="1">
      <c r="A520" s="297"/>
      <c r="B520" s="11" t="s">
        <v>268</v>
      </c>
      <c r="C520" s="173"/>
      <c r="D520" s="89">
        <v>1800</v>
      </c>
      <c r="E520" s="89">
        <v>1800</v>
      </c>
      <c r="F520" s="89">
        <v>1800</v>
      </c>
      <c r="G520" s="89">
        <v>1800</v>
      </c>
      <c r="H520" s="89">
        <f>D520+E520+F520+G520</f>
        <v>7200</v>
      </c>
      <c r="I520" s="211">
        <f t="shared" si="11"/>
        <v>5084.745762711865</v>
      </c>
      <c r="J520" s="96"/>
      <c r="K520" s="96"/>
      <c r="L520" s="96"/>
      <c r="M520" s="96"/>
      <c r="N520" s="220">
        <f>J520+K520+L520+M520</f>
        <v>0</v>
      </c>
      <c r="O520" s="131">
        <f>C520+I520-N520</f>
        <v>5084.745762711865</v>
      </c>
      <c r="P520" s="350"/>
    </row>
    <row r="521" spans="1:16" ht="12.75" thickBot="1">
      <c r="A521" s="285"/>
      <c r="B521" s="44"/>
      <c r="C521" s="70"/>
      <c r="D521" s="266"/>
      <c r="E521" s="266"/>
      <c r="F521" s="266"/>
      <c r="G521" s="266"/>
      <c r="H521" s="266"/>
      <c r="I521" s="211">
        <f t="shared" si="11"/>
        <v>0</v>
      </c>
      <c r="J521" s="268"/>
      <c r="K521" s="268"/>
      <c r="L521" s="268"/>
      <c r="M521" s="268"/>
      <c r="N521" s="283"/>
      <c r="O521" s="146"/>
      <c r="P521" s="350"/>
    </row>
    <row r="522" spans="1:16" ht="12.75" thickBot="1">
      <c r="A522" s="297"/>
      <c r="B522" s="11" t="s">
        <v>269</v>
      </c>
      <c r="C522" s="173"/>
      <c r="D522" s="89">
        <v>1800</v>
      </c>
      <c r="E522" s="89">
        <v>1800</v>
      </c>
      <c r="F522" s="89">
        <v>1800</v>
      </c>
      <c r="G522" s="89">
        <v>1800</v>
      </c>
      <c r="H522" s="89">
        <f>D522+E522+F522+G522</f>
        <v>7200</v>
      </c>
      <c r="I522" s="211">
        <f t="shared" si="11"/>
        <v>5084.745762711865</v>
      </c>
      <c r="J522" s="96"/>
      <c r="K522" s="96"/>
      <c r="L522" s="96"/>
      <c r="M522" s="96"/>
      <c r="N522" s="220">
        <f>J522+K522+L522+M522</f>
        <v>0</v>
      </c>
      <c r="O522" s="131">
        <f>C522+I522-N522</f>
        <v>5084.745762711865</v>
      </c>
      <c r="P522" s="350"/>
    </row>
    <row r="523" spans="1:16" ht="12.75" thickBot="1">
      <c r="A523" s="285"/>
      <c r="B523" s="44"/>
      <c r="C523" s="70"/>
      <c r="D523" s="266"/>
      <c r="E523" s="266"/>
      <c r="F523" s="266"/>
      <c r="G523" s="266"/>
      <c r="H523" s="266"/>
      <c r="I523" s="211">
        <f t="shared" si="11"/>
        <v>0</v>
      </c>
      <c r="J523" s="268"/>
      <c r="K523" s="268"/>
      <c r="L523" s="268"/>
      <c r="M523" s="268"/>
      <c r="N523" s="283"/>
      <c r="O523" s="146"/>
      <c r="P523" s="350"/>
    </row>
    <row r="524" spans="1:16" ht="12.75" thickBot="1">
      <c r="A524" s="297"/>
      <c r="B524" s="11" t="s">
        <v>270</v>
      </c>
      <c r="C524" s="173"/>
      <c r="D524" s="89"/>
      <c r="E524" s="89"/>
      <c r="F524" s="89"/>
      <c r="G524" s="89"/>
      <c r="H524" s="89">
        <f>D524+E524+F524+G524</f>
        <v>0</v>
      </c>
      <c r="I524" s="211">
        <f t="shared" si="11"/>
        <v>0</v>
      </c>
      <c r="J524" s="96"/>
      <c r="K524" s="96"/>
      <c r="L524" s="96"/>
      <c r="M524" s="96"/>
      <c r="N524" s="220">
        <f>J524+K524+L524+M524</f>
        <v>0</v>
      </c>
      <c r="O524" s="131">
        <f>C524+I524-N524</f>
        <v>0</v>
      </c>
      <c r="P524" s="350"/>
    </row>
    <row r="525" spans="1:16" ht="12.75" thickBot="1">
      <c r="A525" s="285"/>
      <c r="B525" s="44"/>
      <c r="C525" s="70"/>
      <c r="D525" s="266"/>
      <c r="E525" s="266"/>
      <c r="F525" s="266"/>
      <c r="G525" s="266"/>
      <c r="H525" s="266"/>
      <c r="I525" s="211">
        <f t="shared" si="11"/>
        <v>0</v>
      </c>
      <c r="J525" s="268"/>
      <c r="K525" s="268"/>
      <c r="L525" s="268"/>
      <c r="M525" s="268"/>
      <c r="N525" s="283"/>
      <c r="O525" s="146"/>
      <c r="P525" s="350"/>
    </row>
    <row r="526" spans="1:16" ht="12.75" thickBot="1">
      <c r="A526" s="297"/>
      <c r="B526" s="11" t="s">
        <v>271</v>
      </c>
      <c r="C526" s="173"/>
      <c r="D526" s="89"/>
      <c r="E526" s="89"/>
      <c r="F526" s="89"/>
      <c r="G526" s="89"/>
      <c r="H526" s="89">
        <f>D526+E526+F526+G526</f>
        <v>0</v>
      </c>
      <c r="I526" s="211">
        <f t="shared" si="11"/>
        <v>0</v>
      </c>
      <c r="J526" s="96"/>
      <c r="K526" s="96"/>
      <c r="L526" s="96"/>
      <c r="M526" s="96"/>
      <c r="N526" s="220">
        <f>J526+K526+L526+M526</f>
        <v>0</v>
      </c>
      <c r="O526" s="131">
        <f>C526+I526-N526</f>
        <v>0</v>
      </c>
      <c r="P526" s="350"/>
    </row>
    <row r="527" spans="1:16" ht="12.75" thickBot="1">
      <c r="A527" s="285"/>
      <c r="B527" s="44"/>
      <c r="C527" s="70"/>
      <c r="D527" s="266"/>
      <c r="E527" s="266"/>
      <c r="F527" s="266"/>
      <c r="G527" s="266"/>
      <c r="H527" s="266"/>
      <c r="I527" s="211">
        <f t="shared" si="11"/>
        <v>0</v>
      </c>
      <c r="J527" s="268"/>
      <c r="K527" s="268"/>
      <c r="L527" s="268"/>
      <c r="M527" s="268"/>
      <c r="N527" s="283"/>
      <c r="O527" s="146"/>
      <c r="P527" s="350"/>
    </row>
    <row r="528" spans="1:16" ht="12.75" thickBot="1">
      <c r="A528" s="297"/>
      <c r="B528" s="11" t="s">
        <v>272</v>
      </c>
      <c r="C528" s="173"/>
      <c r="D528" s="89"/>
      <c r="E528" s="89"/>
      <c r="F528" s="89"/>
      <c r="G528" s="89"/>
      <c r="H528" s="89">
        <f>D528+E528+F528+G528</f>
        <v>0</v>
      </c>
      <c r="I528" s="211">
        <f t="shared" si="11"/>
        <v>0</v>
      </c>
      <c r="J528" s="96"/>
      <c r="K528" s="96"/>
      <c r="L528" s="96"/>
      <c r="M528" s="96"/>
      <c r="N528" s="220">
        <f>J528+K528+L528+M528</f>
        <v>0</v>
      </c>
      <c r="O528" s="131">
        <f>C528+I528-N528</f>
        <v>0</v>
      </c>
      <c r="P528" s="350"/>
    </row>
    <row r="529" spans="1:16" ht="12.75" thickBot="1">
      <c r="A529" s="285"/>
      <c r="B529" s="44"/>
      <c r="C529" s="70"/>
      <c r="D529" s="266"/>
      <c r="E529" s="266"/>
      <c r="F529" s="266"/>
      <c r="G529" s="266"/>
      <c r="H529" s="266"/>
      <c r="I529" s="211">
        <f t="shared" si="11"/>
        <v>0</v>
      </c>
      <c r="J529" s="268"/>
      <c r="K529" s="268"/>
      <c r="L529" s="268"/>
      <c r="M529" s="268"/>
      <c r="N529" s="283"/>
      <c r="O529" s="146"/>
      <c r="P529" s="350"/>
    </row>
    <row r="530" spans="1:16" ht="12.75" thickBot="1">
      <c r="A530" s="297"/>
      <c r="B530" s="11" t="s">
        <v>273</v>
      </c>
      <c r="C530" s="173"/>
      <c r="D530" s="89"/>
      <c r="E530" s="89"/>
      <c r="F530" s="89"/>
      <c r="G530" s="89"/>
      <c r="H530" s="89">
        <f>D530+E530+F530+G530</f>
        <v>0</v>
      </c>
      <c r="I530" s="211">
        <f t="shared" si="11"/>
        <v>0</v>
      </c>
      <c r="J530" s="96"/>
      <c r="K530" s="96"/>
      <c r="L530" s="96"/>
      <c r="M530" s="96"/>
      <c r="N530" s="220">
        <f>J530+K530+L530+M530</f>
        <v>0</v>
      </c>
      <c r="O530" s="131">
        <f>C530+I530-N530</f>
        <v>0</v>
      </c>
      <c r="P530" s="350"/>
    </row>
    <row r="531" spans="1:16" ht="12.75" thickBot="1">
      <c r="A531" s="285"/>
      <c r="B531" s="44"/>
      <c r="C531" s="70"/>
      <c r="D531" s="266"/>
      <c r="E531" s="266"/>
      <c r="F531" s="266"/>
      <c r="G531" s="266"/>
      <c r="H531" s="266"/>
      <c r="I531" s="211">
        <f t="shared" si="11"/>
        <v>0</v>
      </c>
      <c r="J531" s="268"/>
      <c r="K531" s="268"/>
      <c r="L531" s="268"/>
      <c r="M531" s="268"/>
      <c r="N531" s="283"/>
      <c r="O531" s="146"/>
      <c r="P531" s="350"/>
    </row>
    <row r="532" spans="1:16" ht="12.75" thickBot="1">
      <c r="A532" s="297"/>
      <c r="B532" s="11" t="s">
        <v>275</v>
      </c>
      <c r="C532" s="173"/>
      <c r="D532" s="89">
        <v>900</v>
      </c>
      <c r="E532" s="89">
        <v>900</v>
      </c>
      <c r="F532" s="89">
        <v>900</v>
      </c>
      <c r="G532" s="89">
        <v>900</v>
      </c>
      <c r="H532" s="89">
        <f>D532+E532+F532+G532</f>
        <v>3600</v>
      </c>
      <c r="I532" s="211">
        <f t="shared" si="11"/>
        <v>2542.3728813559323</v>
      </c>
      <c r="J532" s="96"/>
      <c r="K532" s="96"/>
      <c r="L532" s="96"/>
      <c r="M532" s="96"/>
      <c r="N532" s="220">
        <f>J532+K532+L532+M532</f>
        <v>0</v>
      </c>
      <c r="O532" s="131">
        <f>C532+I532-N532</f>
        <v>2542.3728813559323</v>
      </c>
      <c r="P532" s="350"/>
    </row>
    <row r="533" spans="1:16" ht="12.75" thickBot="1">
      <c r="A533" s="285"/>
      <c r="B533" s="44"/>
      <c r="C533" s="70"/>
      <c r="D533" s="266"/>
      <c r="E533" s="266"/>
      <c r="F533" s="266"/>
      <c r="G533" s="266"/>
      <c r="H533" s="266"/>
      <c r="I533" s="211">
        <f t="shared" si="11"/>
        <v>0</v>
      </c>
      <c r="J533" s="268"/>
      <c r="K533" s="268"/>
      <c r="L533" s="268"/>
      <c r="M533" s="268"/>
      <c r="N533" s="283"/>
      <c r="O533" s="146"/>
      <c r="P533" s="350"/>
    </row>
    <row r="534" spans="1:16" ht="12.75" thickBot="1">
      <c r="A534" s="297"/>
      <c r="B534" s="11" t="s">
        <v>276</v>
      </c>
      <c r="C534" s="173"/>
      <c r="D534" s="89"/>
      <c r="E534" s="89"/>
      <c r="F534" s="89"/>
      <c r="G534" s="89"/>
      <c r="H534" s="89">
        <f>D534+E534+F534+G534</f>
        <v>0</v>
      </c>
      <c r="I534" s="211">
        <f t="shared" si="11"/>
        <v>0</v>
      </c>
      <c r="J534" s="96"/>
      <c r="K534" s="96"/>
      <c r="L534" s="96"/>
      <c r="M534" s="96"/>
      <c r="N534" s="220">
        <f>J534+K534+L534+M534</f>
        <v>0</v>
      </c>
      <c r="O534" s="131">
        <f>C534+I534-N534</f>
        <v>0</v>
      </c>
      <c r="P534" s="350"/>
    </row>
    <row r="535" spans="1:16" ht="12.75" thickBot="1">
      <c r="A535" s="285"/>
      <c r="B535" s="44"/>
      <c r="C535" s="70"/>
      <c r="D535" s="266"/>
      <c r="E535" s="266"/>
      <c r="F535" s="266"/>
      <c r="G535" s="266"/>
      <c r="H535" s="266"/>
      <c r="I535" s="211">
        <f t="shared" si="11"/>
        <v>0</v>
      </c>
      <c r="J535" s="268"/>
      <c r="K535" s="268"/>
      <c r="L535" s="268"/>
      <c r="M535" s="268"/>
      <c r="N535" s="283"/>
      <c r="O535" s="146"/>
      <c r="P535" s="350"/>
    </row>
    <row r="536" spans="1:16" ht="12.75" thickBot="1">
      <c r="A536" s="297"/>
      <c r="B536" s="11"/>
      <c r="C536" s="173"/>
      <c r="D536" s="89"/>
      <c r="E536" s="89"/>
      <c r="F536" s="89"/>
      <c r="G536" s="89"/>
      <c r="H536" s="89">
        <f>D536+E536+F536+G536</f>
        <v>0</v>
      </c>
      <c r="I536" s="211">
        <f t="shared" si="11"/>
        <v>0</v>
      </c>
      <c r="J536" s="96"/>
      <c r="K536" s="96"/>
      <c r="L536" s="96"/>
      <c r="M536" s="96"/>
      <c r="N536" s="220">
        <f>J536+K536+L536+M536</f>
        <v>0</v>
      </c>
      <c r="O536" s="131">
        <f>C536+I536-N536</f>
        <v>0</v>
      </c>
      <c r="P536" s="350"/>
    </row>
    <row r="537" spans="1:16" ht="12">
      <c r="A537" s="285"/>
      <c r="B537" s="42"/>
      <c r="C537" s="69"/>
      <c r="D537" s="256"/>
      <c r="E537" s="256"/>
      <c r="F537" s="256"/>
      <c r="G537" s="256"/>
      <c r="H537" s="256"/>
      <c r="I537" s="280"/>
      <c r="J537" s="258"/>
      <c r="K537" s="258"/>
      <c r="L537" s="258"/>
      <c r="M537" s="258"/>
      <c r="N537" s="280"/>
      <c r="O537" s="143"/>
      <c r="P537" s="350"/>
    </row>
    <row r="538" spans="1:16" ht="12" thickBot="1">
      <c r="A538" s="133"/>
      <c r="B538" s="296"/>
      <c r="C538" s="70"/>
      <c r="D538" s="135"/>
      <c r="E538" s="135"/>
      <c r="F538" s="136"/>
      <c r="G538" s="136"/>
      <c r="H538" s="136"/>
      <c r="I538" s="136"/>
      <c r="J538" s="136"/>
      <c r="K538" s="136"/>
      <c r="L538" s="136"/>
      <c r="M538" s="136"/>
      <c r="N538" s="155"/>
      <c r="O538" s="156"/>
      <c r="P538" s="350"/>
    </row>
    <row r="539" spans="1:17" ht="12" thickBot="1">
      <c r="A539" s="1"/>
      <c r="B539" s="14" t="s">
        <v>98</v>
      </c>
      <c r="C539" s="33">
        <f>C448+C450+C452+C454+C456+C458+C460+C462+C464+C466+C468+C470+C472+C474+C476+C478+C480+C482+C484+C486+C488+C490+C492+C494+C496+C498+C500+C502+C504+C506+C508+C510+C512+C514+C516+C518+C520+C522+C524+C526+C528+C530+C532+C534+C536</f>
        <v>0</v>
      </c>
      <c r="D539" s="33">
        <f>D448+D450+D452+D454+D456+D459+D460+D462+D464+D466+D468+D471+D472+D474+D476+D478+D480+D482+D484+D486+D488+D490+D492+D494+D496+D498+D500+D502+D504+D506+D508+D510+D512+D514+D516+D518+D520+D522+D524+D526+D528+D530+D532+D534+D536</f>
        <v>9000</v>
      </c>
      <c r="E539" s="33">
        <f>E448+E450+E452+E454+E456+E458+E460+E462+E464+E466+E468+E470+E472+E474+E476+E478+E480+E482+E484+E486+E488+E490+E492+E494+E496+E498+E500+E502+E504+E506+E508+E510+E512+E514+E516+E518+E520+E522+E524+E526+E528+E530+E532+E534+E536</f>
        <v>9000</v>
      </c>
      <c r="F539" s="33">
        <f>F448+F450+F452+F454+F456+F458+F460+F462+F464+F466+F468+F470+F472+F474+F476+F478+F480+F482+F484+F486+F488+F490+F492+F494+F496+F498+F500+F502+F504+F506+F508+F510+F512+F514+F516+F518+F520+F522+F524+F526+F528+F530+F532+F534+F536</f>
        <v>9000</v>
      </c>
      <c r="G539" s="33">
        <f>G448+G450+G452+G454+G456+G458+G460+G462+G464+G466+G468+G470+G472+G474+G476+G478+G480+G482+G484+G486+G488+G490+G492+G494+G496+G498+G500+G502+G504+G506+G508+G510+G512+G514+G516+G518+G520+G522+G524+G526+G528+G530+G532+G534+G536</f>
        <v>9000</v>
      </c>
      <c r="H539" s="122">
        <f>D539+E539+F539+G539</f>
        <v>36000</v>
      </c>
      <c r="I539" s="33">
        <f>I448+I450+I452+I454+I456+I458+I460+I462+I464+I466+I468+I470+I472+I474+I476+I478+I480+I482+I484+I486+I488+I490+I492+I494+I496+I498+I500+I502+I504+I506+I508+I510+I512+I514+I516+I518+I520+I522+I524+I526+I528+I530+I532+I534+I536</f>
        <v>25423.728813559323</v>
      </c>
      <c r="J539" s="33">
        <f>J448+J450+J452+J454+J456+J458+J460+J462+J464+J466+J468+J470+J472+J474+J476+J478+J480+J482+J484+J486+J488+J490+J492+J494+J496+J498+J500+J502+J504+J506+J508+J510+J512+J514+J516+J518+J520+J522+J524+J526+J528+J530+J532+J534+J536</f>
        <v>0</v>
      </c>
      <c r="K539" s="33">
        <f>K448+K450+K452+K454+K456+K458+K460+K462+K464+K466+K468+K470+K472+K474+K476+K478+K480+K482+K484+K486+K488+K490+K492+K494+K496+K498+K500+K502+K504+K506+K508+K510+K512+K514+K516+K518+K520+K522+K524+K526+K528+K530+K532+K534+K536</f>
        <v>0</v>
      </c>
      <c r="L539" s="33">
        <f>L448+L450+L452+L454+L456+L458+L460+L462+L464+L466+L468+L470+L472+L474+L476+L478+L480+L482+L484+L486+L488+L490+L492+L494+L496+L498+L500+L502+L504+L506+L508+L510+L512+L514+L516+L518+L520+L522+L524+L526+L528+L530+L532+L534+L536</f>
        <v>0</v>
      </c>
      <c r="M539" s="33">
        <f>M448+M450+M452+M454+M456+M458+M460+M462+M464+M466+M468+M470+M472+M474+M476+M478+M480+M482+M484+M486+M488+M490+M492+M494+M496+M498+M500+M502+M504+M506+M508+M510+M512+M514+M516+M518+M520+M522+M524+M526+M528+M530+M532+M534+M536</f>
        <v>0</v>
      </c>
      <c r="N539" s="130">
        <f>J539+K539+L539+M539</f>
        <v>0</v>
      </c>
      <c r="O539" s="33">
        <f>O448+O450+O452+O454+O456+O458+O460+O462+O464+O466+O468+O470+O472+O474+O476+O478+O480+O482+O484+O486+O488+O490+O492+O494+O496+O498+O500+O502+O504+O506+O508+O510+O512+O514+O516+O518+O520+O522+O524+O526+O528+O530+O532+O534+O536</f>
        <v>25423.728813559323</v>
      </c>
      <c r="P539" s="350"/>
      <c r="Q539" s="12" t="s">
        <v>224</v>
      </c>
    </row>
    <row r="540" spans="1:16" ht="12.75" thickBot="1">
      <c r="A540" s="1"/>
      <c r="B540" s="119">
        <v>0.2</v>
      </c>
      <c r="C540" s="63"/>
      <c r="D540" s="36"/>
      <c r="E540" s="36"/>
      <c r="F540" s="36"/>
      <c r="G540" s="36"/>
      <c r="H540" s="122"/>
      <c r="I540" s="211">
        <f>H539-I539</f>
        <v>10576.271186440677</v>
      </c>
      <c r="J540" s="36"/>
      <c r="K540" s="36"/>
      <c r="L540" s="36"/>
      <c r="M540" s="36"/>
      <c r="N540" s="130">
        <f>J540+K540+L540+M540</f>
        <v>0</v>
      </c>
      <c r="O540" s="131"/>
      <c r="P540" s="350"/>
    </row>
    <row r="541" spans="1:16" ht="12.75" thickBot="1">
      <c r="A541" s="7"/>
      <c r="B541" s="120"/>
      <c r="C541" s="169"/>
      <c r="D541" s="36"/>
      <c r="E541" s="36"/>
      <c r="F541" s="36"/>
      <c r="G541" s="36"/>
      <c r="H541" s="122"/>
      <c r="I541" s="211"/>
      <c r="J541" s="36"/>
      <c r="K541" s="36"/>
      <c r="L541" s="36"/>
      <c r="M541" s="36"/>
      <c r="N541" s="130">
        <f>J541+K541+L541+M541</f>
        <v>0</v>
      </c>
      <c r="O541" s="131"/>
      <c r="P541" s="350"/>
    </row>
    <row r="542" spans="1:16" ht="12.75" thickBot="1">
      <c r="A542" s="139"/>
      <c r="B542" s="140" t="s">
        <v>5</v>
      </c>
      <c r="C542" s="188"/>
      <c r="D542" s="152"/>
      <c r="E542" s="152"/>
      <c r="F542" s="152"/>
      <c r="G542" s="152"/>
      <c r="H542" s="148"/>
      <c r="I542" s="226">
        <f>I541+I540+I539</f>
        <v>36000</v>
      </c>
      <c r="J542" s="152"/>
      <c r="K542" s="152"/>
      <c r="L542" s="152"/>
      <c r="M542" s="152"/>
      <c r="N542" s="149">
        <f>J542+K542+L542+M542</f>
        <v>0</v>
      </c>
      <c r="O542" s="226"/>
      <c r="P542" s="350"/>
    </row>
    <row r="543" spans="4:16" ht="11.25">
      <c r="D543" s="112"/>
      <c r="E543" s="112"/>
      <c r="F543" s="68"/>
      <c r="G543" s="68"/>
      <c r="H543" s="68"/>
      <c r="I543" s="68"/>
      <c r="J543" s="68"/>
      <c r="K543" s="68"/>
      <c r="L543" s="68"/>
      <c r="M543" s="68"/>
      <c r="N543" s="113"/>
      <c r="O543" s="114"/>
      <c r="P543" s="350"/>
    </row>
    <row r="544" spans="1:16" ht="11.25">
      <c r="A544" s="236"/>
      <c r="B544" s="236"/>
      <c r="C544" s="236"/>
      <c r="D544" s="237"/>
      <c r="E544" s="237"/>
      <c r="F544" s="238"/>
      <c r="G544" s="238"/>
      <c r="H544" s="238"/>
      <c r="I544" s="238"/>
      <c r="J544" s="238"/>
      <c r="K544" s="238"/>
      <c r="L544" s="238"/>
      <c r="M544" s="238"/>
      <c r="N544" s="240"/>
      <c r="O544" s="241"/>
      <c r="P544" s="350"/>
    </row>
    <row r="545" spans="4:16" ht="11.25">
      <c r="D545" s="112"/>
      <c r="E545" s="112"/>
      <c r="F545" s="68"/>
      <c r="G545" s="68"/>
      <c r="H545" s="68"/>
      <c r="I545" s="68"/>
      <c r="J545" s="68"/>
      <c r="K545" s="68"/>
      <c r="L545" s="68"/>
      <c r="M545" s="68"/>
      <c r="N545" s="113"/>
      <c r="O545" s="114"/>
      <c r="P545" s="350"/>
    </row>
    <row r="546" spans="1:16" ht="13.5" thickBot="1">
      <c r="A546" s="12" t="s">
        <v>53</v>
      </c>
      <c r="C546" s="17" t="s">
        <v>211</v>
      </c>
      <c r="D546" s="310"/>
      <c r="E546" s="157"/>
      <c r="F546" s="158"/>
      <c r="G546" s="158"/>
      <c r="H546" s="158"/>
      <c r="I546" s="158"/>
      <c r="J546" s="158"/>
      <c r="K546" s="158"/>
      <c r="L546" s="158"/>
      <c r="M546" s="158"/>
      <c r="N546" s="159"/>
      <c r="O546" s="160"/>
      <c r="P546" s="350"/>
    </row>
    <row r="547" spans="1:15" ht="12" thickBot="1">
      <c r="A547" s="202"/>
      <c r="B547" s="203"/>
      <c r="C547" s="190"/>
      <c r="D547" s="224"/>
      <c r="E547" s="224" t="s">
        <v>378</v>
      </c>
      <c r="F547" s="215"/>
      <c r="G547" s="215"/>
      <c r="H547" s="216"/>
      <c r="I547" s="205"/>
      <c r="J547" s="232"/>
      <c r="K547" s="74" t="s">
        <v>386</v>
      </c>
      <c r="L547" s="74"/>
      <c r="M547" s="75"/>
      <c r="N547" s="77"/>
      <c r="O547" s="102"/>
    </row>
    <row r="548" spans="1:15" ht="48" customHeight="1" thickBot="1">
      <c r="A548" s="35" t="s">
        <v>91</v>
      </c>
      <c r="B548" s="163" t="s">
        <v>59</v>
      </c>
      <c r="C548" s="191" t="s">
        <v>374</v>
      </c>
      <c r="D548" s="245" t="s">
        <v>212</v>
      </c>
      <c r="E548" s="245" t="s">
        <v>309</v>
      </c>
      <c r="F548" s="214" t="s">
        <v>306</v>
      </c>
      <c r="G548" s="473">
        <v>4</v>
      </c>
      <c r="H548" s="217" t="s">
        <v>376</v>
      </c>
      <c r="I548" s="78" t="s">
        <v>385</v>
      </c>
      <c r="J548" s="477" t="s">
        <v>367</v>
      </c>
      <c r="K548" s="245" t="s">
        <v>309</v>
      </c>
      <c r="L548" s="214" t="s">
        <v>306</v>
      </c>
      <c r="M548" s="473">
        <v>4</v>
      </c>
      <c r="N548" s="218" t="s">
        <v>377</v>
      </c>
      <c r="O548" s="103" t="s">
        <v>375</v>
      </c>
    </row>
    <row r="549" spans="1:16" ht="12" thickBot="1">
      <c r="A549" s="44"/>
      <c r="B549" s="44"/>
      <c r="C549" s="70"/>
      <c r="D549" s="334"/>
      <c r="E549" s="334"/>
      <c r="F549" s="207"/>
      <c r="G549" s="207"/>
      <c r="H549" s="207"/>
      <c r="I549" s="207"/>
      <c r="J549" s="335"/>
      <c r="K549" s="335"/>
      <c r="L549" s="335"/>
      <c r="M549" s="335"/>
      <c r="N549" s="336"/>
      <c r="O549" s="337"/>
      <c r="P549" s="350"/>
    </row>
    <row r="550" spans="1:16" ht="12.75" thickBot="1">
      <c r="A550" s="40"/>
      <c r="B550" s="11" t="s">
        <v>296</v>
      </c>
      <c r="C550" s="173"/>
      <c r="D550" s="338">
        <v>5400</v>
      </c>
      <c r="E550" s="338">
        <v>5400</v>
      </c>
      <c r="F550" s="339">
        <v>5400</v>
      </c>
      <c r="G550" s="339">
        <v>5400</v>
      </c>
      <c r="H550" s="89">
        <f>D550+E550+F550+G550</f>
        <v>21600</v>
      </c>
      <c r="I550" s="211">
        <f aca="true" t="shared" si="12" ref="I550:I613">H550/1.18/1.2</f>
        <v>15254.237288135595</v>
      </c>
      <c r="J550" s="96"/>
      <c r="K550" s="96"/>
      <c r="L550" s="96"/>
      <c r="M550" s="96"/>
      <c r="N550" s="220">
        <f>J550+K550+L550+M550</f>
        <v>0</v>
      </c>
      <c r="O550" s="131">
        <f>C550+I550-N550</f>
        <v>15254.237288135595</v>
      </c>
      <c r="P550" s="350"/>
    </row>
    <row r="551" spans="1:16" ht="12.75" thickBot="1">
      <c r="A551" s="44"/>
      <c r="B551" s="44"/>
      <c r="C551" s="70"/>
      <c r="D551" s="334"/>
      <c r="E551" s="334"/>
      <c r="F551" s="207"/>
      <c r="G551" s="207"/>
      <c r="H551" s="207"/>
      <c r="I551" s="211">
        <f t="shared" si="12"/>
        <v>0</v>
      </c>
      <c r="J551" s="335"/>
      <c r="K551" s="335"/>
      <c r="L551" s="335"/>
      <c r="M551" s="335"/>
      <c r="N551" s="336"/>
      <c r="O551" s="337"/>
      <c r="P551" s="350"/>
    </row>
    <row r="552" spans="1:16" ht="12.75" thickBot="1">
      <c r="A552" s="40"/>
      <c r="B552" s="11" t="s">
        <v>297</v>
      </c>
      <c r="C552" s="173"/>
      <c r="D552" s="338">
        <v>900</v>
      </c>
      <c r="E552" s="338">
        <v>900</v>
      </c>
      <c r="F552" s="339">
        <v>900</v>
      </c>
      <c r="G552" s="339">
        <v>900</v>
      </c>
      <c r="H552" s="89">
        <f>D552+E552+F552+G552</f>
        <v>3600</v>
      </c>
      <c r="I552" s="211">
        <f t="shared" si="12"/>
        <v>2542.3728813559323</v>
      </c>
      <c r="J552" s="96"/>
      <c r="K552" s="96"/>
      <c r="L552" s="96"/>
      <c r="M552" s="96"/>
      <c r="N552" s="220">
        <f>J552+K552+L552+M552</f>
        <v>0</v>
      </c>
      <c r="O552" s="131">
        <f>C552+I552-N552</f>
        <v>2542.3728813559323</v>
      </c>
      <c r="P552" s="350"/>
    </row>
    <row r="553" spans="1:16" ht="12.75" thickBot="1">
      <c r="A553" s="44"/>
      <c r="B553" s="44"/>
      <c r="C553" s="70"/>
      <c r="D553" s="334"/>
      <c r="E553" s="334"/>
      <c r="F553" s="207"/>
      <c r="G553" s="207"/>
      <c r="H553" s="207"/>
      <c r="I553" s="211">
        <f t="shared" si="12"/>
        <v>0</v>
      </c>
      <c r="J553" s="335"/>
      <c r="K553" s="335"/>
      <c r="L553" s="335"/>
      <c r="M553" s="335"/>
      <c r="N553" s="336"/>
      <c r="O553" s="337"/>
      <c r="P553" s="350"/>
    </row>
    <row r="554" spans="1:16" ht="12.75" thickBot="1">
      <c r="A554" s="40"/>
      <c r="B554" s="11" t="s">
        <v>298</v>
      </c>
      <c r="C554" s="173"/>
      <c r="D554" s="338">
        <v>3600</v>
      </c>
      <c r="E554" s="338">
        <v>3600</v>
      </c>
      <c r="F554" s="339">
        <v>3600</v>
      </c>
      <c r="G554" s="339">
        <v>3600</v>
      </c>
      <c r="H554" s="89">
        <f>D554+E554+F554+G554</f>
        <v>14400</v>
      </c>
      <c r="I554" s="211">
        <f t="shared" si="12"/>
        <v>10169.49152542373</v>
      </c>
      <c r="J554" s="96"/>
      <c r="K554" s="96"/>
      <c r="L554" s="96"/>
      <c r="M554" s="96"/>
      <c r="N554" s="220">
        <f>J554+K554+L554+M554</f>
        <v>0</v>
      </c>
      <c r="O554" s="131">
        <f>C554+I554-N554</f>
        <v>10169.49152542373</v>
      </c>
      <c r="P554" s="350"/>
    </row>
    <row r="555" spans="1:16" ht="12.75" thickBot="1">
      <c r="A555" s="44"/>
      <c r="B555" s="44"/>
      <c r="C555" s="70"/>
      <c r="D555" s="334"/>
      <c r="E555" s="334"/>
      <c r="F555" s="207"/>
      <c r="G555" s="207"/>
      <c r="H555" s="207"/>
      <c r="I555" s="211">
        <f t="shared" si="12"/>
        <v>0</v>
      </c>
      <c r="J555" s="335"/>
      <c r="K555" s="335"/>
      <c r="L555" s="335"/>
      <c r="M555" s="335"/>
      <c r="N555" s="336"/>
      <c r="O555" s="337"/>
      <c r="P555" s="350"/>
    </row>
    <row r="556" spans="1:16" ht="12.75" thickBot="1">
      <c r="A556" s="40"/>
      <c r="B556" s="11" t="s">
        <v>299</v>
      </c>
      <c r="C556" s="173"/>
      <c r="D556" s="338">
        <v>900</v>
      </c>
      <c r="E556" s="338">
        <v>900</v>
      </c>
      <c r="F556" s="339">
        <v>900</v>
      </c>
      <c r="G556" s="339">
        <v>900</v>
      </c>
      <c r="H556" s="89">
        <f>D556+E556+F556+G556</f>
        <v>3600</v>
      </c>
      <c r="I556" s="211">
        <f t="shared" si="12"/>
        <v>2542.3728813559323</v>
      </c>
      <c r="J556" s="96"/>
      <c r="K556" s="96"/>
      <c r="L556" s="96"/>
      <c r="M556" s="96"/>
      <c r="N556" s="220">
        <f>J556+K556+L556+M556</f>
        <v>0</v>
      </c>
      <c r="O556" s="131">
        <f>C556+I556-N556</f>
        <v>2542.3728813559323</v>
      </c>
      <c r="P556" s="350"/>
    </row>
    <row r="557" spans="1:16" ht="12.75" thickBot="1">
      <c r="A557" s="44"/>
      <c r="B557" s="44"/>
      <c r="C557" s="70"/>
      <c r="D557" s="334"/>
      <c r="E557" s="334"/>
      <c r="F557" s="207"/>
      <c r="G557" s="207"/>
      <c r="H557" s="207"/>
      <c r="I557" s="211">
        <f t="shared" si="12"/>
        <v>0</v>
      </c>
      <c r="J557" s="335"/>
      <c r="K557" s="335"/>
      <c r="L557" s="335"/>
      <c r="M557" s="335"/>
      <c r="N557" s="336"/>
      <c r="O557" s="337"/>
      <c r="P557" s="350"/>
    </row>
    <row r="558" spans="1:16" ht="12.75" thickBot="1">
      <c r="A558" s="45"/>
      <c r="B558" s="41" t="s">
        <v>300</v>
      </c>
      <c r="C558" s="64"/>
      <c r="D558" s="338"/>
      <c r="E558" s="89"/>
      <c r="F558" s="339"/>
      <c r="G558" s="339"/>
      <c r="H558" s="89">
        <f>D558+E558+F558+G558</f>
        <v>0</v>
      </c>
      <c r="I558" s="211">
        <f t="shared" si="12"/>
        <v>0</v>
      </c>
      <c r="J558" s="96"/>
      <c r="K558" s="96"/>
      <c r="L558" s="96"/>
      <c r="M558" s="96"/>
      <c r="N558" s="220">
        <f>J558+K558+L558+M558</f>
        <v>0</v>
      </c>
      <c r="O558" s="131">
        <f>C558+I558-N558</f>
        <v>0</v>
      </c>
      <c r="P558" s="350"/>
    </row>
    <row r="559" spans="1:16" ht="12.75" thickBot="1">
      <c r="A559" s="42"/>
      <c r="B559" s="47"/>
      <c r="C559" s="287"/>
      <c r="D559" s="90"/>
      <c r="E559" s="90"/>
      <c r="F559" s="91"/>
      <c r="G559" s="91"/>
      <c r="H559" s="91"/>
      <c r="I559" s="211">
        <f t="shared" si="12"/>
        <v>0</v>
      </c>
      <c r="J559" s="97"/>
      <c r="K559" s="97"/>
      <c r="L559" s="97"/>
      <c r="M559" s="97"/>
      <c r="N559" s="117"/>
      <c r="O559" s="161"/>
      <c r="P559" s="350"/>
    </row>
    <row r="560" spans="1:16" ht="12.75" thickBot="1">
      <c r="A560" s="48"/>
      <c r="B560" s="52" t="s">
        <v>313</v>
      </c>
      <c r="C560" s="378"/>
      <c r="D560" s="89"/>
      <c r="E560" s="89"/>
      <c r="F560" s="89"/>
      <c r="G560" s="89"/>
      <c r="H560" s="89">
        <f>D560+E560+F560+G560</f>
        <v>0</v>
      </c>
      <c r="I560" s="211">
        <f t="shared" si="12"/>
        <v>0</v>
      </c>
      <c r="J560" s="96"/>
      <c r="K560" s="96"/>
      <c r="L560" s="96"/>
      <c r="M560" s="96"/>
      <c r="N560" s="220">
        <f>J560+K560+L560+M560</f>
        <v>0</v>
      </c>
      <c r="O560" s="131">
        <f>C560+I560-N560</f>
        <v>0</v>
      </c>
      <c r="P560" s="350"/>
    </row>
    <row r="561" spans="1:16" ht="12.75" thickBot="1">
      <c r="A561" s="42"/>
      <c r="B561" s="44"/>
      <c r="C561" s="69"/>
      <c r="D561" s="81"/>
      <c r="E561" s="81"/>
      <c r="F561" s="82"/>
      <c r="G561" s="82"/>
      <c r="H561" s="82"/>
      <c r="I561" s="211">
        <f t="shared" si="12"/>
        <v>0</v>
      </c>
      <c r="J561" s="94"/>
      <c r="K561" s="94"/>
      <c r="L561" s="94"/>
      <c r="M561" s="94"/>
      <c r="N561" s="107"/>
      <c r="O561" s="110"/>
      <c r="P561" s="350"/>
    </row>
    <row r="562" spans="1:16" ht="12.75" thickBot="1">
      <c r="A562" s="48"/>
      <c r="B562" s="52" t="s">
        <v>166</v>
      </c>
      <c r="C562" s="378"/>
      <c r="D562" s="89"/>
      <c r="E562" s="89"/>
      <c r="F562" s="89"/>
      <c r="G562" s="89"/>
      <c r="H562" s="89">
        <f>D562+E562+F562+G562</f>
        <v>0</v>
      </c>
      <c r="I562" s="211">
        <f t="shared" si="12"/>
        <v>0</v>
      </c>
      <c r="J562" s="96"/>
      <c r="K562" s="96"/>
      <c r="L562" s="96"/>
      <c r="M562" s="96"/>
      <c r="N562" s="220">
        <f>J562+K562+L562+M562</f>
        <v>0</v>
      </c>
      <c r="O562" s="131">
        <f>C562+I562-N562</f>
        <v>0</v>
      </c>
      <c r="P562" s="350"/>
    </row>
    <row r="563" spans="1:16" ht="12.75" thickBot="1">
      <c r="A563" s="42"/>
      <c r="B563" s="44"/>
      <c r="C563" s="69"/>
      <c r="D563" s="81"/>
      <c r="E563" s="81"/>
      <c r="F563" s="82"/>
      <c r="G563" s="82"/>
      <c r="H563" s="82"/>
      <c r="I563" s="211">
        <f t="shared" si="12"/>
        <v>0</v>
      </c>
      <c r="J563" s="94"/>
      <c r="K563" s="94"/>
      <c r="L563" s="94"/>
      <c r="M563" s="94"/>
      <c r="N563" s="107"/>
      <c r="O563" s="110"/>
      <c r="P563" s="350"/>
    </row>
    <row r="564" spans="1:16" ht="12.75" thickBot="1">
      <c r="A564" s="48"/>
      <c r="B564" s="72" t="s">
        <v>167</v>
      </c>
      <c r="C564" s="378"/>
      <c r="D564" s="89"/>
      <c r="E564" s="89"/>
      <c r="F564" s="89"/>
      <c r="G564" s="89"/>
      <c r="H564" s="89">
        <f>D564+E564+F564+G564</f>
        <v>0</v>
      </c>
      <c r="I564" s="211">
        <f t="shared" si="12"/>
        <v>0</v>
      </c>
      <c r="J564" s="96"/>
      <c r="K564" s="96"/>
      <c r="L564" s="96"/>
      <c r="M564" s="96"/>
      <c r="N564" s="220">
        <f>J564+K564+L564+M564</f>
        <v>0</v>
      </c>
      <c r="O564" s="131">
        <f>C564+I564-N564</f>
        <v>0</v>
      </c>
      <c r="P564" s="350"/>
    </row>
    <row r="565" spans="1:16" ht="12.75" thickBot="1">
      <c r="A565" s="42"/>
      <c r="B565" s="44"/>
      <c r="C565" s="69"/>
      <c r="D565" s="81"/>
      <c r="E565" s="81"/>
      <c r="F565" s="82"/>
      <c r="G565" s="82"/>
      <c r="H565" s="82"/>
      <c r="I565" s="211">
        <f t="shared" si="12"/>
        <v>0</v>
      </c>
      <c r="J565" s="94"/>
      <c r="K565" s="94"/>
      <c r="L565" s="94"/>
      <c r="M565" s="94"/>
      <c r="N565" s="107"/>
      <c r="O565" s="110"/>
      <c r="P565" s="350"/>
    </row>
    <row r="566" spans="1:16" ht="12.75" thickBot="1">
      <c r="A566" s="48"/>
      <c r="B566" s="72" t="s">
        <v>168</v>
      </c>
      <c r="C566" s="379"/>
      <c r="D566" s="89"/>
      <c r="E566" s="89"/>
      <c r="F566" s="89"/>
      <c r="G566" s="89"/>
      <c r="H566" s="89">
        <f>D566+E566+F566+G566</f>
        <v>0</v>
      </c>
      <c r="I566" s="211">
        <f t="shared" si="12"/>
        <v>0</v>
      </c>
      <c r="J566" s="96"/>
      <c r="K566" s="96"/>
      <c r="L566" s="96"/>
      <c r="M566" s="96"/>
      <c r="N566" s="220">
        <f>J566+K566+L566+M566</f>
        <v>0</v>
      </c>
      <c r="O566" s="131">
        <f>C566+I566-N566</f>
        <v>0</v>
      </c>
      <c r="P566" s="350"/>
    </row>
    <row r="567" spans="1:16" ht="12.75" thickBot="1">
      <c r="A567" s="42"/>
      <c r="B567" s="44"/>
      <c r="C567" s="69"/>
      <c r="D567" s="81"/>
      <c r="E567" s="81"/>
      <c r="F567" s="82"/>
      <c r="G567" s="82"/>
      <c r="H567" s="82"/>
      <c r="I567" s="211">
        <f t="shared" si="12"/>
        <v>0</v>
      </c>
      <c r="J567" s="94"/>
      <c r="K567" s="94"/>
      <c r="L567" s="94"/>
      <c r="M567" s="94"/>
      <c r="N567" s="107"/>
      <c r="O567" s="110"/>
      <c r="P567" s="350"/>
    </row>
    <row r="568" spans="1:16" ht="12.75" thickBot="1">
      <c r="A568" s="297"/>
      <c r="B568" s="52" t="s">
        <v>326</v>
      </c>
      <c r="C568" s="379"/>
      <c r="D568" s="89"/>
      <c r="E568" s="89"/>
      <c r="F568" s="89"/>
      <c r="G568" s="89"/>
      <c r="H568" s="89">
        <f>D568+E568+F568+G568</f>
        <v>0</v>
      </c>
      <c r="I568" s="211">
        <f t="shared" si="12"/>
        <v>0</v>
      </c>
      <c r="J568" s="96"/>
      <c r="K568" s="96"/>
      <c r="L568" s="96"/>
      <c r="M568" s="96"/>
      <c r="N568" s="220">
        <f>J568+K568+L568+M568</f>
        <v>0</v>
      </c>
      <c r="O568" s="131">
        <f>C568+I568-N568</f>
        <v>0</v>
      </c>
      <c r="P568" s="350"/>
    </row>
    <row r="569" spans="1:16" ht="12.75" thickBot="1">
      <c r="A569" s="46"/>
      <c r="B569" s="47"/>
      <c r="C569" s="69"/>
      <c r="D569" s="81"/>
      <c r="E569" s="81"/>
      <c r="F569" s="82"/>
      <c r="G569" s="82"/>
      <c r="H569" s="82"/>
      <c r="I569" s="211">
        <f t="shared" si="12"/>
        <v>0</v>
      </c>
      <c r="J569" s="94"/>
      <c r="K569" s="94"/>
      <c r="L569" s="94"/>
      <c r="M569" s="94"/>
      <c r="N569" s="107"/>
      <c r="O569" s="110"/>
      <c r="P569" s="350"/>
    </row>
    <row r="570" spans="1:16" ht="12.75" thickBot="1">
      <c r="A570" s="48"/>
      <c r="B570" s="52" t="s">
        <v>169</v>
      </c>
      <c r="C570" s="378"/>
      <c r="D570" s="89">
        <v>2700</v>
      </c>
      <c r="E570" s="89">
        <v>2700</v>
      </c>
      <c r="F570" s="89">
        <v>2700</v>
      </c>
      <c r="G570" s="89">
        <v>2700</v>
      </c>
      <c r="H570" s="89">
        <f>D570+E570+F570+G570</f>
        <v>10800</v>
      </c>
      <c r="I570" s="211">
        <f t="shared" si="12"/>
        <v>7627.1186440677975</v>
      </c>
      <c r="J570" s="96"/>
      <c r="K570" s="96"/>
      <c r="L570" s="96"/>
      <c r="M570" s="96"/>
      <c r="N570" s="220">
        <f>J570+K570+L570+M570</f>
        <v>0</v>
      </c>
      <c r="O570" s="131">
        <f>C570+I570-N570</f>
        <v>7627.1186440677975</v>
      </c>
      <c r="P570" s="350"/>
    </row>
    <row r="571" spans="1:16" ht="12.75" thickBot="1">
      <c r="A571" s="42"/>
      <c r="B571" s="44"/>
      <c r="C571" s="69"/>
      <c r="D571" s="81"/>
      <c r="E571" s="81"/>
      <c r="F571" s="82"/>
      <c r="G571" s="82"/>
      <c r="H571" s="82"/>
      <c r="I571" s="211">
        <f t="shared" si="12"/>
        <v>0</v>
      </c>
      <c r="J571" s="94"/>
      <c r="K571" s="94"/>
      <c r="L571" s="94"/>
      <c r="M571" s="94"/>
      <c r="N571" s="107"/>
      <c r="O571" s="110"/>
      <c r="P571" s="350"/>
    </row>
    <row r="572" spans="1:16" ht="12.75" thickBot="1">
      <c r="A572" s="48"/>
      <c r="B572" s="72" t="s">
        <v>170</v>
      </c>
      <c r="C572" s="378"/>
      <c r="D572" s="89">
        <v>4500</v>
      </c>
      <c r="E572" s="89">
        <v>4500</v>
      </c>
      <c r="F572" s="89">
        <v>4500</v>
      </c>
      <c r="G572" s="89">
        <v>4500</v>
      </c>
      <c r="H572" s="89">
        <f>D572+E572+F572+G572</f>
        <v>18000</v>
      </c>
      <c r="I572" s="211">
        <f t="shared" si="12"/>
        <v>12711.864406779661</v>
      </c>
      <c r="J572" s="96"/>
      <c r="K572" s="96"/>
      <c r="L572" s="96"/>
      <c r="M572" s="96"/>
      <c r="N572" s="220">
        <f>J572+K572+L572+M572</f>
        <v>0</v>
      </c>
      <c r="O572" s="131">
        <f>C572+I572-N572</f>
        <v>12711.864406779661</v>
      </c>
      <c r="P572" s="350"/>
    </row>
    <row r="573" spans="1:16" ht="12.75" thickBot="1">
      <c r="A573" s="42"/>
      <c r="B573" s="44"/>
      <c r="C573" s="69"/>
      <c r="D573" s="81"/>
      <c r="E573" s="81"/>
      <c r="F573" s="82"/>
      <c r="G573" s="82"/>
      <c r="H573" s="82"/>
      <c r="I573" s="211">
        <f t="shared" si="12"/>
        <v>0</v>
      </c>
      <c r="J573" s="94"/>
      <c r="K573" s="94"/>
      <c r="L573" s="94"/>
      <c r="M573" s="94"/>
      <c r="N573" s="107"/>
      <c r="O573" s="110"/>
      <c r="P573" s="350"/>
    </row>
    <row r="574" spans="1:16" ht="12.75" thickBot="1">
      <c r="A574" s="48"/>
      <c r="B574" s="72" t="s">
        <v>171</v>
      </c>
      <c r="C574" s="378"/>
      <c r="D574" s="89">
        <v>1800</v>
      </c>
      <c r="E574" s="89">
        <v>1800</v>
      </c>
      <c r="F574" s="89">
        <v>1800</v>
      </c>
      <c r="G574" s="89">
        <v>1800</v>
      </c>
      <c r="H574" s="89">
        <f>D574+E574+F574+G574</f>
        <v>7200</v>
      </c>
      <c r="I574" s="211">
        <f t="shared" si="12"/>
        <v>5084.745762711865</v>
      </c>
      <c r="J574" s="96"/>
      <c r="K574" s="96"/>
      <c r="L574" s="96"/>
      <c r="M574" s="96"/>
      <c r="N574" s="220">
        <f>J574+K574+L574+M574</f>
        <v>0</v>
      </c>
      <c r="O574" s="131">
        <f>C574+I574-N574</f>
        <v>5084.745762711865</v>
      </c>
      <c r="P574" s="350"/>
    </row>
    <row r="575" spans="1:16" ht="12.75" thickBot="1">
      <c r="A575" s="42"/>
      <c r="B575" s="44"/>
      <c r="C575" s="69"/>
      <c r="D575" s="81"/>
      <c r="E575" s="81"/>
      <c r="F575" s="82"/>
      <c r="G575" s="82"/>
      <c r="H575" s="82"/>
      <c r="I575" s="211">
        <f t="shared" si="12"/>
        <v>0</v>
      </c>
      <c r="J575" s="94"/>
      <c r="K575" s="94"/>
      <c r="L575" s="94"/>
      <c r="M575" s="94"/>
      <c r="N575" s="107"/>
      <c r="O575" s="110"/>
      <c r="P575" s="350"/>
    </row>
    <row r="576" spans="1:16" ht="12.75" thickBot="1">
      <c r="A576" s="297"/>
      <c r="B576" s="72" t="s">
        <v>173</v>
      </c>
      <c r="C576" s="379"/>
      <c r="D576" s="89"/>
      <c r="E576" s="89"/>
      <c r="F576" s="89"/>
      <c r="G576" s="89"/>
      <c r="H576" s="89">
        <f>D576+E576+F576+G576</f>
        <v>0</v>
      </c>
      <c r="I576" s="211">
        <f t="shared" si="12"/>
        <v>0</v>
      </c>
      <c r="J576" s="96"/>
      <c r="K576" s="96"/>
      <c r="L576" s="96"/>
      <c r="M576" s="96"/>
      <c r="N576" s="220">
        <f>J576+K576+L576+M576</f>
        <v>0</v>
      </c>
      <c r="O576" s="131">
        <f>C576+I576-N576</f>
        <v>0</v>
      </c>
      <c r="P576" s="350"/>
    </row>
    <row r="577" spans="1:16" ht="12.75" thickBot="1">
      <c r="A577" s="42"/>
      <c r="B577" s="44"/>
      <c r="C577" s="69"/>
      <c r="D577" s="81"/>
      <c r="E577" s="81"/>
      <c r="F577" s="82"/>
      <c r="G577" s="82"/>
      <c r="H577" s="82"/>
      <c r="I577" s="211">
        <f t="shared" si="12"/>
        <v>0</v>
      </c>
      <c r="J577" s="94"/>
      <c r="K577" s="94"/>
      <c r="L577" s="94"/>
      <c r="M577" s="94"/>
      <c r="N577" s="107"/>
      <c r="O577" s="110"/>
      <c r="P577" s="350"/>
    </row>
    <row r="578" spans="1:16" ht="12.75" thickBot="1">
      <c r="A578" s="48"/>
      <c r="B578" s="72" t="s">
        <v>174</v>
      </c>
      <c r="C578" s="378"/>
      <c r="D578" s="89"/>
      <c r="E578" s="89"/>
      <c r="F578" s="89"/>
      <c r="G578" s="89"/>
      <c r="H578" s="89">
        <f>D578+E578+F578+G578</f>
        <v>0</v>
      </c>
      <c r="I578" s="211">
        <f t="shared" si="12"/>
        <v>0</v>
      </c>
      <c r="J578" s="96"/>
      <c r="K578" s="96"/>
      <c r="L578" s="96"/>
      <c r="M578" s="96"/>
      <c r="N578" s="220">
        <f>J578+K578+L578+M578</f>
        <v>0</v>
      </c>
      <c r="O578" s="131">
        <f>C578+I578-N578</f>
        <v>0</v>
      </c>
      <c r="P578" s="350"/>
    </row>
    <row r="579" spans="1:16" ht="12.75" thickBot="1">
      <c r="A579" s="42"/>
      <c r="B579" s="44"/>
      <c r="C579" s="69"/>
      <c r="D579" s="90"/>
      <c r="E579" s="90"/>
      <c r="F579" s="91"/>
      <c r="G579" s="91"/>
      <c r="H579" s="91"/>
      <c r="I579" s="211">
        <f t="shared" si="12"/>
        <v>0</v>
      </c>
      <c r="J579" s="97"/>
      <c r="K579" s="97"/>
      <c r="L579" s="97"/>
      <c r="M579" s="97"/>
      <c r="N579" s="98"/>
      <c r="O579" s="106"/>
      <c r="P579" s="350"/>
    </row>
    <row r="580" spans="1:16" ht="12.75" thickBot="1">
      <c r="A580" s="297"/>
      <c r="B580" s="52" t="s">
        <v>176</v>
      </c>
      <c r="C580" s="378"/>
      <c r="D580" s="89">
        <v>6300</v>
      </c>
      <c r="E580" s="89">
        <v>6300</v>
      </c>
      <c r="F580" s="89">
        <v>6300</v>
      </c>
      <c r="G580" s="89">
        <v>6300</v>
      </c>
      <c r="H580" s="89">
        <f>D580+E580+F580+G580</f>
        <v>25200</v>
      </c>
      <c r="I580" s="211">
        <f t="shared" si="12"/>
        <v>17796.610169491527</v>
      </c>
      <c r="J580" s="96"/>
      <c r="K580" s="96"/>
      <c r="L580" s="96"/>
      <c r="M580" s="96"/>
      <c r="N580" s="220">
        <f>J580+K580+L580+M580</f>
        <v>0</v>
      </c>
      <c r="O580" s="131">
        <f>C580+I580-N580</f>
        <v>17796.610169491527</v>
      </c>
      <c r="P580" s="350"/>
    </row>
    <row r="581" spans="1:16" ht="12.75" thickBot="1">
      <c r="A581" s="46"/>
      <c r="B581" s="44"/>
      <c r="C581" s="69"/>
      <c r="D581" s="81"/>
      <c r="E581" s="81"/>
      <c r="F581" s="82"/>
      <c r="G581" s="82"/>
      <c r="H581" s="82"/>
      <c r="I581" s="211">
        <f t="shared" si="12"/>
        <v>0</v>
      </c>
      <c r="J581" s="94"/>
      <c r="K581" s="94"/>
      <c r="L581" s="94"/>
      <c r="M581" s="94"/>
      <c r="N581" s="99"/>
      <c r="O581" s="106"/>
      <c r="P581" s="350"/>
    </row>
    <row r="582" spans="1:16" ht="12.75" thickBot="1">
      <c r="A582" s="48"/>
      <c r="B582" s="72" t="s">
        <v>177</v>
      </c>
      <c r="C582" s="378"/>
      <c r="D582" s="89">
        <v>1800</v>
      </c>
      <c r="E582" s="89">
        <v>1800</v>
      </c>
      <c r="F582" s="89">
        <v>1800</v>
      </c>
      <c r="G582" s="89">
        <v>1800</v>
      </c>
      <c r="H582" s="89">
        <f>D582+E582+F582+G582</f>
        <v>7200</v>
      </c>
      <c r="I582" s="211">
        <f t="shared" si="12"/>
        <v>5084.745762711865</v>
      </c>
      <c r="J582" s="96"/>
      <c r="K582" s="96"/>
      <c r="L582" s="96"/>
      <c r="M582" s="96"/>
      <c r="N582" s="220">
        <f>J582+K582+L582+M582</f>
        <v>0</v>
      </c>
      <c r="O582" s="131">
        <f>C582+I582-N582</f>
        <v>5084.745762711865</v>
      </c>
      <c r="P582" s="350"/>
    </row>
    <row r="583" spans="1:16" ht="12.75" thickBot="1">
      <c r="A583" s="42"/>
      <c r="B583" s="44"/>
      <c r="C583" s="69"/>
      <c r="D583" s="81"/>
      <c r="E583" s="81"/>
      <c r="F583" s="82"/>
      <c r="G583" s="82"/>
      <c r="H583" s="82"/>
      <c r="I583" s="211">
        <f t="shared" si="12"/>
        <v>0</v>
      </c>
      <c r="J583" s="94"/>
      <c r="K583" s="94"/>
      <c r="L583" s="94"/>
      <c r="M583" s="94"/>
      <c r="N583" s="99"/>
      <c r="O583" s="106"/>
      <c r="P583" s="350"/>
    </row>
    <row r="584" spans="1:16" ht="12.75" thickBot="1">
      <c r="A584" s="297"/>
      <c r="B584" s="72" t="s">
        <v>178</v>
      </c>
      <c r="C584" s="379"/>
      <c r="D584" s="89"/>
      <c r="E584" s="89"/>
      <c r="F584" s="89"/>
      <c r="G584" s="89"/>
      <c r="H584" s="89">
        <f>D584+E584+F584+G584</f>
        <v>0</v>
      </c>
      <c r="I584" s="211">
        <f t="shared" si="12"/>
        <v>0</v>
      </c>
      <c r="J584" s="96"/>
      <c r="K584" s="96"/>
      <c r="L584" s="96"/>
      <c r="M584" s="489">
        <v>866421</v>
      </c>
      <c r="N584" s="220">
        <f>J584+K584+L584+M584</f>
        <v>866421</v>
      </c>
      <c r="O584" s="131">
        <f>C584+I584-N584</f>
        <v>-866421</v>
      </c>
      <c r="P584" s="350"/>
    </row>
    <row r="585" spans="1:16" ht="12.75" thickBot="1">
      <c r="A585" s="46"/>
      <c r="B585" s="47"/>
      <c r="C585" s="69"/>
      <c r="D585" s="81"/>
      <c r="E585" s="81"/>
      <c r="F585" s="82"/>
      <c r="G585" s="82"/>
      <c r="H585" s="82"/>
      <c r="I585" s="211">
        <f t="shared" si="12"/>
        <v>0</v>
      </c>
      <c r="J585" s="94"/>
      <c r="K585" s="94"/>
      <c r="L585" s="94"/>
      <c r="M585" s="94" t="s">
        <v>391</v>
      </c>
      <c r="N585" s="99"/>
      <c r="O585" s="106"/>
      <c r="P585" s="350"/>
    </row>
    <row r="586" spans="1:16" ht="12.75" thickBot="1">
      <c r="A586" s="48"/>
      <c r="B586" s="72" t="s">
        <v>179</v>
      </c>
      <c r="C586" s="379"/>
      <c r="D586" s="89"/>
      <c r="E586" s="89"/>
      <c r="F586" s="89"/>
      <c r="G586" s="89"/>
      <c r="H586" s="89">
        <f>D586+E586+F586+G586</f>
        <v>0</v>
      </c>
      <c r="I586" s="211">
        <f t="shared" si="12"/>
        <v>0</v>
      </c>
      <c r="J586" s="96"/>
      <c r="K586" s="96"/>
      <c r="L586" s="96"/>
      <c r="M586" s="96"/>
      <c r="N586" s="220">
        <f>J586+K586+L586+M586</f>
        <v>0</v>
      </c>
      <c r="O586" s="131">
        <f>C586+I586-N586</f>
        <v>0</v>
      </c>
      <c r="P586" s="350"/>
    </row>
    <row r="587" spans="1:16" ht="12.75" thickBot="1">
      <c r="A587" s="42"/>
      <c r="B587" s="44"/>
      <c r="C587" s="69"/>
      <c r="D587" s="81"/>
      <c r="E587" s="81"/>
      <c r="F587" s="82"/>
      <c r="G587" s="82"/>
      <c r="H587" s="82"/>
      <c r="I587" s="211">
        <f t="shared" si="12"/>
        <v>0</v>
      </c>
      <c r="J587" s="94"/>
      <c r="K587" s="94"/>
      <c r="L587" s="94"/>
      <c r="M587" s="94"/>
      <c r="N587" s="99"/>
      <c r="O587" s="106"/>
      <c r="P587" s="350"/>
    </row>
    <row r="588" spans="1:16" ht="12.75" thickBot="1">
      <c r="A588" s="48"/>
      <c r="B588" s="72" t="s">
        <v>181</v>
      </c>
      <c r="C588" s="378"/>
      <c r="D588" s="89"/>
      <c r="E588" s="89"/>
      <c r="F588" s="89"/>
      <c r="G588" s="89"/>
      <c r="H588" s="89">
        <f>D588+E588+F588+G588</f>
        <v>0</v>
      </c>
      <c r="I588" s="211">
        <f t="shared" si="12"/>
        <v>0</v>
      </c>
      <c r="J588" s="96"/>
      <c r="K588" s="96"/>
      <c r="L588" s="96"/>
      <c r="M588" s="96"/>
      <c r="N588" s="220">
        <f>J588+K588+L588+M588</f>
        <v>0</v>
      </c>
      <c r="O588" s="131">
        <f>C588+I588-N588</f>
        <v>0</v>
      </c>
      <c r="P588" s="350"/>
    </row>
    <row r="589" spans="1:16" ht="12.75" thickBot="1">
      <c r="A589" s="42"/>
      <c r="B589" s="44"/>
      <c r="C589" s="69"/>
      <c r="D589" s="81"/>
      <c r="E589" s="81"/>
      <c r="F589" s="82"/>
      <c r="G589" s="82"/>
      <c r="H589" s="82"/>
      <c r="I589" s="211">
        <f t="shared" si="12"/>
        <v>0</v>
      </c>
      <c r="J589" s="94"/>
      <c r="K589" s="94"/>
      <c r="L589" s="94"/>
      <c r="M589" s="94"/>
      <c r="N589" s="99"/>
      <c r="O589" s="106"/>
      <c r="P589" s="350"/>
    </row>
    <row r="590" spans="1:16" ht="12.75" thickBot="1">
      <c r="A590" s="48"/>
      <c r="B590" s="72" t="s">
        <v>327</v>
      </c>
      <c r="C590" s="378"/>
      <c r="D590" s="89"/>
      <c r="E590" s="89"/>
      <c r="F590" s="89"/>
      <c r="G590" s="89"/>
      <c r="H590" s="89">
        <f>D590+E590+F590+G590</f>
        <v>0</v>
      </c>
      <c r="I590" s="211">
        <f t="shared" si="12"/>
        <v>0</v>
      </c>
      <c r="J590" s="96"/>
      <c r="K590" s="96"/>
      <c r="L590" s="96"/>
      <c r="M590" s="96"/>
      <c r="N590" s="220">
        <f>J590+K590+L590+M590</f>
        <v>0</v>
      </c>
      <c r="O590" s="131">
        <f>C590+I590-N590</f>
        <v>0</v>
      </c>
      <c r="P590" s="350"/>
    </row>
    <row r="591" spans="1:16" ht="12.75" thickBot="1">
      <c r="A591" s="42"/>
      <c r="B591" s="44"/>
      <c r="C591" s="69"/>
      <c r="D591" s="81"/>
      <c r="E591" s="81"/>
      <c r="F591" s="82"/>
      <c r="G591" s="82"/>
      <c r="H591" s="82"/>
      <c r="I591" s="211">
        <f t="shared" si="12"/>
        <v>0</v>
      </c>
      <c r="J591" s="94"/>
      <c r="K591" s="94"/>
      <c r="L591" s="94"/>
      <c r="M591" s="94"/>
      <c r="N591" s="99"/>
      <c r="O591" s="106"/>
      <c r="P591" s="350"/>
    </row>
    <row r="592" spans="1:16" ht="12.75" thickBot="1">
      <c r="A592" s="48"/>
      <c r="B592" s="72" t="s">
        <v>182</v>
      </c>
      <c r="C592" s="378"/>
      <c r="D592" s="89"/>
      <c r="E592" s="89"/>
      <c r="F592" s="89"/>
      <c r="G592" s="89"/>
      <c r="H592" s="89">
        <f>D592+E592+F592+G592</f>
        <v>0</v>
      </c>
      <c r="I592" s="211">
        <f t="shared" si="12"/>
        <v>0</v>
      </c>
      <c r="J592" s="96"/>
      <c r="K592" s="96"/>
      <c r="L592" s="96"/>
      <c r="M592" s="96"/>
      <c r="N592" s="220">
        <f>J592+K592+L592+M592</f>
        <v>0</v>
      </c>
      <c r="O592" s="131">
        <f>C592+I592-N592</f>
        <v>0</v>
      </c>
      <c r="P592" s="350"/>
    </row>
    <row r="593" spans="1:16" ht="12.75" thickBot="1">
      <c r="A593" s="42"/>
      <c r="B593" s="44"/>
      <c r="C593" s="69"/>
      <c r="D593" s="81"/>
      <c r="E593" s="81"/>
      <c r="F593" s="82"/>
      <c r="G593" s="82"/>
      <c r="H593" s="82"/>
      <c r="I593" s="211">
        <f t="shared" si="12"/>
        <v>0</v>
      </c>
      <c r="J593" s="94"/>
      <c r="K593" s="94"/>
      <c r="L593" s="94"/>
      <c r="M593" s="94"/>
      <c r="N593" s="99"/>
      <c r="O593" s="106"/>
      <c r="P593" s="350"/>
    </row>
    <row r="594" spans="1:16" ht="12.75" thickBot="1">
      <c r="A594" s="48"/>
      <c r="B594" s="72" t="s">
        <v>183</v>
      </c>
      <c r="C594" s="378"/>
      <c r="D594" s="89"/>
      <c r="E594" s="89"/>
      <c r="F594" s="89"/>
      <c r="G594" s="89"/>
      <c r="H594" s="89">
        <f>D594+E594+F594+G594</f>
        <v>0</v>
      </c>
      <c r="I594" s="211">
        <f t="shared" si="12"/>
        <v>0</v>
      </c>
      <c r="J594" s="96"/>
      <c r="K594" s="96"/>
      <c r="L594" s="96"/>
      <c r="M594" s="96"/>
      <c r="N594" s="220">
        <f>J594+K594+L594+M594</f>
        <v>0</v>
      </c>
      <c r="O594" s="131">
        <f>C594+I594-N594</f>
        <v>0</v>
      </c>
      <c r="P594" s="350"/>
    </row>
    <row r="595" spans="1:16" ht="12.75" thickBot="1">
      <c r="A595" s="43"/>
      <c r="B595" s="44"/>
      <c r="C595" s="66"/>
      <c r="D595" s="81"/>
      <c r="E595" s="81"/>
      <c r="F595" s="82"/>
      <c r="G595" s="82"/>
      <c r="H595" s="82"/>
      <c r="I595" s="211">
        <f t="shared" si="12"/>
        <v>0</v>
      </c>
      <c r="J595" s="94"/>
      <c r="K595" s="94"/>
      <c r="L595" s="94"/>
      <c r="M595" s="94"/>
      <c r="N595" s="99"/>
      <c r="O595" s="106"/>
      <c r="P595" s="350"/>
    </row>
    <row r="596" spans="1:16" ht="12.75" thickBot="1">
      <c r="A596" s="48"/>
      <c r="B596" s="72" t="s">
        <v>44</v>
      </c>
      <c r="C596" s="378"/>
      <c r="D596" s="89"/>
      <c r="E596" s="89"/>
      <c r="F596" s="89"/>
      <c r="G596" s="89"/>
      <c r="H596" s="89">
        <f>D596+E596+F596+G596</f>
        <v>0</v>
      </c>
      <c r="I596" s="211">
        <f t="shared" si="12"/>
        <v>0</v>
      </c>
      <c r="J596" s="96"/>
      <c r="K596" s="96"/>
      <c r="L596" s="96"/>
      <c r="M596" s="96"/>
      <c r="N596" s="220">
        <f>J596+K596+L596+M596</f>
        <v>0</v>
      </c>
      <c r="O596" s="131">
        <f>C596+I596-N596</f>
        <v>0</v>
      </c>
      <c r="P596" s="350"/>
    </row>
    <row r="597" spans="1:16" ht="12.75" thickBot="1">
      <c r="A597" s="42"/>
      <c r="B597" s="44"/>
      <c r="C597" s="69"/>
      <c r="D597" s="81"/>
      <c r="E597" s="81"/>
      <c r="F597" s="82"/>
      <c r="G597" s="82"/>
      <c r="H597" s="82"/>
      <c r="I597" s="211">
        <f t="shared" si="12"/>
        <v>0</v>
      </c>
      <c r="J597" s="94"/>
      <c r="K597" s="94"/>
      <c r="L597" s="94"/>
      <c r="M597" s="94"/>
      <c r="N597" s="99"/>
      <c r="O597" s="106"/>
      <c r="P597" s="350"/>
    </row>
    <row r="598" spans="1:16" ht="12.75" thickBot="1">
      <c r="A598" s="48"/>
      <c r="B598" s="72" t="s">
        <v>184</v>
      </c>
      <c r="C598" s="378"/>
      <c r="D598" s="89"/>
      <c r="E598" s="89"/>
      <c r="F598" s="89"/>
      <c r="G598" s="89"/>
      <c r="H598" s="89">
        <f>D598+E598+F598+G598</f>
        <v>0</v>
      </c>
      <c r="I598" s="211">
        <f t="shared" si="12"/>
        <v>0</v>
      </c>
      <c r="J598" s="96"/>
      <c r="K598" s="96"/>
      <c r="L598" s="96"/>
      <c r="M598" s="96"/>
      <c r="N598" s="220">
        <f>J598+K598+L598+M598</f>
        <v>0</v>
      </c>
      <c r="O598" s="131">
        <f>C598+I598-N598</f>
        <v>0</v>
      </c>
      <c r="P598" s="350"/>
    </row>
    <row r="599" spans="1:16" ht="12.75" thickBot="1">
      <c r="A599" s="42"/>
      <c r="B599" s="44"/>
      <c r="C599" s="69"/>
      <c r="D599" s="81"/>
      <c r="E599" s="81"/>
      <c r="F599" s="82"/>
      <c r="G599" s="82"/>
      <c r="H599" s="82"/>
      <c r="I599" s="211">
        <f t="shared" si="12"/>
        <v>0</v>
      </c>
      <c r="J599" s="94"/>
      <c r="K599" s="94"/>
      <c r="L599" s="94"/>
      <c r="M599" s="94"/>
      <c r="N599" s="99"/>
      <c r="O599" s="106"/>
      <c r="P599" s="350"/>
    </row>
    <row r="600" spans="1:16" ht="12.75" thickBot="1">
      <c r="A600" s="48"/>
      <c r="B600" s="72" t="s">
        <v>185</v>
      </c>
      <c r="C600" s="378"/>
      <c r="D600" s="89"/>
      <c r="E600" s="89"/>
      <c r="F600" s="89"/>
      <c r="G600" s="89"/>
      <c r="H600" s="89">
        <f>D600+E600+F600+G600</f>
        <v>0</v>
      </c>
      <c r="I600" s="211">
        <f t="shared" si="12"/>
        <v>0</v>
      </c>
      <c r="J600" s="96"/>
      <c r="K600" s="96"/>
      <c r="L600" s="96"/>
      <c r="M600" s="96"/>
      <c r="N600" s="220">
        <f>J600+K600+L600+M600</f>
        <v>0</v>
      </c>
      <c r="O600" s="131">
        <f>C600+I600-N600</f>
        <v>0</v>
      </c>
      <c r="P600" s="350"/>
    </row>
    <row r="601" spans="1:16" ht="12.75" thickBot="1">
      <c r="A601" s="42"/>
      <c r="B601" s="44"/>
      <c r="C601" s="69"/>
      <c r="D601" s="81"/>
      <c r="E601" s="81"/>
      <c r="F601" s="82"/>
      <c r="G601" s="82"/>
      <c r="H601" s="82"/>
      <c r="I601" s="211">
        <f t="shared" si="12"/>
        <v>0</v>
      </c>
      <c r="J601" s="94"/>
      <c r="K601" s="94"/>
      <c r="L601" s="94"/>
      <c r="M601" s="94"/>
      <c r="N601" s="99"/>
      <c r="O601" s="106"/>
      <c r="P601" s="350"/>
    </row>
    <row r="602" spans="1:16" ht="12.75" thickBot="1">
      <c r="A602" s="48"/>
      <c r="B602" s="72" t="s">
        <v>186</v>
      </c>
      <c r="C602" s="378"/>
      <c r="D602" s="89"/>
      <c r="E602" s="89"/>
      <c r="F602" s="89"/>
      <c r="G602" s="89"/>
      <c r="H602" s="89">
        <f>D602+E602+F602+G602</f>
        <v>0</v>
      </c>
      <c r="I602" s="211">
        <f t="shared" si="12"/>
        <v>0</v>
      </c>
      <c r="J602" s="96"/>
      <c r="K602" s="96"/>
      <c r="L602" s="96"/>
      <c r="M602" s="96"/>
      <c r="N602" s="220">
        <f>J602+K602+L602+M602</f>
        <v>0</v>
      </c>
      <c r="O602" s="131">
        <f>C602+I602-N602</f>
        <v>0</v>
      </c>
      <c r="P602" s="350"/>
    </row>
    <row r="603" spans="1:16" ht="12.75" thickBot="1">
      <c r="A603" s="42"/>
      <c r="B603" s="44"/>
      <c r="C603" s="70"/>
      <c r="D603" s="81"/>
      <c r="E603" s="81"/>
      <c r="F603" s="82"/>
      <c r="G603" s="82"/>
      <c r="H603" s="82"/>
      <c r="I603" s="211">
        <f t="shared" si="12"/>
        <v>0</v>
      </c>
      <c r="J603" s="94"/>
      <c r="K603" s="94"/>
      <c r="L603" s="94"/>
      <c r="M603" s="94"/>
      <c r="N603" s="99"/>
      <c r="O603" s="106"/>
      <c r="P603" s="350"/>
    </row>
    <row r="604" spans="1:16" ht="12.75" thickBot="1">
      <c r="A604" s="48"/>
      <c r="B604" s="72" t="s">
        <v>187</v>
      </c>
      <c r="C604" s="452"/>
      <c r="D604" s="89"/>
      <c r="E604" s="89"/>
      <c r="F604" s="89"/>
      <c r="G604" s="89"/>
      <c r="H604" s="89">
        <f>D604+E604+F604+G604</f>
        <v>0</v>
      </c>
      <c r="I604" s="211">
        <f t="shared" si="12"/>
        <v>0</v>
      </c>
      <c r="J604" s="96"/>
      <c r="K604" s="96"/>
      <c r="L604" s="96"/>
      <c r="M604" s="96"/>
      <c r="N604" s="220">
        <f>J604+K604+L604+M604</f>
        <v>0</v>
      </c>
      <c r="O604" s="131">
        <f>C604+I604-N604</f>
        <v>0</v>
      </c>
      <c r="P604" s="350"/>
    </row>
    <row r="605" spans="1:16" ht="12.75" thickBot="1">
      <c r="A605" s="47"/>
      <c r="B605" s="47"/>
      <c r="C605" s="172"/>
      <c r="D605" s="81"/>
      <c r="E605" s="81"/>
      <c r="F605" s="82"/>
      <c r="G605" s="82"/>
      <c r="H605" s="82"/>
      <c r="I605" s="211">
        <f t="shared" si="12"/>
        <v>0</v>
      </c>
      <c r="J605" s="94"/>
      <c r="K605" s="94"/>
      <c r="L605" s="94"/>
      <c r="M605" s="94"/>
      <c r="N605" s="107"/>
      <c r="O605" s="110"/>
      <c r="P605" s="350"/>
    </row>
    <row r="606" spans="1:16" ht="12.75" thickBot="1">
      <c r="A606" s="48"/>
      <c r="B606" s="72" t="s">
        <v>189</v>
      </c>
      <c r="C606" s="170"/>
      <c r="D606" s="89"/>
      <c r="E606" s="89"/>
      <c r="F606" s="89"/>
      <c r="G606" s="89"/>
      <c r="H606" s="89">
        <f>D606+E606+F606+G606</f>
        <v>0</v>
      </c>
      <c r="I606" s="211">
        <f t="shared" si="12"/>
        <v>0</v>
      </c>
      <c r="J606" s="96"/>
      <c r="K606" s="96"/>
      <c r="L606" s="96"/>
      <c r="M606" s="96"/>
      <c r="N606" s="220">
        <f>J606+K606+L606+M606</f>
        <v>0</v>
      </c>
      <c r="O606" s="131">
        <f>C606+I606-N606</f>
        <v>0</v>
      </c>
      <c r="P606" s="350"/>
    </row>
    <row r="607" spans="1:16" ht="12.75" thickBot="1">
      <c r="A607" s="50"/>
      <c r="B607" s="50"/>
      <c r="C607" s="172"/>
      <c r="D607" s="81"/>
      <c r="E607" s="81"/>
      <c r="F607" s="82"/>
      <c r="G607" s="82"/>
      <c r="H607" s="82"/>
      <c r="I607" s="211">
        <f t="shared" si="12"/>
        <v>0</v>
      </c>
      <c r="J607" s="94"/>
      <c r="K607" s="94"/>
      <c r="L607" s="94"/>
      <c r="M607" s="94"/>
      <c r="N607" s="107"/>
      <c r="O607" s="110"/>
      <c r="P607" s="350"/>
    </row>
    <row r="608" spans="1:16" ht="12.75" thickBot="1">
      <c r="A608" s="297"/>
      <c r="B608" s="45" t="s">
        <v>190</v>
      </c>
      <c r="C608" s="398"/>
      <c r="D608" s="475"/>
      <c r="E608" s="89"/>
      <c r="F608" s="89"/>
      <c r="G608" s="89"/>
      <c r="H608" s="89">
        <f>D608+E608+F608+G608</f>
        <v>0</v>
      </c>
      <c r="I608" s="211">
        <f t="shared" si="12"/>
        <v>0</v>
      </c>
      <c r="J608" s="96"/>
      <c r="K608" s="96"/>
      <c r="L608" s="96"/>
      <c r="M608" s="96"/>
      <c r="N608" s="220">
        <f>J608+K608+L608+M608</f>
        <v>0</v>
      </c>
      <c r="O608" s="131">
        <f>C608+I608-N608</f>
        <v>0</v>
      </c>
      <c r="P608" s="350"/>
    </row>
    <row r="609" spans="1:16" ht="12.75" thickBot="1">
      <c r="A609" s="42"/>
      <c r="B609" s="44"/>
      <c r="C609" s="69"/>
      <c r="D609" s="81"/>
      <c r="E609" s="81"/>
      <c r="F609" s="82"/>
      <c r="G609" s="82"/>
      <c r="H609" s="82"/>
      <c r="I609" s="211">
        <f t="shared" si="12"/>
        <v>0</v>
      </c>
      <c r="J609" s="94"/>
      <c r="K609" s="94"/>
      <c r="L609" s="94"/>
      <c r="M609" s="94"/>
      <c r="N609" s="107"/>
      <c r="O609" s="110"/>
      <c r="P609" s="350"/>
    </row>
    <row r="610" spans="1:16" ht="12.75" thickBot="1">
      <c r="A610" s="48"/>
      <c r="B610" s="72" t="s">
        <v>191</v>
      </c>
      <c r="C610" s="378"/>
      <c r="D610" s="89">
        <v>2700</v>
      </c>
      <c r="E610" s="89">
        <v>2700</v>
      </c>
      <c r="F610" s="89">
        <v>2700</v>
      </c>
      <c r="G610" s="89">
        <v>2700</v>
      </c>
      <c r="H610" s="89">
        <f>D610+E610+F610+G610</f>
        <v>10800</v>
      </c>
      <c r="I610" s="211">
        <f t="shared" si="12"/>
        <v>7627.1186440677975</v>
      </c>
      <c r="J610" s="96"/>
      <c r="K610" s="96"/>
      <c r="L610" s="96"/>
      <c r="M610" s="96"/>
      <c r="N610" s="220">
        <f>J610+K610+L610+M610</f>
        <v>0</v>
      </c>
      <c r="O610" s="131">
        <f>C610+I610-N610</f>
        <v>7627.1186440677975</v>
      </c>
      <c r="P610" s="350"/>
    </row>
    <row r="611" spans="1:16" ht="12.75" thickBot="1">
      <c r="A611" s="42"/>
      <c r="B611" s="44"/>
      <c r="C611" s="69"/>
      <c r="D611" s="81"/>
      <c r="E611" s="81"/>
      <c r="F611" s="82"/>
      <c r="G611" s="82"/>
      <c r="H611" s="82"/>
      <c r="I611" s="211">
        <f t="shared" si="12"/>
        <v>0</v>
      </c>
      <c r="J611" s="94"/>
      <c r="K611" s="94"/>
      <c r="L611" s="94"/>
      <c r="M611" s="94"/>
      <c r="N611" s="107"/>
      <c r="O611" s="110"/>
      <c r="P611" s="350"/>
    </row>
    <row r="612" spans="1:16" ht="12.75" thickBot="1">
      <c r="A612" s="48"/>
      <c r="B612" s="52" t="s">
        <v>49</v>
      </c>
      <c r="C612" s="378"/>
      <c r="D612" s="89"/>
      <c r="E612" s="89"/>
      <c r="F612" s="89"/>
      <c r="G612" s="89"/>
      <c r="H612" s="89">
        <f>D612+E612+F612+G612</f>
        <v>0</v>
      </c>
      <c r="I612" s="211">
        <f t="shared" si="12"/>
        <v>0</v>
      </c>
      <c r="J612" s="96"/>
      <c r="K612" s="96"/>
      <c r="L612" s="96"/>
      <c r="M612" s="96"/>
      <c r="N612" s="220">
        <f>J612+K612+L612+M612</f>
        <v>0</v>
      </c>
      <c r="O612" s="131">
        <f>C612+I612-N612</f>
        <v>0</v>
      </c>
      <c r="P612" s="350"/>
    </row>
    <row r="613" spans="1:16" ht="12.75" thickBot="1">
      <c r="A613" s="42"/>
      <c r="B613" s="44"/>
      <c r="C613" s="69"/>
      <c r="D613" s="81"/>
      <c r="E613" s="81"/>
      <c r="F613" s="82"/>
      <c r="G613" s="82"/>
      <c r="H613" s="82"/>
      <c r="I613" s="211">
        <f t="shared" si="12"/>
        <v>0</v>
      </c>
      <c r="J613" s="94"/>
      <c r="K613" s="94"/>
      <c r="L613" s="94"/>
      <c r="M613" s="94"/>
      <c r="N613" s="107"/>
      <c r="O613" s="110"/>
      <c r="P613" s="350"/>
    </row>
    <row r="614" spans="1:16" ht="12.75" thickBot="1">
      <c r="A614" s="48"/>
      <c r="B614" s="72" t="s">
        <v>192</v>
      </c>
      <c r="C614" s="378"/>
      <c r="D614" s="89">
        <v>2700</v>
      </c>
      <c r="E614" s="89">
        <v>2700</v>
      </c>
      <c r="F614" s="89">
        <v>2700</v>
      </c>
      <c r="G614" s="89">
        <v>2700</v>
      </c>
      <c r="H614" s="89">
        <f>D614+E614+F614+G614</f>
        <v>10800</v>
      </c>
      <c r="I614" s="211">
        <f aca="true" t="shared" si="13" ref="I614:I655">H614/1.18/1.2</f>
        <v>7627.1186440677975</v>
      </c>
      <c r="J614" s="96"/>
      <c r="K614" s="96"/>
      <c r="L614" s="96"/>
      <c r="M614" s="96"/>
      <c r="N614" s="220">
        <f>J614+K614+L614+M614</f>
        <v>0</v>
      </c>
      <c r="O614" s="131">
        <f>C614+I614-N614</f>
        <v>7627.1186440677975</v>
      </c>
      <c r="P614" s="350"/>
    </row>
    <row r="615" spans="1:16" ht="12.75" thickBot="1">
      <c r="A615" s="42"/>
      <c r="B615" s="44"/>
      <c r="C615" s="69"/>
      <c r="D615" s="81"/>
      <c r="E615" s="81"/>
      <c r="F615" s="82"/>
      <c r="G615" s="82"/>
      <c r="H615" s="82"/>
      <c r="I615" s="211">
        <f t="shared" si="13"/>
        <v>0</v>
      </c>
      <c r="J615" s="94"/>
      <c r="K615" s="94"/>
      <c r="L615" s="94"/>
      <c r="M615" s="94"/>
      <c r="N615" s="107"/>
      <c r="O615" s="110"/>
      <c r="P615" s="350"/>
    </row>
    <row r="616" spans="1:16" ht="12.75" thickBot="1">
      <c r="A616" s="48"/>
      <c r="B616" s="72" t="s">
        <v>328</v>
      </c>
      <c r="C616" s="378"/>
      <c r="D616" s="89"/>
      <c r="E616" s="89"/>
      <c r="F616" s="89"/>
      <c r="G616" s="89"/>
      <c r="H616" s="89">
        <f>D616+E616+F616+G616</f>
        <v>0</v>
      </c>
      <c r="I616" s="211">
        <f t="shared" si="13"/>
        <v>0</v>
      </c>
      <c r="J616" s="96"/>
      <c r="K616" s="96"/>
      <c r="L616" s="96"/>
      <c r="M616" s="96"/>
      <c r="N616" s="220">
        <f>J616+K616+L616+M616</f>
        <v>0</v>
      </c>
      <c r="O616" s="131">
        <f>C616+I616-N616</f>
        <v>0</v>
      </c>
      <c r="P616" s="350"/>
    </row>
    <row r="617" spans="1:16" ht="12.75" thickBot="1">
      <c r="A617" s="42"/>
      <c r="B617" s="44"/>
      <c r="C617" s="69"/>
      <c r="D617" s="81"/>
      <c r="E617" s="81"/>
      <c r="F617" s="82"/>
      <c r="G617" s="82"/>
      <c r="H617" s="82"/>
      <c r="I617" s="211">
        <f t="shared" si="13"/>
        <v>0</v>
      </c>
      <c r="J617" s="94"/>
      <c r="K617" s="94"/>
      <c r="L617" s="94"/>
      <c r="M617" s="94"/>
      <c r="N617" s="107"/>
      <c r="O617" s="110"/>
      <c r="P617" s="350"/>
    </row>
    <row r="618" spans="1:16" ht="12.75" thickBot="1">
      <c r="A618" s="40"/>
      <c r="B618" s="72" t="s">
        <v>323</v>
      </c>
      <c r="C618" s="64"/>
      <c r="D618" s="89"/>
      <c r="E618" s="89"/>
      <c r="F618" s="89"/>
      <c r="G618" s="89"/>
      <c r="H618" s="89">
        <f>D618+E618+F618+G618</f>
        <v>0</v>
      </c>
      <c r="I618" s="211">
        <f t="shared" si="13"/>
        <v>0</v>
      </c>
      <c r="J618" s="96"/>
      <c r="K618" s="96"/>
      <c r="L618" s="96"/>
      <c r="M618" s="96"/>
      <c r="N618" s="220">
        <f>J618+K618+L618+M618</f>
        <v>0</v>
      </c>
      <c r="O618" s="131">
        <f>C618+I618-N618</f>
        <v>0</v>
      </c>
      <c r="P618" s="350"/>
    </row>
    <row r="619" spans="1:16" ht="12.75" thickBot="1">
      <c r="A619" s="48"/>
      <c r="B619" s="72"/>
      <c r="C619" s="170"/>
      <c r="D619" s="89"/>
      <c r="E619" s="89"/>
      <c r="F619" s="89"/>
      <c r="G619" s="89"/>
      <c r="H619" s="89"/>
      <c r="I619" s="211">
        <f t="shared" si="13"/>
        <v>0</v>
      </c>
      <c r="J619" s="96"/>
      <c r="K619" s="96"/>
      <c r="L619" s="96"/>
      <c r="M619" s="96"/>
      <c r="N619" s="220"/>
      <c r="O619" s="131"/>
      <c r="P619" s="350"/>
    </row>
    <row r="620" spans="1:16" ht="12.75" thickBot="1">
      <c r="A620" s="48"/>
      <c r="B620" s="52" t="s">
        <v>50</v>
      </c>
      <c r="C620" s="170"/>
      <c r="D620" s="89"/>
      <c r="E620" s="89"/>
      <c r="F620" s="89"/>
      <c r="G620" s="89"/>
      <c r="H620" s="89">
        <f>D620+E620+F620+G620</f>
        <v>0</v>
      </c>
      <c r="I620" s="211">
        <f t="shared" si="13"/>
        <v>0</v>
      </c>
      <c r="J620" s="96"/>
      <c r="K620" s="96"/>
      <c r="L620" s="96"/>
      <c r="M620" s="96"/>
      <c r="N620" s="220">
        <f>J620+K620+L620+M620</f>
        <v>0</v>
      </c>
      <c r="O620" s="131">
        <f>C620+I620-N620</f>
        <v>0</v>
      </c>
      <c r="P620" s="350"/>
    </row>
    <row r="621" spans="1:16" ht="12.75" thickBot="1">
      <c r="A621" s="42"/>
      <c r="B621" s="44"/>
      <c r="C621" s="69"/>
      <c r="D621" s="81"/>
      <c r="E621" s="81"/>
      <c r="F621" s="82"/>
      <c r="G621" s="82"/>
      <c r="H621" s="82"/>
      <c r="I621" s="211">
        <f t="shared" si="13"/>
        <v>0</v>
      </c>
      <c r="J621" s="94"/>
      <c r="K621" s="94"/>
      <c r="L621" s="94"/>
      <c r="M621" s="94"/>
      <c r="N621" s="107"/>
      <c r="O621" s="110"/>
      <c r="P621" s="350"/>
    </row>
    <row r="622" spans="1:16" ht="12.75" thickBot="1">
      <c r="A622" s="48"/>
      <c r="B622" s="72" t="s">
        <v>193</v>
      </c>
      <c r="C622" s="378"/>
      <c r="D622" s="89"/>
      <c r="E622" s="89"/>
      <c r="F622" s="89"/>
      <c r="G622" s="89"/>
      <c r="H622" s="89">
        <f>D622+E622+F622+G622</f>
        <v>0</v>
      </c>
      <c r="I622" s="211">
        <f t="shared" si="13"/>
        <v>0</v>
      </c>
      <c r="J622" s="96"/>
      <c r="K622" s="96"/>
      <c r="L622" s="96"/>
      <c r="M622" s="96"/>
      <c r="N622" s="220">
        <f>J622+K622+L622+M622</f>
        <v>0</v>
      </c>
      <c r="O622" s="131">
        <f>C622+I622-N622</f>
        <v>0</v>
      </c>
      <c r="P622" s="350"/>
    </row>
    <row r="623" spans="1:16" ht="12.75" thickBot="1">
      <c r="A623" s="46"/>
      <c r="B623" s="47"/>
      <c r="C623" s="69"/>
      <c r="D623" s="81"/>
      <c r="E623" s="81"/>
      <c r="F623" s="82"/>
      <c r="G623" s="82"/>
      <c r="H623" s="82"/>
      <c r="I623" s="211">
        <f t="shared" si="13"/>
        <v>0</v>
      </c>
      <c r="J623" s="94"/>
      <c r="K623" s="94"/>
      <c r="L623" s="94"/>
      <c r="M623" s="94"/>
      <c r="N623" s="107"/>
      <c r="O623" s="110"/>
      <c r="P623" s="350"/>
    </row>
    <row r="624" spans="1:16" ht="12.75" thickBot="1">
      <c r="A624" s="48"/>
      <c r="B624" s="72" t="s">
        <v>194</v>
      </c>
      <c r="C624" s="378"/>
      <c r="D624" s="225"/>
      <c r="E624" s="225"/>
      <c r="F624" s="89"/>
      <c r="G624" s="89"/>
      <c r="H624" s="89">
        <f>D624+E624+F624+G624</f>
        <v>0</v>
      </c>
      <c r="I624" s="211">
        <f t="shared" si="13"/>
        <v>0</v>
      </c>
      <c r="J624" s="96"/>
      <c r="K624" s="96"/>
      <c r="L624" s="96"/>
      <c r="M624" s="96"/>
      <c r="N624" s="220">
        <f>J624+K624+L624+M624</f>
        <v>0</v>
      </c>
      <c r="O624" s="131">
        <f>C624+I624-N624</f>
        <v>0</v>
      </c>
      <c r="P624" s="350"/>
    </row>
    <row r="625" spans="1:16" ht="12.75" thickBot="1">
      <c r="A625" s="42"/>
      <c r="B625" s="44"/>
      <c r="C625" s="69"/>
      <c r="D625" s="90"/>
      <c r="E625" s="90"/>
      <c r="F625" s="82"/>
      <c r="G625" s="82"/>
      <c r="H625" s="82"/>
      <c r="I625" s="211">
        <f t="shared" si="13"/>
        <v>0</v>
      </c>
      <c r="J625" s="94"/>
      <c r="K625" s="94"/>
      <c r="L625" s="94"/>
      <c r="M625" s="94"/>
      <c r="N625" s="107"/>
      <c r="O625" s="110"/>
      <c r="P625" s="350"/>
    </row>
    <row r="626" spans="1:16" ht="12.75" thickBot="1">
      <c r="A626" s="297"/>
      <c r="B626" s="52" t="s">
        <v>195</v>
      </c>
      <c r="C626" s="378"/>
      <c r="D626" s="89"/>
      <c r="E626" s="89"/>
      <c r="F626" s="89"/>
      <c r="G626" s="89"/>
      <c r="H626" s="89">
        <f>D626+E626+F626+G626</f>
        <v>0</v>
      </c>
      <c r="I626" s="211">
        <f t="shared" si="13"/>
        <v>0</v>
      </c>
      <c r="J626" s="96"/>
      <c r="K626" s="96"/>
      <c r="L626" s="96"/>
      <c r="M626" s="96"/>
      <c r="N626" s="220">
        <f>J626+K626+L626+M626</f>
        <v>0</v>
      </c>
      <c r="O626" s="131">
        <f>C626+I626-N626</f>
        <v>0</v>
      </c>
      <c r="P626" s="350"/>
    </row>
    <row r="627" spans="1:16" ht="12.75" thickBot="1">
      <c r="A627" s="46"/>
      <c r="B627" s="47"/>
      <c r="C627" s="69"/>
      <c r="D627" s="81"/>
      <c r="E627" s="81"/>
      <c r="F627" s="82"/>
      <c r="G627" s="82"/>
      <c r="H627" s="82"/>
      <c r="I627" s="211">
        <f t="shared" si="13"/>
        <v>0</v>
      </c>
      <c r="J627" s="94"/>
      <c r="K627" s="94"/>
      <c r="L627" s="94"/>
      <c r="M627" s="94"/>
      <c r="N627" s="107"/>
      <c r="O627" s="110"/>
      <c r="P627" s="350"/>
    </row>
    <row r="628" spans="1:16" ht="12.75" thickBot="1">
      <c r="A628" s="297"/>
      <c r="B628" s="72" t="s">
        <v>197</v>
      </c>
      <c r="C628" s="379"/>
      <c r="D628" s="89"/>
      <c r="E628" s="89"/>
      <c r="F628" s="89"/>
      <c r="G628" s="89"/>
      <c r="H628" s="89">
        <f>D628+E628+F628+G628</f>
        <v>0</v>
      </c>
      <c r="I628" s="211">
        <f t="shared" si="13"/>
        <v>0</v>
      </c>
      <c r="J628" s="96"/>
      <c r="K628" s="96"/>
      <c r="L628" s="96"/>
      <c r="M628" s="96"/>
      <c r="N628" s="220">
        <f>J628+K628+L628+M628</f>
        <v>0</v>
      </c>
      <c r="O628" s="131">
        <f>C628+I628-N628</f>
        <v>0</v>
      </c>
      <c r="P628" s="350"/>
    </row>
    <row r="629" spans="1:16" ht="12.75" thickBot="1">
      <c r="A629" s="42"/>
      <c r="B629" s="44"/>
      <c r="C629" s="69"/>
      <c r="D629" s="81"/>
      <c r="E629" s="81"/>
      <c r="F629" s="82"/>
      <c r="G629" s="82"/>
      <c r="H629" s="82"/>
      <c r="I629" s="211">
        <f t="shared" si="13"/>
        <v>0</v>
      </c>
      <c r="J629" s="94"/>
      <c r="K629" s="94"/>
      <c r="L629" s="94"/>
      <c r="M629" s="94"/>
      <c r="N629" s="107"/>
      <c r="O629" s="110"/>
      <c r="P629" s="350"/>
    </row>
    <row r="630" spans="1:16" ht="12.75" thickBot="1">
      <c r="A630" s="48"/>
      <c r="B630" s="72" t="s">
        <v>198</v>
      </c>
      <c r="C630" s="379"/>
      <c r="D630" s="89">
        <v>900</v>
      </c>
      <c r="E630" s="89">
        <v>900</v>
      </c>
      <c r="F630" s="89">
        <v>900</v>
      </c>
      <c r="G630" s="89">
        <v>900</v>
      </c>
      <c r="H630" s="89">
        <f>D630+E630+F630+G630</f>
        <v>3600</v>
      </c>
      <c r="I630" s="211">
        <f t="shared" si="13"/>
        <v>2542.3728813559323</v>
      </c>
      <c r="J630" s="96"/>
      <c r="K630" s="96"/>
      <c r="L630" s="96"/>
      <c r="M630" s="96"/>
      <c r="N630" s="220">
        <f>J630+K630+L630+M630</f>
        <v>0</v>
      </c>
      <c r="O630" s="131">
        <f>C630+I630-N630</f>
        <v>2542.3728813559323</v>
      </c>
      <c r="P630" s="350"/>
    </row>
    <row r="631" spans="1:16" ht="12.75" thickBot="1">
      <c r="A631" s="42"/>
      <c r="B631" s="42"/>
      <c r="C631" s="69"/>
      <c r="D631" s="256"/>
      <c r="E631" s="256"/>
      <c r="F631" s="256"/>
      <c r="G631" s="256"/>
      <c r="H631" s="256"/>
      <c r="I631" s="211">
        <f t="shared" si="13"/>
        <v>0</v>
      </c>
      <c r="J631" s="258"/>
      <c r="K631" s="258"/>
      <c r="L631" s="258"/>
      <c r="M631" s="258"/>
      <c r="N631" s="257"/>
      <c r="O631" s="259"/>
      <c r="P631" s="350"/>
    </row>
    <row r="632" spans="1:16" ht="12.75" thickBot="1">
      <c r="A632" s="40"/>
      <c r="B632" s="11" t="s">
        <v>277</v>
      </c>
      <c r="C632" s="173"/>
      <c r="D632" s="89"/>
      <c r="E632" s="89"/>
      <c r="F632" s="89"/>
      <c r="G632" s="89"/>
      <c r="H632" s="89">
        <f>D632+E632+F632+G632</f>
        <v>0</v>
      </c>
      <c r="I632" s="211">
        <f t="shared" si="13"/>
        <v>0</v>
      </c>
      <c r="J632" s="96"/>
      <c r="K632" s="96"/>
      <c r="L632" s="96"/>
      <c r="M632" s="96"/>
      <c r="N632" s="220">
        <f>J632+K632+L632+M632</f>
        <v>0</v>
      </c>
      <c r="O632" s="131">
        <f>C632+I632-N632</f>
        <v>0</v>
      </c>
      <c r="P632" s="350"/>
    </row>
    <row r="633" spans="1:16" ht="12.75" thickBot="1">
      <c r="A633" s="44"/>
      <c r="B633" s="44"/>
      <c r="C633" s="70"/>
      <c r="D633" s="266"/>
      <c r="E633" s="266"/>
      <c r="F633" s="266"/>
      <c r="G633" s="266"/>
      <c r="H633" s="266"/>
      <c r="I633" s="211">
        <f t="shared" si="13"/>
        <v>0</v>
      </c>
      <c r="J633" s="268"/>
      <c r="K633" s="268"/>
      <c r="L633" s="268"/>
      <c r="M633" s="268"/>
      <c r="N633" s="267"/>
      <c r="O633" s="144"/>
      <c r="P633" s="350"/>
    </row>
    <row r="634" spans="1:16" ht="12.75" thickBot="1">
      <c r="A634" s="40"/>
      <c r="B634" s="11" t="s">
        <v>278</v>
      </c>
      <c r="C634" s="173"/>
      <c r="D634" s="89"/>
      <c r="E634" s="89"/>
      <c r="F634" s="89"/>
      <c r="G634" s="89"/>
      <c r="H634" s="89">
        <f>D634+E634+F634+G634</f>
        <v>0</v>
      </c>
      <c r="I634" s="211">
        <f t="shared" si="13"/>
        <v>0</v>
      </c>
      <c r="J634" s="96"/>
      <c r="K634" s="96"/>
      <c r="L634" s="96"/>
      <c r="M634" s="96"/>
      <c r="N634" s="220">
        <f>J634+K634+L634+M634</f>
        <v>0</v>
      </c>
      <c r="O634" s="131">
        <f>C634+I634-N634</f>
        <v>0</v>
      </c>
      <c r="P634" s="350"/>
    </row>
    <row r="635" spans="1:16" ht="12.75" thickBot="1">
      <c r="A635" s="44"/>
      <c r="B635" s="44"/>
      <c r="C635" s="70"/>
      <c r="D635" s="266"/>
      <c r="E635" s="266"/>
      <c r="F635" s="266"/>
      <c r="G635" s="266"/>
      <c r="H635" s="266"/>
      <c r="I635" s="211">
        <f t="shared" si="13"/>
        <v>0</v>
      </c>
      <c r="J635" s="268"/>
      <c r="K635" s="268"/>
      <c r="L635" s="268"/>
      <c r="M635" s="268"/>
      <c r="N635" s="267"/>
      <c r="O635" s="144"/>
      <c r="P635" s="350"/>
    </row>
    <row r="636" spans="1:16" ht="12.75" thickBot="1">
      <c r="A636" s="40"/>
      <c r="B636" s="11" t="s">
        <v>279</v>
      </c>
      <c r="C636" s="173"/>
      <c r="D636" s="89"/>
      <c r="E636" s="89"/>
      <c r="F636" s="89"/>
      <c r="G636" s="89"/>
      <c r="H636" s="89">
        <f>D636+E636+F636+G636</f>
        <v>0</v>
      </c>
      <c r="I636" s="211">
        <f t="shared" si="13"/>
        <v>0</v>
      </c>
      <c r="J636" s="96"/>
      <c r="K636" s="96"/>
      <c r="L636" s="96"/>
      <c r="M636" s="96"/>
      <c r="N636" s="220">
        <f>J636+K636+L636+M636</f>
        <v>0</v>
      </c>
      <c r="O636" s="131">
        <f>C636+I636-N636</f>
        <v>0</v>
      </c>
      <c r="P636" s="350"/>
    </row>
    <row r="637" spans="1:16" ht="12.75" thickBot="1">
      <c r="A637" s="44"/>
      <c r="B637" s="44"/>
      <c r="C637" s="70"/>
      <c r="D637" s="266"/>
      <c r="E637" s="266"/>
      <c r="F637" s="266"/>
      <c r="G637" s="266"/>
      <c r="H637" s="266"/>
      <c r="I637" s="211">
        <f t="shared" si="13"/>
        <v>0</v>
      </c>
      <c r="J637" s="268"/>
      <c r="K637" s="268"/>
      <c r="L637" s="268"/>
      <c r="M637" s="268"/>
      <c r="N637" s="267"/>
      <c r="O637" s="144"/>
      <c r="P637" s="350"/>
    </row>
    <row r="638" spans="1:16" ht="12.75" thickBot="1">
      <c r="A638" s="40"/>
      <c r="B638" s="11" t="s">
        <v>280</v>
      </c>
      <c r="C638" s="173"/>
      <c r="D638" s="89"/>
      <c r="E638" s="89"/>
      <c r="F638" s="89"/>
      <c r="G638" s="89"/>
      <c r="H638" s="89">
        <f>D638+E638+F638+G638</f>
        <v>0</v>
      </c>
      <c r="I638" s="211">
        <f t="shared" si="13"/>
        <v>0</v>
      </c>
      <c r="J638" s="96"/>
      <c r="K638" s="96"/>
      <c r="L638" s="96"/>
      <c r="M638" s="96"/>
      <c r="N638" s="220">
        <f>J638+K638+L638+M638</f>
        <v>0</v>
      </c>
      <c r="O638" s="131">
        <f>C638+I638-N638</f>
        <v>0</v>
      </c>
      <c r="P638" s="350"/>
    </row>
    <row r="639" spans="1:16" ht="12.75" thickBot="1">
      <c r="A639" s="44"/>
      <c r="B639" s="44"/>
      <c r="C639" s="70"/>
      <c r="D639" s="266"/>
      <c r="E639" s="266"/>
      <c r="F639" s="266"/>
      <c r="G639" s="266"/>
      <c r="H639" s="266"/>
      <c r="I639" s="211">
        <f t="shared" si="13"/>
        <v>0</v>
      </c>
      <c r="J639" s="268"/>
      <c r="K639" s="268"/>
      <c r="L639" s="268"/>
      <c r="M639" s="268"/>
      <c r="N639" s="267"/>
      <c r="O639" s="144"/>
      <c r="P639" s="350"/>
    </row>
    <row r="640" spans="1:16" ht="12.75" thickBot="1">
      <c r="A640" s="40"/>
      <c r="B640" s="11" t="s">
        <v>281</v>
      </c>
      <c r="C640" s="173"/>
      <c r="D640" s="89">
        <v>2700</v>
      </c>
      <c r="E640" s="89">
        <v>2700</v>
      </c>
      <c r="F640" s="89">
        <v>2700</v>
      </c>
      <c r="G640" s="89">
        <v>2700</v>
      </c>
      <c r="H640" s="89">
        <f>D640+E640+F640+G640</f>
        <v>10800</v>
      </c>
      <c r="I640" s="211">
        <f t="shared" si="13"/>
        <v>7627.1186440677975</v>
      </c>
      <c r="J640" s="96"/>
      <c r="K640" s="96"/>
      <c r="L640" s="96"/>
      <c r="M640" s="96"/>
      <c r="N640" s="220">
        <f>J640+K640+L640+M640</f>
        <v>0</v>
      </c>
      <c r="O640" s="131">
        <f>C640+I640-N640</f>
        <v>7627.1186440677975</v>
      </c>
      <c r="P640" s="350"/>
    </row>
    <row r="641" spans="1:16" ht="12.75" thickBot="1">
      <c r="A641" s="44"/>
      <c r="B641" s="44"/>
      <c r="C641" s="70"/>
      <c r="D641" s="266"/>
      <c r="E641" s="266"/>
      <c r="F641" s="266"/>
      <c r="G641" s="266"/>
      <c r="H641" s="266"/>
      <c r="I641" s="211">
        <f t="shared" si="13"/>
        <v>0</v>
      </c>
      <c r="J641" s="268"/>
      <c r="K641" s="268"/>
      <c r="L641" s="268"/>
      <c r="M641" s="268"/>
      <c r="N641" s="267"/>
      <c r="O641" s="144"/>
      <c r="P641" s="350"/>
    </row>
    <row r="642" spans="1:16" ht="12.75" thickBot="1">
      <c r="A642" s="40"/>
      <c r="B642" s="11" t="s">
        <v>282</v>
      </c>
      <c r="C642" s="173"/>
      <c r="D642" s="89"/>
      <c r="E642" s="89"/>
      <c r="F642" s="89"/>
      <c r="G642" s="89"/>
      <c r="H642" s="89">
        <f>D642+E642+F642+G642</f>
        <v>0</v>
      </c>
      <c r="I642" s="211">
        <f t="shared" si="13"/>
        <v>0</v>
      </c>
      <c r="J642" s="96"/>
      <c r="K642" s="96"/>
      <c r="L642" s="96"/>
      <c r="M642" s="96"/>
      <c r="N642" s="220">
        <f>J642+K642+L642+M642</f>
        <v>0</v>
      </c>
      <c r="O642" s="131">
        <f>C642+I642-N642</f>
        <v>0</v>
      </c>
      <c r="P642" s="350"/>
    </row>
    <row r="643" spans="1:16" ht="12.75" thickBot="1">
      <c r="A643" s="44"/>
      <c r="B643" s="44"/>
      <c r="C643" s="70"/>
      <c r="D643" s="266"/>
      <c r="E643" s="266"/>
      <c r="F643" s="266"/>
      <c r="G643" s="266"/>
      <c r="H643" s="266"/>
      <c r="I643" s="211">
        <f t="shared" si="13"/>
        <v>0</v>
      </c>
      <c r="J643" s="268"/>
      <c r="K643" s="268"/>
      <c r="L643" s="268"/>
      <c r="M643" s="268"/>
      <c r="N643" s="267"/>
      <c r="O643" s="144"/>
      <c r="P643" s="350"/>
    </row>
    <row r="644" spans="1:16" ht="12.75" thickBot="1">
      <c r="A644" s="40"/>
      <c r="B644" s="11" t="s">
        <v>283</v>
      </c>
      <c r="C644" s="173"/>
      <c r="D644" s="89">
        <v>3600</v>
      </c>
      <c r="E644" s="89">
        <v>3600</v>
      </c>
      <c r="F644" s="89">
        <v>3600</v>
      </c>
      <c r="G644" s="89">
        <v>3600</v>
      </c>
      <c r="H644" s="89">
        <f>D644+E644+F644+G644</f>
        <v>14400</v>
      </c>
      <c r="I644" s="211">
        <f t="shared" si="13"/>
        <v>10169.49152542373</v>
      </c>
      <c r="J644" s="96"/>
      <c r="K644" s="96"/>
      <c r="L644" s="96"/>
      <c r="M644" s="96"/>
      <c r="N644" s="220">
        <f>J644+K644+L644+M644</f>
        <v>0</v>
      </c>
      <c r="O644" s="131">
        <f>C644+I644-N644</f>
        <v>10169.49152542373</v>
      </c>
      <c r="P644" s="350"/>
    </row>
    <row r="645" spans="1:16" ht="12.75" thickBot="1">
      <c r="A645" s="44"/>
      <c r="B645" s="44"/>
      <c r="C645" s="70"/>
      <c r="D645" s="266"/>
      <c r="E645" s="266"/>
      <c r="F645" s="266"/>
      <c r="G645" s="266"/>
      <c r="H645" s="266"/>
      <c r="I645" s="211">
        <f t="shared" si="13"/>
        <v>0</v>
      </c>
      <c r="J645" s="268"/>
      <c r="K645" s="268"/>
      <c r="L645" s="268"/>
      <c r="M645" s="268"/>
      <c r="N645" s="267"/>
      <c r="O645" s="144"/>
      <c r="P645" s="350"/>
    </row>
    <row r="646" spans="1:16" ht="12.75" thickBot="1">
      <c r="A646" s="40"/>
      <c r="B646" s="11" t="s">
        <v>284</v>
      </c>
      <c r="C646" s="173"/>
      <c r="D646" s="89">
        <v>2700</v>
      </c>
      <c r="E646" s="89">
        <v>2700</v>
      </c>
      <c r="F646" s="89">
        <v>2700</v>
      </c>
      <c r="G646" s="89">
        <v>2700</v>
      </c>
      <c r="H646" s="89">
        <f>D646+E646+F646+G646</f>
        <v>10800</v>
      </c>
      <c r="I646" s="211">
        <f t="shared" si="13"/>
        <v>7627.1186440677975</v>
      </c>
      <c r="J646" s="96"/>
      <c r="K646" s="96"/>
      <c r="L646" s="96"/>
      <c r="M646" s="96"/>
      <c r="N646" s="220">
        <f>J646+K646+L646+M646</f>
        <v>0</v>
      </c>
      <c r="O646" s="131">
        <f>C646+I646-N646</f>
        <v>7627.1186440677975</v>
      </c>
      <c r="P646" s="350"/>
    </row>
    <row r="647" spans="1:16" ht="12.75" thickBot="1">
      <c r="A647" s="40"/>
      <c r="B647" s="11"/>
      <c r="C647" s="173"/>
      <c r="D647" s="486"/>
      <c r="E647" s="486"/>
      <c r="F647" s="486"/>
      <c r="G647" s="486"/>
      <c r="H647" s="486"/>
      <c r="I647" s="211">
        <f t="shared" si="13"/>
        <v>0</v>
      </c>
      <c r="J647" s="265"/>
      <c r="K647" s="265"/>
      <c r="L647" s="265"/>
      <c r="M647" s="265"/>
      <c r="N647" s="264"/>
      <c r="O647" s="485"/>
      <c r="P647" s="350"/>
    </row>
    <row r="648" spans="1:16" ht="12.75" thickBot="1">
      <c r="A648" s="40"/>
      <c r="B648" s="11" t="s">
        <v>285</v>
      </c>
      <c r="C648" s="173"/>
      <c r="D648" s="89"/>
      <c r="E648" s="89"/>
      <c r="F648" s="89"/>
      <c r="G648" s="89"/>
      <c r="H648" s="89">
        <f>D648+E648+F648+G648</f>
        <v>0</v>
      </c>
      <c r="I648" s="211">
        <f t="shared" si="13"/>
        <v>0</v>
      </c>
      <c r="J648" s="96"/>
      <c r="K648" s="96"/>
      <c r="L648" s="96"/>
      <c r="M648" s="96"/>
      <c r="N648" s="220">
        <f>J648+K648+L648+M648</f>
        <v>0</v>
      </c>
      <c r="O648" s="131">
        <f>C648+I648-N648</f>
        <v>0</v>
      </c>
      <c r="P648" s="350"/>
    </row>
    <row r="649" spans="1:16" ht="12.75" thickBot="1">
      <c r="A649" s="44"/>
      <c r="B649" s="44"/>
      <c r="C649" s="70"/>
      <c r="D649" s="266"/>
      <c r="E649" s="266"/>
      <c r="F649" s="266"/>
      <c r="G649" s="266"/>
      <c r="H649" s="266"/>
      <c r="I649" s="211">
        <f t="shared" si="13"/>
        <v>0</v>
      </c>
      <c r="J649" s="268"/>
      <c r="K649" s="268"/>
      <c r="L649" s="268"/>
      <c r="M649" s="268"/>
      <c r="N649" s="267"/>
      <c r="O649" s="144"/>
      <c r="P649" s="350"/>
    </row>
    <row r="650" spans="1:16" ht="12.75" thickBot="1">
      <c r="A650" s="40"/>
      <c r="B650" s="11" t="s">
        <v>286</v>
      </c>
      <c r="C650" s="173"/>
      <c r="D650" s="89">
        <v>3600</v>
      </c>
      <c r="E650" s="89">
        <v>3600</v>
      </c>
      <c r="F650" s="89">
        <v>3600</v>
      </c>
      <c r="G650" s="89">
        <v>3600</v>
      </c>
      <c r="H650" s="89">
        <f>D650+E650+F650+G650</f>
        <v>14400</v>
      </c>
      <c r="I650" s="211">
        <f t="shared" si="13"/>
        <v>10169.49152542373</v>
      </c>
      <c r="J650" s="96"/>
      <c r="K650" s="96"/>
      <c r="L650" s="96"/>
      <c r="M650" s="96"/>
      <c r="N650" s="220">
        <f>J650+K650+L650+M650</f>
        <v>0</v>
      </c>
      <c r="O650" s="131">
        <f>C650+I650-N650</f>
        <v>10169.49152542373</v>
      </c>
      <c r="P650" s="350"/>
    </row>
    <row r="651" spans="1:16" ht="12.75" thickBot="1">
      <c r="A651" s="44"/>
      <c r="B651" s="44"/>
      <c r="C651" s="70"/>
      <c r="D651" s="266"/>
      <c r="E651" s="266"/>
      <c r="F651" s="266"/>
      <c r="G651" s="266"/>
      <c r="H651" s="266"/>
      <c r="I651" s="211">
        <f t="shared" si="13"/>
        <v>0</v>
      </c>
      <c r="J651" s="268"/>
      <c r="K651" s="268"/>
      <c r="L651" s="268"/>
      <c r="M651" s="268"/>
      <c r="N651" s="267"/>
      <c r="O651" s="144"/>
      <c r="P651" s="350"/>
    </row>
    <row r="652" spans="1:16" ht="12.75" thickBot="1">
      <c r="A652" s="40"/>
      <c r="B652" s="11" t="s">
        <v>308</v>
      </c>
      <c r="C652" s="173"/>
      <c r="D652" s="89"/>
      <c r="E652" s="89"/>
      <c r="F652" s="89"/>
      <c r="G652" s="89"/>
      <c r="H652" s="89">
        <f>D652+E652+F652+G652</f>
        <v>0</v>
      </c>
      <c r="I652" s="211">
        <f t="shared" si="13"/>
        <v>0</v>
      </c>
      <c r="J652" s="96"/>
      <c r="K652" s="96"/>
      <c r="L652" s="96"/>
      <c r="M652" s="96"/>
      <c r="N652" s="220">
        <f>J652+K652+L652+M652</f>
        <v>0</v>
      </c>
      <c r="O652" s="131">
        <f>C652+I652-N652</f>
        <v>0</v>
      </c>
      <c r="P652" s="350"/>
    </row>
    <row r="653" spans="1:16" ht="12.75" thickBot="1">
      <c r="A653" s="44"/>
      <c r="B653" s="44"/>
      <c r="C653" s="70"/>
      <c r="D653" s="266"/>
      <c r="E653" s="266"/>
      <c r="F653" s="266"/>
      <c r="G653" s="266"/>
      <c r="H653" s="266"/>
      <c r="I653" s="211">
        <f t="shared" si="13"/>
        <v>0</v>
      </c>
      <c r="J653" s="268"/>
      <c r="K653" s="268"/>
      <c r="L653" s="268"/>
      <c r="M653" s="268"/>
      <c r="N653" s="267"/>
      <c r="O653" s="144"/>
      <c r="P653" s="350"/>
    </row>
    <row r="654" spans="1:16" ht="12.75" thickBot="1">
      <c r="A654" s="40"/>
      <c r="B654" s="11" t="s">
        <v>349</v>
      </c>
      <c r="C654" s="173"/>
      <c r="D654" s="89"/>
      <c r="E654" s="89">
        <v>0</v>
      </c>
      <c r="F654" s="89"/>
      <c r="G654" s="89"/>
      <c r="H654" s="89">
        <f>D654+E654+F654+G654</f>
        <v>0</v>
      </c>
      <c r="I654" s="211">
        <f t="shared" si="13"/>
        <v>0</v>
      </c>
      <c r="J654" s="96"/>
      <c r="K654" s="96"/>
      <c r="L654" s="96"/>
      <c r="M654" s="96"/>
      <c r="N654" s="220">
        <f>J654+K654+L654+M654</f>
        <v>0</v>
      </c>
      <c r="O654" s="131">
        <f>C654+I654-N654</f>
        <v>0</v>
      </c>
      <c r="P654" s="350"/>
    </row>
    <row r="655" spans="1:16" ht="12.75" thickBot="1">
      <c r="A655" s="42"/>
      <c r="B655" s="46" t="s">
        <v>358</v>
      </c>
      <c r="C655" s="69"/>
      <c r="D655" s="256"/>
      <c r="E655" s="256"/>
      <c r="F655" s="89"/>
      <c r="G655" s="89"/>
      <c r="H655" s="89">
        <f>D655+E655+F655+G655</f>
        <v>0</v>
      </c>
      <c r="I655" s="211">
        <f t="shared" si="13"/>
        <v>0</v>
      </c>
      <c r="J655" s="96"/>
      <c r="K655" s="96"/>
      <c r="L655" s="96"/>
      <c r="M655" s="96"/>
      <c r="N655" s="220">
        <f>J655+K655+L655+M655</f>
        <v>0</v>
      </c>
      <c r="O655" s="131">
        <f>C655+I655-N655</f>
        <v>0</v>
      </c>
      <c r="P655" s="350"/>
    </row>
    <row r="656" spans="1:16" ht="12" thickBot="1">
      <c r="A656" s="154"/>
      <c r="B656" s="230"/>
      <c r="C656" s="231"/>
      <c r="D656" s="136"/>
      <c r="E656" s="136"/>
      <c r="F656" s="136"/>
      <c r="G656" s="136"/>
      <c r="H656" s="274"/>
      <c r="I656" s="136"/>
      <c r="J656" s="136"/>
      <c r="K656" s="136"/>
      <c r="L656" s="136"/>
      <c r="M656" s="136"/>
      <c r="N656" s="275"/>
      <c r="O656" s="276"/>
      <c r="P656" s="350"/>
    </row>
    <row r="657" spans="1:16" ht="12" thickBot="1">
      <c r="A657" s="1"/>
      <c r="B657" s="14" t="s">
        <v>98</v>
      </c>
      <c r="C657" s="33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0</v>
      </c>
      <c r="D657" s="33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46800</v>
      </c>
      <c r="E657" s="33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46800</v>
      </c>
      <c r="F657" s="33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46800</v>
      </c>
      <c r="G657" s="33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46800</v>
      </c>
      <c r="H657" s="122">
        <f>D657+E657+F657+G657</f>
        <v>187200</v>
      </c>
      <c r="I657" s="33">
        <f aca="true" t="shared" si="14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132203.3898305085</v>
      </c>
      <c r="J657" s="33">
        <f t="shared" si="14"/>
        <v>0</v>
      </c>
      <c r="K657" s="33">
        <f t="shared" si="14"/>
        <v>0</v>
      </c>
      <c r="L657" s="33">
        <f t="shared" si="14"/>
        <v>0</v>
      </c>
      <c r="M657" s="33">
        <f t="shared" si="14"/>
        <v>866421</v>
      </c>
      <c r="N657" s="33">
        <f t="shared" si="14"/>
        <v>866421</v>
      </c>
      <c r="O657" s="33">
        <f t="shared" si="14"/>
        <v>-734217.6101694916</v>
      </c>
      <c r="P657" s="350"/>
    </row>
    <row r="658" spans="1:16" ht="12.75" thickBot="1">
      <c r="A658" s="1"/>
      <c r="B658" s="119">
        <v>0.2</v>
      </c>
      <c r="C658" s="71"/>
      <c r="D658" s="36"/>
      <c r="E658" s="36"/>
      <c r="F658" s="36"/>
      <c r="G658" s="36"/>
      <c r="H658" s="122"/>
      <c r="I658" s="211">
        <f>H657-I657</f>
        <v>54996.6101694915</v>
      </c>
      <c r="J658" s="36"/>
      <c r="K658" s="36"/>
      <c r="L658" s="36"/>
      <c r="M658" s="36"/>
      <c r="N658" s="130">
        <f>J658+K658+L658+M658</f>
        <v>0</v>
      </c>
      <c r="O658" s="131"/>
      <c r="P658" s="350"/>
    </row>
    <row r="659" spans="1:16" ht="12.75" thickBot="1">
      <c r="A659" s="7"/>
      <c r="B659" s="120"/>
      <c r="C659" s="67"/>
      <c r="D659" s="36"/>
      <c r="E659" s="36"/>
      <c r="F659" s="36"/>
      <c r="G659" s="36"/>
      <c r="H659" s="122"/>
      <c r="I659" s="211"/>
      <c r="J659" s="36"/>
      <c r="K659" s="36"/>
      <c r="L659" s="36"/>
      <c r="M659" s="36"/>
      <c r="N659" s="130">
        <f>J659+K659+L659+M659</f>
        <v>0</v>
      </c>
      <c r="O659" s="131"/>
      <c r="P659" s="350"/>
    </row>
    <row r="660" spans="1:16" ht="12.75" thickBot="1">
      <c r="A660" s="139"/>
      <c r="B660" s="140" t="s">
        <v>5</v>
      </c>
      <c r="C660" s="170"/>
      <c r="D660" s="152"/>
      <c r="E660" s="152"/>
      <c r="F660" s="152"/>
      <c r="G660" s="152"/>
      <c r="H660" s="148"/>
      <c r="I660" s="226">
        <f>I659+I658+I657</f>
        <v>187200</v>
      </c>
      <c r="J660" s="152"/>
      <c r="K660" s="152"/>
      <c r="L660" s="152"/>
      <c r="M660" s="152"/>
      <c r="N660" s="149">
        <f>J660+K660+L660+M660</f>
        <v>0</v>
      </c>
      <c r="O660" s="226"/>
      <c r="P660" s="350"/>
    </row>
    <row r="662" ht="7.5" customHeight="1"/>
    <row r="663" ht="6.75" customHeight="1"/>
    <row r="664" spans="6:8" ht="11.25">
      <c r="F664" s="17" t="s">
        <v>209</v>
      </c>
      <c r="G664" s="17" t="s">
        <v>211</v>
      </c>
      <c r="H664" s="167" t="s">
        <v>387</v>
      </c>
    </row>
    <row r="665" spans="1:15" ht="12" thickBot="1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</row>
    <row r="666" spans="1:15" ht="11.25">
      <c r="A666" s="298"/>
      <c r="B666" s="162"/>
      <c r="C666" s="299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300"/>
    </row>
    <row r="667" spans="1:16" ht="15">
      <c r="A667" s="301"/>
      <c r="B667" s="462" t="s">
        <v>6</v>
      </c>
      <c r="C667" s="469">
        <f>C129+C237+C325+C430+C539+C657</f>
        <v>0</v>
      </c>
      <c r="D667" s="445">
        <f>D129+D237+D325+D430+D539+D657</f>
        <v>156600</v>
      </c>
      <c r="E667" s="353">
        <f aca="true" t="shared" si="15" ref="E667:O667">E129+E237+E325+E430+E539+E657</f>
        <v>156600</v>
      </c>
      <c r="F667" s="353">
        <f t="shared" si="15"/>
        <v>156600</v>
      </c>
      <c r="G667" s="353">
        <f t="shared" si="15"/>
        <v>156600</v>
      </c>
      <c r="H667" s="353">
        <f t="shared" si="15"/>
        <v>626400</v>
      </c>
      <c r="I667" s="353">
        <f t="shared" si="15"/>
        <v>442372.8813559323</v>
      </c>
      <c r="J667" s="353">
        <f t="shared" si="15"/>
        <v>0</v>
      </c>
      <c r="K667" s="353">
        <f t="shared" si="15"/>
        <v>0</v>
      </c>
      <c r="L667" s="353">
        <f t="shared" si="15"/>
        <v>0</v>
      </c>
      <c r="M667" s="353">
        <f t="shared" si="15"/>
        <v>866421</v>
      </c>
      <c r="N667" s="353">
        <f>M667+L667+K667+J667</f>
        <v>866421</v>
      </c>
      <c r="O667" s="353">
        <f t="shared" si="15"/>
        <v>-424048.11864406784</v>
      </c>
      <c r="P667" s="350"/>
    </row>
    <row r="668" spans="1:15" ht="11.25">
      <c r="A668" s="301"/>
      <c r="B668" s="463">
        <v>0.2</v>
      </c>
      <c r="C668" s="353"/>
      <c r="D668" s="327" t="s">
        <v>363</v>
      </c>
      <c r="E668" s="314"/>
      <c r="F668" s="314"/>
      <c r="G668" s="314"/>
      <c r="H668" s="314"/>
      <c r="I668" s="353">
        <f>I130+I238+I326+I431+I540+I658</f>
        <v>184027.11864406776</v>
      </c>
      <c r="J668" s="314"/>
      <c r="K668" s="314"/>
      <c r="L668" s="314"/>
      <c r="M668" s="314"/>
      <c r="N668" s="314"/>
      <c r="O668" s="356"/>
    </row>
    <row r="669" spans="1:15" ht="11.25">
      <c r="A669" s="301"/>
      <c r="B669" s="464"/>
      <c r="C669" s="353"/>
      <c r="D669" s="327"/>
      <c r="E669" s="353"/>
      <c r="F669" s="314"/>
      <c r="G669" s="314"/>
      <c r="H669" s="314"/>
      <c r="I669" s="353">
        <f>I131+I239+I327+I432+I541+I659</f>
        <v>0</v>
      </c>
      <c r="J669" s="314"/>
      <c r="K669" s="314"/>
      <c r="L669" s="314"/>
      <c r="M669" s="314"/>
      <c r="N669" s="314"/>
      <c r="O669" s="356"/>
    </row>
    <row r="670" spans="1:17" ht="11.25">
      <c r="A670" s="301"/>
      <c r="B670" s="315"/>
      <c r="C670" s="445"/>
      <c r="D670" s="327"/>
      <c r="E670" s="314"/>
      <c r="F670" s="314"/>
      <c r="G670" s="314"/>
      <c r="H670" s="314"/>
      <c r="I670" s="353">
        <f>I667+I668+I669</f>
        <v>626400</v>
      </c>
      <c r="J670" s="353"/>
      <c r="K670" s="314"/>
      <c r="L670" s="314"/>
      <c r="M670" s="314"/>
      <c r="N670" s="314"/>
      <c r="O670" s="465"/>
      <c r="P670" s="350"/>
      <c r="Q670" s="12" t="e">
        <f>аренда!#REF!</f>
        <v>#REF!</v>
      </c>
    </row>
    <row r="671" spans="1:15" ht="10.5" customHeight="1" thickBot="1">
      <c r="A671" s="302"/>
      <c r="B671" s="303"/>
      <c r="C671" s="304"/>
      <c r="D671" s="303"/>
      <c r="E671" s="357"/>
      <c r="F671" s="303"/>
      <c r="G671" s="303"/>
      <c r="H671" s="303"/>
      <c r="I671" s="357"/>
      <c r="J671" s="303"/>
      <c r="K671" s="303"/>
      <c r="L671" s="303"/>
      <c r="M671" s="303"/>
      <c r="N671" s="303"/>
      <c r="O671" s="305"/>
    </row>
    <row r="672" ht="15" customHeight="1">
      <c r="I672" s="350"/>
    </row>
    <row r="673" ht="9.75" customHeight="1">
      <c r="I673" s="350"/>
    </row>
    <row r="674" ht="9" customHeight="1"/>
    <row r="675" spans="4:5" ht="12" thickBot="1">
      <c r="D675" s="478"/>
      <c r="E675" s="119"/>
    </row>
    <row r="676" spans="4:5" ht="9" customHeight="1" thickBot="1">
      <c r="D676" s="479"/>
      <c r="E676" s="120"/>
    </row>
    <row r="677" spans="4:16" ht="12.75">
      <c r="D677" s="350"/>
      <c r="F677" s="315"/>
      <c r="G677" s="315"/>
      <c r="H677" s="315"/>
      <c r="I677" s="315"/>
      <c r="J677" s="316" t="s">
        <v>288</v>
      </c>
      <c r="K677" s="316"/>
      <c r="L677" s="315"/>
      <c r="M677" s="315"/>
      <c r="N677" s="315"/>
      <c r="O677" s="315"/>
      <c r="P677" s="317"/>
    </row>
    <row r="678" spans="6:16" ht="4.5" customHeight="1" thickBot="1">
      <c r="F678" s="317"/>
      <c r="G678" s="317"/>
      <c r="H678" s="317"/>
      <c r="I678" s="317"/>
      <c r="J678" s="317"/>
      <c r="K678" s="317"/>
      <c r="L678" s="317"/>
      <c r="M678" s="317"/>
      <c r="N678" s="317"/>
      <c r="O678" s="317"/>
      <c r="P678" s="317"/>
    </row>
    <row r="679" spans="6:16" ht="12" thickBot="1">
      <c r="F679" s="318"/>
      <c r="G679" s="319"/>
      <c r="H679" s="319" t="s">
        <v>289</v>
      </c>
      <c r="I679" s="319"/>
      <c r="J679" s="320" t="s">
        <v>356</v>
      </c>
      <c r="K679" s="317"/>
      <c r="L679" s="321"/>
      <c r="M679" s="322" t="s">
        <v>291</v>
      </c>
      <c r="N679" s="322"/>
      <c r="O679" s="312"/>
      <c r="P679" s="317"/>
    </row>
    <row r="680" spans="6:16" ht="11.25">
      <c r="F680" s="313"/>
      <c r="G680" s="314"/>
      <c r="H680" s="314"/>
      <c r="I680" s="314"/>
      <c r="J680" s="323"/>
      <c r="K680" s="317"/>
      <c r="L680" s="324"/>
      <c r="M680" s="325"/>
      <c r="N680" s="325"/>
      <c r="O680" s="326"/>
      <c r="P680" s="317"/>
    </row>
    <row r="681" spans="6:16" ht="11.25">
      <c r="F681" s="313"/>
      <c r="G681" s="314"/>
      <c r="H681" s="327" t="s">
        <v>290</v>
      </c>
      <c r="I681" s="353">
        <f>D667</f>
        <v>156600</v>
      </c>
      <c r="J681" s="323">
        <f>I681/1.18/1.2</f>
        <v>110593.22033898307</v>
      </c>
      <c r="K681" s="317"/>
      <c r="L681" s="313"/>
      <c r="M681" s="314"/>
      <c r="N681" s="327" t="s">
        <v>290</v>
      </c>
      <c r="O681" s="356">
        <f>J667</f>
        <v>0</v>
      </c>
      <c r="P681" s="317"/>
    </row>
    <row r="682" spans="6:16" ht="11.25">
      <c r="F682" s="313"/>
      <c r="G682" s="314"/>
      <c r="H682" s="327" t="s">
        <v>292</v>
      </c>
      <c r="I682" s="353">
        <f>E667</f>
        <v>156600</v>
      </c>
      <c r="J682" s="323">
        <f>I682/1.18/1.2</f>
        <v>110593.22033898307</v>
      </c>
      <c r="K682" s="317"/>
      <c r="L682" s="313"/>
      <c r="M682" s="314"/>
      <c r="N682" s="327" t="s">
        <v>292</v>
      </c>
      <c r="O682" s="323">
        <v>0</v>
      </c>
      <c r="P682" s="317"/>
    </row>
    <row r="683" spans="6:16" ht="11.25">
      <c r="F683" s="313"/>
      <c r="G683" s="314"/>
      <c r="H683" s="327" t="s">
        <v>293</v>
      </c>
      <c r="I683" s="353">
        <f>F667</f>
        <v>156600</v>
      </c>
      <c r="J683" s="323">
        <f>I683/1.18/1.2</f>
        <v>110593.22033898307</v>
      </c>
      <c r="K683" s="317"/>
      <c r="L683" s="313"/>
      <c r="M683" s="314"/>
      <c r="N683" s="327" t="s">
        <v>293</v>
      </c>
      <c r="O683" s="323"/>
      <c r="P683" s="317"/>
    </row>
    <row r="684" spans="6:16" ht="11.25">
      <c r="F684" s="313"/>
      <c r="G684" s="314"/>
      <c r="H684" s="327" t="s">
        <v>294</v>
      </c>
      <c r="I684" s="353">
        <f>G667</f>
        <v>156600</v>
      </c>
      <c r="J684" s="323">
        <f>I684/1.18/1.2</f>
        <v>110593.22033898307</v>
      </c>
      <c r="K684" s="317"/>
      <c r="L684" s="313"/>
      <c r="M684" s="314"/>
      <c r="N684" s="327" t="s">
        <v>294</v>
      </c>
      <c r="O684" s="323"/>
      <c r="P684" s="317"/>
    </row>
    <row r="685" spans="6:16" ht="11.25">
      <c r="F685" s="313"/>
      <c r="G685" s="314"/>
      <c r="H685" s="94" t="s">
        <v>98</v>
      </c>
      <c r="I685" s="254">
        <f>SUM(I681:I684)</f>
        <v>626400</v>
      </c>
      <c r="J685" s="94">
        <f>SUM(J681:J684)</f>
        <v>442372.8813559323</v>
      </c>
      <c r="K685" s="332"/>
      <c r="L685" s="355"/>
      <c r="M685" s="94"/>
      <c r="N685" s="94" t="s">
        <v>98</v>
      </c>
      <c r="O685" s="99">
        <f>SUM(O681:O684)</f>
        <v>0</v>
      </c>
      <c r="P685" s="317"/>
    </row>
    <row r="686" spans="6:16" ht="11.25">
      <c r="F686" s="328"/>
      <c r="G686" s="329"/>
      <c r="H686" s="329"/>
      <c r="I686" s="329"/>
      <c r="J686" s="330"/>
      <c r="K686" s="317"/>
      <c r="L686" s="313"/>
      <c r="M686" s="314"/>
      <c r="N686" s="314"/>
      <c r="O686" s="323"/>
      <c r="P686" s="317"/>
    </row>
    <row r="687" spans="6:16" ht="11.25">
      <c r="F687" s="314"/>
      <c r="G687" s="314"/>
      <c r="H687" s="314"/>
      <c r="I687" s="314"/>
      <c r="J687" s="314"/>
      <c r="K687" s="317"/>
      <c r="L687" s="314"/>
      <c r="M687" s="314"/>
      <c r="N687" s="314"/>
      <c r="O687" s="314"/>
      <c r="P687" s="317"/>
    </row>
    <row r="688" spans="6:16" ht="11.25">
      <c r="F688" s="315"/>
      <c r="G688" s="315"/>
      <c r="H688" s="315"/>
      <c r="I688" s="315"/>
      <c r="J688" s="315"/>
      <c r="K688" s="315"/>
      <c r="L688" s="315"/>
      <c r="M688" s="315"/>
      <c r="N688" s="315"/>
      <c r="O688" s="315"/>
      <c r="P688" s="315"/>
    </row>
  </sheetData>
  <sheetProtection/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 Хабаровска Служба Заказчика по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Халикова А.В.</dc:creator>
  <cp:keywords/>
  <dc:description/>
  <cp:lastModifiedBy>Пользователь</cp:lastModifiedBy>
  <cp:lastPrinted>2015-02-05T05:08:36Z</cp:lastPrinted>
  <dcterms:created xsi:type="dcterms:W3CDTF">2007-09-04T06:54:57Z</dcterms:created>
  <dcterms:modified xsi:type="dcterms:W3CDTF">2015-02-12T00:43:48Z</dcterms:modified>
  <cp:category/>
  <cp:version/>
  <cp:contentType/>
  <cp:contentStatus/>
</cp:coreProperties>
</file>