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1" activeTab="6"/>
  </bookViews>
  <sheets>
    <sheet name="аренда 2012" sheetId="1" r:id="rId1"/>
    <sheet name="волс .кон 2012" sheetId="2" r:id="rId2"/>
    <sheet name="реклама 2012" sheetId="3" r:id="rId3"/>
    <sheet name="аренда 2013" sheetId="4" r:id="rId4"/>
    <sheet name="волс.кон 2013" sheetId="5" r:id="rId5"/>
    <sheet name="рекл.2013" sheetId="6" r:id="rId6"/>
    <sheet name="пр.дог рек." sheetId="7" r:id="rId7"/>
  </sheets>
  <definedNames/>
  <calcPr fullCalcOnLoad="1"/>
</workbook>
</file>

<file path=xl/sharedStrings.xml><?xml version="1.0" encoding="utf-8"?>
<sst xmlns="http://schemas.openxmlformats.org/spreadsheetml/2006/main" count="2533" uniqueCount="505">
  <si>
    <t>Калинина,38</t>
  </si>
  <si>
    <t>Калинина,50</t>
  </si>
  <si>
    <t>Калинина,65</t>
  </si>
  <si>
    <t>Итого</t>
  </si>
  <si>
    <t>Всего</t>
  </si>
  <si>
    <t>всего</t>
  </si>
  <si>
    <t>всего по подр орг.</t>
  </si>
  <si>
    <t>Калинина,65-а</t>
  </si>
  <si>
    <t>Калинина,71</t>
  </si>
  <si>
    <t>Калинина,76</t>
  </si>
  <si>
    <t>Калинина,80-4</t>
  </si>
  <si>
    <t>Калинина,83</t>
  </si>
  <si>
    <t>Калинина,90</t>
  </si>
  <si>
    <t>Калинина,96</t>
  </si>
  <si>
    <t>Калинина,98</t>
  </si>
  <si>
    <t>Комсомольская,28</t>
  </si>
  <si>
    <t>Комсомольская,38</t>
  </si>
  <si>
    <t xml:space="preserve"> начислено 2011 год</t>
  </si>
  <si>
    <t>выполнено работ</t>
  </si>
  <si>
    <t>Всего выполнено работ</t>
  </si>
  <si>
    <t xml:space="preserve">Остаток  суммы  на  2012год  </t>
  </si>
  <si>
    <t>Комсомольская,52-3</t>
  </si>
  <si>
    <t>Комсомольская,53</t>
  </si>
  <si>
    <t>Комсомольская,85</t>
  </si>
  <si>
    <t>Комсомольская,90</t>
  </si>
  <si>
    <t>Ленина,3</t>
  </si>
  <si>
    <t>Ленина,8</t>
  </si>
  <si>
    <t>Ленина,10</t>
  </si>
  <si>
    <t>Ленина,11</t>
  </si>
  <si>
    <t>Ленина,13</t>
  </si>
  <si>
    <t>М.Амурского,11</t>
  </si>
  <si>
    <t>М.Амурского,13</t>
  </si>
  <si>
    <t>М.Амурского,15</t>
  </si>
  <si>
    <t>Тургенева,62</t>
  </si>
  <si>
    <t>Тургенева,66</t>
  </si>
  <si>
    <t>Тургенева,68</t>
  </si>
  <si>
    <t>Тургенева,78</t>
  </si>
  <si>
    <t>Фрунзе,3</t>
  </si>
  <si>
    <t>Фрунзе,39-а</t>
  </si>
  <si>
    <t>Уссурийский б.р.,4</t>
  </si>
  <si>
    <t>Уссурийский б.р,15</t>
  </si>
  <si>
    <t>Шевченко,4</t>
  </si>
  <si>
    <t>Гамарника,80</t>
  </si>
  <si>
    <t>Амурский б-р.6</t>
  </si>
  <si>
    <t>пер.Студенческий,36-а</t>
  </si>
  <si>
    <t>Дикопольцева, 70-63</t>
  </si>
  <si>
    <t>Ким Ю Чена, 28-1,2,3</t>
  </si>
  <si>
    <t>Дикопольцева,72-23</t>
  </si>
  <si>
    <t>Ким Ю Чена,63</t>
  </si>
  <si>
    <t>Панькова,22</t>
  </si>
  <si>
    <t>Дикопольцева,30</t>
  </si>
  <si>
    <t>Шабадина,16</t>
  </si>
  <si>
    <t>Гоголя,14</t>
  </si>
  <si>
    <t>Гамарника,49</t>
  </si>
  <si>
    <t>Дикопольцева,49</t>
  </si>
  <si>
    <t>Дикопольцева,74</t>
  </si>
  <si>
    <t>Комсомольская,34</t>
  </si>
  <si>
    <t>Ленинградская,9</t>
  </si>
  <si>
    <r>
      <t xml:space="preserve">                </t>
    </r>
    <r>
      <rPr>
        <b/>
        <sz val="8"/>
        <rFont val="Arial Cyr"/>
        <family val="0"/>
      </rPr>
      <t xml:space="preserve">ООО "Рассвет" </t>
    </r>
    <r>
      <rPr>
        <sz val="8"/>
        <rFont val="Arial Cyr"/>
        <family val="0"/>
      </rPr>
      <t xml:space="preserve">      </t>
    </r>
  </si>
  <si>
    <r>
      <t xml:space="preserve">                       </t>
    </r>
    <r>
      <rPr>
        <b/>
        <sz val="8"/>
        <rFont val="Arial Cyr"/>
        <family val="0"/>
      </rPr>
      <t xml:space="preserve"> ООО "Водрем -ДВ" </t>
    </r>
  </si>
  <si>
    <t>Запарина,1-а</t>
  </si>
  <si>
    <t>ООО" Водрем-сервис"</t>
  </si>
  <si>
    <t>Волочаевская,160</t>
  </si>
  <si>
    <t>Уссурийский б.р.,20</t>
  </si>
  <si>
    <t>адрес</t>
  </si>
  <si>
    <t>Амурский б.-р.,18</t>
  </si>
  <si>
    <t>Амурский б-р.,36</t>
  </si>
  <si>
    <t>Амурский б-р.,38</t>
  </si>
  <si>
    <t>Волочаевская,153</t>
  </si>
  <si>
    <t>Волочаевская,163</t>
  </si>
  <si>
    <t>Волочаевская,176</t>
  </si>
  <si>
    <t>Гоголя,17</t>
  </si>
  <si>
    <t>Дзержинского,38</t>
  </si>
  <si>
    <t>Дзержинского,45-а</t>
  </si>
  <si>
    <t>Дзержинского,62</t>
  </si>
  <si>
    <t>Запарина,59</t>
  </si>
  <si>
    <t>Запарина ,66</t>
  </si>
  <si>
    <t>Запарина,87</t>
  </si>
  <si>
    <t>Запарина,90</t>
  </si>
  <si>
    <t>М.Амурского,27</t>
  </si>
  <si>
    <t>М.Амурского,29</t>
  </si>
  <si>
    <t>М.Амурского, 27</t>
  </si>
  <si>
    <t>М.Амурского,31</t>
  </si>
  <si>
    <t>М.Амурского,40</t>
  </si>
  <si>
    <t>М.Амурского,50</t>
  </si>
  <si>
    <t>Пушкина,47</t>
  </si>
  <si>
    <t>Пушкина,49</t>
  </si>
  <si>
    <t>Фрунзе,56</t>
  </si>
  <si>
    <t>Фрунзе,76</t>
  </si>
  <si>
    <t>Фрунзе,58</t>
  </si>
  <si>
    <t>Шеронова, 60</t>
  </si>
  <si>
    <t>Шеронова,60</t>
  </si>
  <si>
    <t>Шеронова, 95</t>
  </si>
  <si>
    <t>Шеронова,95</t>
  </si>
  <si>
    <t>адрес помещения</t>
  </si>
  <si>
    <t>Запарина,55</t>
  </si>
  <si>
    <t>Амурский бульвар,40</t>
  </si>
  <si>
    <t xml:space="preserve">№ </t>
  </si>
  <si>
    <t>П/П</t>
  </si>
  <si>
    <t>Гоголя,16</t>
  </si>
  <si>
    <t>Гоголя,15</t>
  </si>
  <si>
    <t>Гоголя,12</t>
  </si>
  <si>
    <t xml:space="preserve">Шеронова,99 </t>
  </si>
  <si>
    <t>Волочаевская,166-1</t>
  </si>
  <si>
    <t>итого</t>
  </si>
  <si>
    <t>п.п.</t>
  </si>
  <si>
    <t>Запарина, 8</t>
  </si>
  <si>
    <t>Шеронова,63</t>
  </si>
  <si>
    <t>Ленина,35</t>
  </si>
  <si>
    <t>Ленина,25</t>
  </si>
  <si>
    <t>Волочаевская,120</t>
  </si>
  <si>
    <t>Ленина,22</t>
  </si>
  <si>
    <t>Ленина,21</t>
  </si>
  <si>
    <t>Ленина,31</t>
  </si>
  <si>
    <t>Гамарника,15</t>
  </si>
  <si>
    <t>Запарина,32-109</t>
  </si>
  <si>
    <t>Запарина,15 -18</t>
  </si>
  <si>
    <t>Запарина,4</t>
  </si>
  <si>
    <t>Запарина,6-4</t>
  </si>
  <si>
    <t>№</t>
  </si>
  <si>
    <t>п/п</t>
  </si>
  <si>
    <t>К.Маркса,57</t>
  </si>
  <si>
    <t>К.Маркса,61</t>
  </si>
  <si>
    <t>К.Маркса,78</t>
  </si>
  <si>
    <t>К.Маркса,82</t>
  </si>
  <si>
    <t>К.Маркса,88</t>
  </si>
  <si>
    <t>К.Маркса,94</t>
  </si>
  <si>
    <t>Дикопольцева, 6-а</t>
  </si>
  <si>
    <t>Дикопольцева,21</t>
  </si>
  <si>
    <t>Дикопольцева,23</t>
  </si>
  <si>
    <t>Дикопольцева,30-3</t>
  </si>
  <si>
    <t>Дикопольцева,44</t>
  </si>
  <si>
    <t>Постышева,22</t>
  </si>
  <si>
    <t>Мухина, 14</t>
  </si>
  <si>
    <t>Лермонтова,32</t>
  </si>
  <si>
    <t>Лермонтова,36</t>
  </si>
  <si>
    <t>Лермонтова,38</t>
  </si>
  <si>
    <t>Лермонтова,51</t>
  </si>
  <si>
    <t>Синельникова,3</t>
  </si>
  <si>
    <t>Синельникова,5</t>
  </si>
  <si>
    <t>Ленина, 83 г</t>
  </si>
  <si>
    <t>Ленинградская,31</t>
  </si>
  <si>
    <t>Ленинградская,36</t>
  </si>
  <si>
    <t>Ленинградская,32</t>
  </si>
  <si>
    <t>Ленинградская,33</t>
  </si>
  <si>
    <t>Ленинградская, 34</t>
  </si>
  <si>
    <t>№ п.п.</t>
  </si>
  <si>
    <t>Ленинградская,3</t>
  </si>
  <si>
    <t>Ленинградская,5</t>
  </si>
  <si>
    <t>Ленинградская,15</t>
  </si>
  <si>
    <t>пер.Ростовский,5</t>
  </si>
  <si>
    <t>пер.Ростовский,7</t>
  </si>
  <si>
    <t>Постышева,8</t>
  </si>
  <si>
    <t>ул.Постышева,10</t>
  </si>
  <si>
    <t>ул.Постышева, 10</t>
  </si>
  <si>
    <t>Гамарника,80-а</t>
  </si>
  <si>
    <t>Гамарника,82</t>
  </si>
  <si>
    <t>ул.Лермонтова,5</t>
  </si>
  <si>
    <t>ул.Лермонтова,7</t>
  </si>
  <si>
    <t>ул.Лермонтова ,9</t>
  </si>
  <si>
    <t>ул.Лермонтова,11</t>
  </si>
  <si>
    <t>ул.Лермонтова,13</t>
  </si>
  <si>
    <t>ул.Лермонтова,16</t>
  </si>
  <si>
    <t>ул.Лермонтова,17</t>
  </si>
  <si>
    <t>ул.Лермонтова,35</t>
  </si>
  <si>
    <t>Ленина,50-а</t>
  </si>
  <si>
    <t>Ленина,56-а</t>
  </si>
  <si>
    <t>ул.Ленина,61</t>
  </si>
  <si>
    <t>ул.Ленина,63</t>
  </si>
  <si>
    <t>Ленина,63</t>
  </si>
  <si>
    <t>Ленина,69</t>
  </si>
  <si>
    <t>Ленина, 72</t>
  </si>
  <si>
    <t>ул.Ленина,72</t>
  </si>
  <si>
    <t>п.п</t>
  </si>
  <si>
    <t>К.Маркса,45</t>
  </si>
  <si>
    <t>К.Маркса,49</t>
  </si>
  <si>
    <t>Ким Ю-Чена,22</t>
  </si>
  <si>
    <t>Ким ю чена,30</t>
  </si>
  <si>
    <t>Ким ю чена,43</t>
  </si>
  <si>
    <t>Ким Ю Чена,47</t>
  </si>
  <si>
    <t>Ким ю чена,47</t>
  </si>
  <si>
    <t>Ким ю чена,63</t>
  </si>
  <si>
    <t>Войкова,5</t>
  </si>
  <si>
    <t>Войкова,6</t>
  </si>
  <si>
    <t>П.Комарова,2</t>
  </si>
  <si>
    <t>П.Комарова,5</t>
  </si>
  <si>
    <t>П.Комарова, 8</t>
  </si>
  <si>
    <t>П.Комарова,12</t>
  </si>
  <si>
    <t>П.Комарова, 12</t>
  </si>
  <si>
    <t>Панькова,20</t>
  </si>
  <si>
    <t>Панькова,21</t>
  </si>
  <si>
    <t>Панькова,24</t>
  </si>
  <si>
    <t>Нагишкина,2</t>
  </si>
  <si>
    <t>Нагишкина,7</t>
  </si>
  <si>
    <t>Нагишкина,11</t>
  </si>
  <si>
    <t>Красина,5-а</t>
  </si>
  <si>
    <t>Красина, 5а</t>
  </si>
  <si>
    <t>Красина,5</t>
  </si>
  <si>
    <t>Дикопольцева,45</t>
  </si>
  <si>
    <t>Дикопольцева,64</t>
  </si>
  <si>
    <t>Дикопольцева,74-а</t>
  </si>
  <si>
    <t>Амурский б.р.,44</t>
  </si>
  <si>
    <t>Амурский б.р.,46</t>
  </si>
  <si>
    <t>Амурский б.р.,48</t>
  </si>
  <si>
    <t>Амурский бу-р,48</t>
  </si>
  <si>
    <t>Амурский б-р, 56</t>
  </si>
  <si>
    <t>Волочаевская,119/лен 28</t>
  </si>
  <si>
    <t>Амурский б-р,38</t>
  </si>
  <si>
    <t>Амурский бульвар,10</t>
  </si>
  <si>
    <t>Амурский бульвар,16</t>
  </si>
  <si>
    <t>Истомина,34</t>
  </si>
  <si>
    <t>Истомина,35</t>
  </si>
  <si>
    <t>Истомина,44</t>
  </si>
  <si>
    <t>Истомина,59-а</t>
  </si>
  <si>
    <t>Калинина,5</t>
  </si>
  <si>
    <t>начислено 2011год</t>
  </si>
  <si>
    <t>Всего начислено  2011 год   100%</t>
  </si>
  <si>
    <t>АРЕНДА</t>
  </si>
  <si>
    <t>СВОД</t>
  </si>
  <si>
    <t>ВОЛС</t>
  </si>
  <si>
    <t>1 кв.</t>
  </si>
  <si>
    <t>Запарина 86</t>
  </si>
  <si>
    <t>Запарина 90</t>
  </si>
  <si>
    <t>Истомина 42 а</t>
  </si>
  <si>
    <t>Калинина 38а</t>
  </si>
  <si>
    <t>Ким Ю Чена  9а</t>
  </si>
  <si>
    <t>Комсомольская 30</t>
  </si>
  <si>
    <t>Тургенева 80а</t>
  </si>
  <si>
    <t>Фрунзе 58 а</t>
  </si>
  <si>
    <t>Фрунзе 74</t>
  </si>
  <si>
    <t>Шеронова 101</t>
  </si>
  <si>
    <t>Шеронова 121</t>
  </si>
  <si>
    <t>хх</t>
  </si>
  <si>
    <t>ООО " ОВНК"</t>
  </si>
  <si>
    <t>Волочаевская 115</t>
  </si>
  <si>
    <t>Волочаевская 117</t>
  </si>
  <si>
    <t>Волочаевская 122</t>
  </si>
  <si>
    <t>Волочаевская 131</t>
  </si>
  <si>
    <t>Гамарника 15а</t>
  </si>
  <si>
    <t>Дзержинского  6</t>
  </si>
  <si>
    <t>Дзержинского  8</t>
  </si>
  <si>
    <t>Запарина 30</t>
  </si>
  <si>
    <t>Запарина 6</t>
  </si>
  <si>
    <t>Калинина 10</t>
  </si>
  <si>
    <t>Калинина 12</t>
  </si>
  <si>
    <t>Мухина 12</t>
  </si>
  <si>
    <t>пер Гражданский 11</t>
  </si>
  <si>
    <t>перГражданский 15</t>
  </si>
  <si>
    <t>пер Гражданский 5</t>
  </si>
  <si>
    <t>пер Доступный  18</t>
  </si>
  <si>
    <t>Фрунзе 14</t>
  </si>
  <si>
    <t>Фрунзе 34</t>
  </si>
  <si>
    <t>Гамарника 84</t>
  </si>
  <si>
    <t>Гамарника 86</t>
  </si>
  <si>
    <t>Ленина 50</t>
  </si>
  <si>
    <t>Ленина 52а</t>
  </si>
  <si>
    <t>Ленинградская 7</t>
  </si>
  <si>
    <t>Лермонтова 15</t>
  </si>
  <si>
    <t>Лермонтова 18</t>
  </si>
  <si>
    <t>Лермонтова 1 Б</t>
  </si>
  <si>
    <t>Лермонтова 1 В</t>
  </si>
  <si>
    <t>Лермонтова 1Г</t>
  </si>
  <si>
    <t>Лермонтова 1 ж</t>
  </si>
  <si>
    <t>Лермонтова 47</t>
  </si>
  <si>
    <t>Лермонтова 49</t>
  </si>
  <si>
    <t>пер Облачный 64</t>
  </si>
  <si>
    <t>пер Облачный 74</t>
  </si>
  <si>
    <t>Постышева 2</t>
  </si>
  <si>
    <t>Дикопольцева 11</t>
  </si>
  <si>
    <t>Дикопольцева 23а</t>
  </si>
  <si>
    <t>Дикопольцева   6</t>
  </si>
  <si>
    <t>Дикопольцева  7</t>
  </si>
  <si>
    <t>Дикопольцева  9</t>
  </si>
  <si>
    <t>Ленина 83 д</t>
  </si>
  <si>
    <t>Ленинградская 25</t>
  </si>
  <si>
    <t>Ленинградская 25а</t>
  </si>
  <si>
    <t>Ленинградская 35</t>
  </si>
  <si>
    <t>Ленинградская 35а</t>
  </si>
  <si>
    <t>Ленинградская 37</t>
  </si>
  <si>
    <t>Лермонтова 34</t>
  </si>
  <si>
    <t>Лермонтова 41</t>
  </si>
  <si>
    <t>Мухина 23</t>
  </si>
  <si>
    <t>пер Донской 3</t>
  </si>
  <si>
    <t>Постышева 20</t>
  </si>
  <si>
    <t>Синельникова 2</t>
  </si>
  <si>
    <t>Амурский б-р, 50</t>
  </si>
  <si>
    <t>Амурский б-р, 52</t>
  </si>
  <si>
    <t>Амурский б-р, 54</t>
  </si>
  <si>
    <t>Войкова 18</t>
  </si>
  <si>
    <t>Дикопольцева 35</t>
  </si>
  <si>
    <t>Дикопольцева 51</t>
  </si>
  <si>
    <t>Дикопольцева 62</t>
  </si>
  <si>
    <t>Ким ю чена,45а</t>
  </si>
  <si>
    <t>Кооперативная 1</t>
  </si>
  <si>
    <t>Кооперативная 5</t>
  </si>
  <si>
    <t>Информационные  конструкции</t>
  </si>
  <si>
    <t>по отчётам</t>
  </si>
  <si>
    <t>начислено</t>
  </si>
  <si>
    <t>1 кв</t>
  </si>
  <si>
    <t>выполнено</t>
  </si>
  <si>
    <t>2кв</t>
  </si>
  <si>
    <t>3кв</t>
  </si>
  <si>
    <t>4кв</t>
  </si>
  <si>
    <t>ленинградская 10</t>
  </si>
  <si>
    <t>Гайдара 12</t>
  </si>
  <si>
    <t>Дикопольцева 78</t>
  </si>
  <si>
    <t>Некрасова 12</t>
  </si>
  <si>
    <t>Некрасова 41</t>
  </si>
  <si>
    <t>Панькова 29</t>
  </si>
  <si>
    <t>Даниловского 14а</t>
  </si>
  <si>
    <t>Волочаевск,153</t>
  </si>
  <si>
    <t>Даниловского 16</t>
  </si>
  <si>
    <t>Даниловского 18г</t>
  </si>
  <si>
    <t>2 кв</t>
  </si>
  <si>
    <t>3 кв</t>
  </si>
  <si>
    <t>4 кв.</t>
  </si>
  <si>
    <t>Панькова 15</t>
  </si>
  <si>
    <t>Всего начислено  2011 год   60%</t>
  </si>
  <si>
    <t>2кв.</t>
  </si>
  <si>
    <t>1кв</t>
  </si>
  <si>
    <t>2 кв кв.</t>
  </si>
  <si>
    <t>Ленина,26</t>
  </si>
  <si>
    <t>К.Маркса,43</t>
  </si>
  <si>
    <t>Ким Ю Чена, 28</t>
  </si>
  <si>
    <t>Волочаевская,166</t>
  </si>
  <si>
    <t>Шеронова,123</t>
  </si>
  <si>
    <t>Амурский б.р,12</t>
  </si>
  <si>
    <t xml:space="preserve">Амурский б-р.8 </t>
  </si>
  <si>
    <t>Калинина,80</t>
  </si>
  <si>
    <t>Комсомольская,52</t>
  </si>
  <si>
    <t>М.Амурского,26</t>
  </si>
  <si>
    <t xml:space="preserve">Запарина,15 </t>
  </si>
  <si>
    <t>Дикопольцева,72</t>
  </si>
  <si>
    <t>Ленина,7</t>
  </si>
  <si>
    <t>К.Маркса,43-</t>
  </si>
  <si>
    <t>Панькова,11</t>
  </si>
  <si>
    <t>Дикопольцева, 70</t>
  </si>
  <si>
    <t>Амурский б-р.8</t>
  </si>
  <si>
    <t>Запарина,15</t>
  </si>
  <si>
    <t>Запарина,32</t>
  </si>
  <si>
    <t>Дзержинского,24</t>
  </si>
  <si>
    <t>Калинина,80-</t>
  </si>
  <si>
    <t>М.Амурского,26,</t>
  </si>
  <si>
    <t>Запарина,6</t>
  </si>
  <si>
    <t>Ленина,74</t>
  </si>
  <si>
    <t>Запарина  8</t>
  </si>
  <si>
    <t>Владивостокская 49</t>
  </si>
  <si>
    <t>Владивостокская 51</t>
  </si>
  <si>
    <t>Владивостокская 53</t>
  </si>
  <si>
    <t>3 кв.</t>
  </si>
  <si>
    <t>3,кв</t>
  </si>
  <si>
    <t>9 мес.</t>
  </si>
  <si>
    <t>1+2+3</t>
  </si>
  <si>
    <t>9 мес</t>
  </si>
  <si>
    <t>4 кв</t>
  </si>
  <si>
    <t>итого 1+4</t>
  </si>
  <si>
    <t>Дзержинского 19</t>
  </si>
  <si>
    <t>Дикопольцева 76</t>
  </si>
  <si>
    <t>ООО ДМС</t>
  </si>
  <si>
    <t>ООО  ДМС</t>
  </si>
  <si>
    <t>(реклама)</t>
  </si>
  <si>
    <t>ООО РАССВЕТ</t>
  </si>
  <si>
    <t>ООО Водрем-ДВ</t>
  </si>
  <si>
    <r>
      <t>Остаток  суммы</t>
    </r>
    <r>
      <rPr>
        <b/>
        <sz val="10"/>
        <rFont val="Arial Cyr"/>
        <family val="0"/>
      </rPr>
      <t xml:space="preserve"> 2012 </t>
    </r>
    <r>
      <rPr>
        <b/>
        <sz val="8"/>
        <rFont val="Arial Cyr"/>
        <family val="0"/>
      </rPr>
      <t>год</t>
    </r>
  </si>
  <si>
    <t xml:space="preserve"> начислено 2012 год</t>
  </si>
  <si>
    <t>Всего начислено  2012 год   100%</t>
  </si>
  <si>
    <t>выполнено работ  2012 год</t>
  </si>
  <si>
    <t xml:space="preserve">Остаток  суммы  на  2013год  </t>
  </si>
  <si>
    <t>начислено 2012год</t>
  </si>
  <si>
    <t>Всего выполнено работ   2012 год</t>
  </si>
  <si>
    <r>
      <t>Остаток  суммы на</t>
    </r>
    <r>
      <rPr>
        <b/>
        <sz val="10"/>
        <rFont val="Arial Cyr"/>
        <family val="0"/>
      </rPr>
      <t xml:space="preserve"> 2012 </t>
    </r>
    <r>
      <rPr>
        <b/>
        <sz val="8"/>
        <rFont val="Arial Cyr"/>
        <family val="0"/>
      </rPr>
      <t>год</t>
    </r>
  </si>
  <si>
    <r>
      <t>Остаток  суммы</t>
    </r>
    <r>
      <rPr>
        <b/>
        <sz val="10"/>
        <rFont val="Arial Cyr"/>
        <family val="0"/>
      </rPr>
      <t xml:space="preserve">  на 2012 </t>
    </r>
    <r>
      <rPr>
        <b/>
        <sz val="8"/>
        <rFont val="Arial Cyr"/>
        <family val="0"/>
      </rPr>
      <t>год</t>
    </r>
  </si>
  <si>
    <t>выполнено работ  2012год</t>
  </si>
  <si>
    <r>
      <t xml:space="preserve">Остаток  суммы на </t>
    </r>
    <r>
      <rPr>
        <b/>
        <sz val="10"/>
        <rFont val="Arial Cyr"/>
        <family val="0"/>
      </rPr>
      <t xml:space="preserve"> 2012 </t>
    </r>
    <r>
      <rPr>
        <b/>
        <sz val="8"/>
        <rFont val="Arial Cyr"/>
        <family val="0"/>
      </rPr>
      <t>год</t>
    </r>
  </si>
  <si>
    <t xml:space="preserve"> начислено 2012год</t>
  </si>
  <si>
    <r>
      <t xml:space="preserve">Остаток  суммы  на </t>
    </r>
    <r>
      <rPr>
        <b/>
        <sz val="10"/>
        <rFont val="Arial Cyr"/>
        <family val="0"/>
      </rPr>
      <t xml:space="preserve"> 2012 </t>
    </r>
    <r>
      <rPr>
        <b/>
        <sz val="8"/>
        <rFont val="Arial Cyr"/>
        <family val="0"/>
      </rPr>
      <t>год</t>
    </r>
  </si>
  <si>
    <t>план на 12 год</t>
  </si>
  <si>
    <t xml:space="preserve"> начислено 201 год</t>
  </si>
  <si>
    <t>Всего начислено  2012 год   60%</t>
  </si>
  <si>
    <t>Владивостокская  смотри ДМС стр 26-28</t>
  </si>
  <si>
    <t>Ленина,22а</t>
  </si>
  <si>
    <t>Панькова  31</t>
  </si>
  <si>
    <t>Панькова 31</t>
  </si>
  <si>
    <t>Всего начислено  2012 год   100%(без НДС)</t>
  </si>
  <si>
    <t>18% НДС+40%</t>
  </si>
  <si>
    <t>20%+НДС</t>
  </si>
  <si>
    <t>Всего начислено  2012 год   100% с НДС</t>
  </si>
  <si>
    <t>10% + НДС</t>
  </si>
  <si>
    <t>10% +НДС</t>
  </si>
  <si>
    <t>ххх</t>
  </si>
  <si>
    <t>хххх</t>
  </si>
  <si>
    <t>х</t>
  </si>
  <si>
    <t>Всего начислено  2012 год   80% без НДС</t>
  </si>
  <si>
    <t>Всего начислено  2012 год  90%,без НДС</t>
  </si>
  <si>
    <t>ВОЛС / конструктивные элеменды зданий</t>
  </si>
  <si>
    <t>начислено 2013год</t>
  </si>
  <si>
    <t>выполнено работ  2013год</t>
  </si>
  <si>
    <r>
      <t>Остаток  суммы на</t>
    </r>
    <r>
      <rPr>
        <b/>
        <sz val="10"/>
        <rFont val="Arial Cyr"/>
        <family val="0"/>
      </rPr>
      <t xml:space="preserve"> 2013 </t>
    </r>
    <r>
      <rPr>
        <b/>
        <sz val="8"/>
        <rFont val="Arial Cyr"/>
        <family val="0"/>
      </rPr>
      <t>год</t>
    </r>
  </si>
  <si>
    <t>Всего начислено  2013 год   100%</t>
  </si>
  <si>
    <t>Всего начислено  2013 год  90%,без НДС</t>
  </si>
  <si>
    <t>Всего выполнено работ   2013 год</t>
  </si>
  <si>
    <t xml:space="preserve">Остаток  суммы  на  2014год  </t>
  </si>
  <si>
    <t>10%+НДС</t>
  </si>
  <si>
    <t>0%+НДС</t>
  </si>
  <si>
    <t>план на 13 год</t>
  </si>
  <si>
    <t>выполнено работ  2013 год</t>
  </si>
  <si>
    <r>
      <t>Остаток  суммы</t>
    </r>
    <r>
      <rPr>
        <b/>
        <sz val="10"/>
        <rFont val="Arial Cyr"/>
        <family val="0"/>
      </rPr>
      <t xml:space="preserve"> 2013 </t>
    </r>
    <r>
      <rPr>
        <b/>
        <sz val="8"/>
        <rFont val="Arial Cyr"/>
        <family val="0"/>
      </rPr>
      <t>год</t>
    </r>
  </si>
  <si>
    <t>Всего начислено  2013 год   100% с НДС</t>
  </si>
  <si>
    <t>Всего начислено  2013 год   80% без НДС</t>
  </si>
  <si>
    <t>20% + НДС</t>
  </si>
  <si>
    <t>20% +НДС</t>
  </si>
  <si>
    <t>Всего начислено  2013 год   100%(без НДС)</t>
  </si>
  <si>
    <t>Всего начислено  2013год   60%</t>
  </si>
  <si>
    <t>Всего начислено  2013 год   60%</t>
  </si>
  <si>
    <t xml:space="preserve"> ДОГОВОР N  К-</t>
  </si>
  <si>
    <t>г.Хабаровск «____»___________­­­­­­201 г.</t>
  </si>
  <si>
    <t>Общество с ограниченной ответственностью «Управляющая компания по жилищно-коммунальному хозяйству «Сервис-Центр», сокращенно ООО «УКЖКХ «Сервис-Центр», именуемое в дальнейшем Управляющая организация, в лице Генерального директора  , действующего на основании Устава, с одной стороны, и  , именуемый в дальнейшем Хозяйствующий субъект, с другой стороны, заключили договор о нижеследующем:</t>
  </si>
  <si>
    <t>1. ПРЕДМЕТ ДОГОВОРА</t>
  </si>
  <si>
    <t>1.1. Управляющая организация на условиях настоящего договора предоставляет Хозяйствующему субъекту место на конструктивных элементах многоквартирного дома №-14 ул. Гоголя согласно приложению за №1 (которое является неотъемлемой частью настоящего договора), для размещения и эксплуатации рекламной конструкции</t>
  </si>
  <si>
    <t>2. ОБЯЗАННОСТИ СТОРОН</t>
  </si>
  <si>
    <t>2.1. Управляющая организация обязана:</t>
  </si>
  <si>
    <t>2.1.1. На основании настоящего договора принимать к рассмотрению, совершать необходимые действия и выносить решения по всем предъявляемым Хозяйствующим субъектом документам на предмет размещения рекламной конструкции на конструктивных элементах МКД в срок до десяти рабочих дней.</t>
  </si>
  <si>
    <t xml:space="preserve">2.1.2. Утвердить (не утвердить) предъявленный Хозяйствующим субъектом план производства работ и чертежи закладных элементов по размещению рекламной конструкции </t>
  </si>
  <si>
    <t>2.1.3. На основании настоящего договора выдать ордер на производство работ.</t>
  </si>
  <si>
    <t>2.1.4.Проводить контроль  соблюдения Хозяйствующим субъектом сроков установки рекламной конструкции порядка размещения оборудования в соответствии с утвержденным планом производства работ и работ по установке закладных элементов в соответствии с чертежами. Не допускать разрушений и иных действий, которые могут повлечь к разрушению конструктивных элементов и вспомогательных помещений.</t>
  </si>
  <si>
    <t>2.1.5. Не допускать подключений к домовой электросети оборудования Хозяйствующего субъекта без надлежащего оформления документов. Осуществлять контроль при  установке приборов учета в соответствии с выданными техническими условиями, предписаниями Управляющей организации, оформленными разрешениями и правилами соблюдения требований электробезопасности.</t>
  </si>
  <si>
    <t>2.1.6. По окончании работ оформить комиссионный акт осмотра технического состояния конструктивных элементов многоквартирного дома (акт приемки) и при отсутствии замечаний, произвести закрытие ордера. При наличии замечаний, после их устранения, согласно акту осмотра, произвести закрытие ордера.</t>
  </si>
  <si>
    <t>2.1.7. Составить комиссионный акт осмотра технического состояния конструктивных элементов многоквартирного дома: по окончании срока действия ордера, если работы были не закончены, при расторжении договора.</t>
  </si>
  <si>
    <t xml:space="preserve">2.1.8. Своевременно оказывать содействие в создании условий для выполнения работ по размещению рекламной конструкции. </t>
  </si>
  <si>
    <t>2.1.9. Уведомлять Хозяйствующего субъекта о планируемых работах на конструктивных элементах многоквартирного дома. Если рекламная конструкция Хозяйствующего субъекта при работах может быть повреждена, не приступать к работам без его представителя в течение десяти дней от момента уведомления.</t>
  </si>
  <si>
    <t>2.1.10. Один раз в год проводить осмотр конструктивных элементов многоквартирного дома с составлением комиссионного акта технического состояния и предоставлением одного экземпляра акта Хозяйствующему субъекту.</t>
  </si>
  <si>
    <t>2.2. Хозяйствующий субъект обязан:</t>
  </si>
  <si>
    <t>2.2.1. Выполнить работы в соответствии с выданным ордером.</t>
  </si>
  <si>
    <t>2.2.2. Обеспечить наличие приказа по предприятию, производителю работ, о назначении ответственного лица на период проведения работ по размещению рекламной конструкции. Привлекать к работам обученный персонал, лиц имеющих необходимые для данного производства работ разрешения, допуски по технике безопасности, электробезопасности.</t>
  </si>
  <si>
    <t>2.2.3. По окончанию каждого рабочего дня производить уборку в местах производства работ (конструктивные элементы многоквартирного дома).</t>
  </si>
  <si>
    <t>2.2.4. Обеспечить круглосуточную оперативную связь по телефонам __________________, оперативный вызов на объект своих представителей в случае возникновения угроз разрушения, поломок, влекущих опасность для собственников помещений многоквартирного дома и окружающих.</t>
  </si>
  <si>
    <t>2.2.5. По требованию Управляющей организации в кратчайшие сроки устранить причины, влекущие опасность для нанимателей и собственников помещений многоквартирного дома, при невозможности устранения произвести демонтаж оборудования и линий связи.</t>
  </si>
  <si>
    <t>2.2.6. Ежегодно проводить технический осмотр размещённой рекламной конструкции с уточнением расположения рекламной конструкции, состояния её закладных элементов, выявлением возможных механических повреждений,  с оформлением комиссионных актов осмотра, и предоставлением их Управляющей организации.</t>
  </si>
  <si>
    <t>2.2.7. По договоренности сторон компенсировать затраты, связанные с восстановлением предоставленного места на конструктивных элементах многоквартирного дома, или восстановить его самостоятельно в сроки, определенные Управляющей организацией.</t>
  </si>
  <si>
    <t>2.2.8. Осуществлять оплату Управляющей организации в сроки и в размере, установленные настоящим договором.</t>
  </si>
  <si>
    <t>2.2.9. Не допускать размещение рекламной конструкции третьим лицам на предоставленных конструктивных элементах многоквартирных домов.</t>
  </si>
  <si>
    <t>2.2.10. Соблюдать требования СЭС, Государственного Пожарного Надзора и иных отраслевых правил и норм, установленных для многоквартирных домов, а также при эксплуатации рекламной конструкции, размещенного Хозяйствующим субъектом по настоящему договору. При необходимости, за свой счет проводить мероприятия, приобретать и устанавливать технические средства, необходимые для обеспечения безопасности нанимателей и собственников помещений многоквартирного дома, а также устранения факторов неблагоприятного воздействия на здоровье людей при эксплуатации установленной рекламной конструкции.</t>
  </si>
  <si>
    <r>
      <t xml:space="preserve">2.2.11. </t>
    </r>
    <r>
      <rPr>
        <b/>
        <sz val="9"/>
        <rFont val="Times New Roman"/>
        <family val="1"/>
      </rPr>
      <t xml:space="preserve">При расторжении договора или при получении уведомления о досрочном расторжении договора в течение 30 дней произвести демонтаж, вывоз рекламной конструкции, уборку объекта, сдать по акту, компенсировать затраты по восстановлению выявленных дефектов на конструктивных элементах. </t>
    </r>
  </si>
  <si>
    <t>2.1.12. Письменно сообщать Управляющей организации об изменении своих банковских реквизитов, наименования или организационно-правовой формы, смене адреса местонахождения, либо ликвидации Хозяйствующего субъекта не позднее пятнадцати дней с момента (даты) такого изменения. Если Хозяйствующий субъект не сообщит об изменении своих реквизитов в указанный срок, то счета и иная документация, направляемая Управляющей организацией, считается полученной Хозяйствующим субъектом на 6-й день, начиная с момента (даты) отправки документов заказным письмом по адресу, указанному в настоящем  договоре.</t>
  </si>
  <si>
    <r>
      <t xml:space="preserve">2.2.13. </t>
    </r>
    <r>
      <rPr>
        <b/>
        <sz val="9"/>
        <rFont val="Times New Roman"/>
        <family val="1"/>
      </rPr>
      <t>Самостоятельно урегулировать возникающие разногласия, связанные с установкой и размещением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рекламной конструкции Хозяйствующего субъекта с собственниками и нанимателями жилых помещений многоквартирного дома, в том числе, по согласованию с Управляющей организацией, изменить месторасположение своего рекламной конструкции. </t>
    </r>
  </si>
  <si>
    <t>3. ПРАВА СТОРОН</t>
  </si>
  <si>
    <t>3.1. Управляющая организация имеет право:</t>
  </si>
  <si>
    <t>3.1.1. Незамедлительно организовать работу по демонтажу рекламной конструкции влекущей опасность нанимателям и собственникам помещений многоквартирного дома, при условии отсутствия оперативной связи с Хозяйствующим субъектом или при отсутствии намерений,  каких-либо действий со стороны Хозяйствующего субъекта, через сутки после оперативного его уведомления с подтверждением факта уведомления. Факт опасности и угрозы жизни, здоровью, имуществу нанимателей и собственников помещений многоквартирного дома подтверждается комиссионным актом технического состояния конструктивных элементов многоквартирного дома.</t>
  </si>
  <si>
    <t>3.1.2. Проверять состояние конструктивных элементов многоквартирного дома,  при неявке в назначенный срок представителей Хозяйствующего субъекта составлять в одностороннем порядке акты технического состояния конструктивных элементов и вспомогательных помещений многоквартирного дома. На основании этих актов выставлять претензии Хозяйствующему субъекту по возмещению затрат, связанных с восстановлением конструктивных элементов многоквартирного дома.</t>
  </si>
  <si>
    <t>3.1.3. Не выдавать ордер в случае задержки оплаты.</t>
  </si>
  <si>
    <t>3.1.4. Проверять состояние предоставленных Хозяйствующему субъекту на период действия настоящего договора, конструктивных элементов многоквартирного дома.</t>
  </si>
  <si>
    <t>3.1.5. Привлекать сторонние организации для получения заключений, экспертиз, необходимых для исполнения условий настоящего Договора. Оплату за эти работы Управляющая организация производит самостоятельно на условиях отдельных договоров.</t>
  </si>
  <si>
    <t xml:space="preserve">3.1.6. Производить оперативный вызов представителей Хозяйствующего субъекта по телефону №______________ </t>
  </si>
  <si>
    <t>3.2. Хозяйствующий субъект имеет право:</t>
  </si>
  <si>
    <t>3.2.1. Привлекать к производству работ подрядную организацию. Привлечение или замена подрядной организации отражается в ордере и влечет его переоформление с предоставлением новых документов и повторную оплату.</t>
  </si>
  <si>
    <t>3.2.2. Самостоятельно определять способ выполнения работ, количество необходимого персонала.</t>
  </si>
  <si>
    <t>3.2.3. В случае приостановки действия ордера, возобновить действие ордера после устранения замечаний в сроки, указанные в уведомлении.</t>
  </si>
  <si>
    <t>3.2.4. Присутствовать при обследовании используемых конструктивных элементов и многоквартирного дома.</t>
  </si>
  <si>
    <t>3.2.5. Произвести повторный монтаж рекламной конструкции при изменении габаритов, веса, места расположения рекламной конструкции только на основании ордера, оформленного заново, и после произведения повторной оплаты.</t>
  </si>
  <si>
    <t>4. СТОИМОСТЬ РАБОТ И ПОРЯДОК РАСЧЕТОВ СТОРОН</t>
  </si>
  <si>
    <t>4.1. Предоставление и использование конструктивных элементов многоквартирного дома для размещения, эксплуатации рекламной конструкции, осуществляется на возмездной основе в соответствии с условиями настоящего договора.</t>
  </si>
  <si>
    <t>4.2. Стоимость по настоящему договору определяется выставлением платежей в следующем порядке:</t>
  </si>
  <si>
    <t>4.2.1. За предоставление места на конструктивных элементах для юридических лиц - единовременно (с НДС).</t>
  </si>
  <si>
    <t>4.2.2. За использование места на конструктивных элементах многоквартирного дома: ежемесячно согласно расчету в приложении за №1.</t>
  </si>
  <si>
    <t>Стоимость может пересматриваться сторонами досрочно по требованию одной из сторон в случаях изменения коэффициента инфляции и складывающихся цен, но не чаще одного раза в год.</t>
  </si>
  <si>
    <t>Перерасчет и начисление оплаты по договору производится автоматически с момента (даты) изменения базовой стоимости оплаты за размещение рекламной конструкции на конструктивных элементах многоквартирного дома.</t>
  </si>
  <si>
    <r>
      <t xml:space="preserve">4.3. Оплата по п.4.2.1. по настоящему договору производится в течение </t>
    </r>
    <r>
      <rPr>
        <b/>
        <sz val="9"/>
        <rFont val="Times New Roman"/>
        <family val="1"/>
      </rPr>
      <t>трех рабочих дней</t>
    </r>
    <r>
      <rPr>
        <sz val="9"/>
        <rFont val="Times New Roman"/>
        <family val="1"/>
      </rPr>
      <t xml:space="preserve"> после заключения договора. Оплата по п. 4.2.2 договора производится ежемесячно до 10 числа текущего месяца путем перечисления денежных средств на расчетный счет Управляющей организации на основании выставленных счетов - фактур, согласно предоставленным расчетным счетам. В случае отсутствия расчетных счетов, Хозяйствующий субъект самостоятельно забирает  счета-фактуры и оплачивает их ежемесячно до 10 числа текущего месяца.</t>
    </r>
  </si>
  <si>
    <t xml:space="preserve">4.4. Оплата за восстановление конструктивных элементов многоквартирного дома производится согласно п.4.2. </t>
  </si>
  <si>
    <t>4.5. В случае предоставленной Хозяйствующим субъектом повторной заявки, после аннулирования предыдущего ордера, оплата производится в соответствии с пунктом 4.2 настоящего договора.</t>
  </si>
  <si>
    <t>4.6. Оплата за работы, связанные с экстренным  демонтажем рекламной конструкции, по причине возникновения угрозы жизни, здоровью, имуществу нанимателей и собственников помещений многоквартирного дома производится в размерах фактических затрат, за счет стороны, допустившей возникновение такой угрозы.</t>
  </si>
  <si>
    <t>5. ОТВЕТСТВЕННОСТЬ СТОРОН</t>
  </si>
  <si>
    <r>
      <t xml:space="preserve">5.1. </t>
    </r>
    <r>
      <rPr>
        <b/>
        <sz val="9"/>
        <rFont val="Times New Roman"/>
        <family val="1"/>
      </rPr>
      <t>Стороны не несут ответственности по своим обязательствам:</t>
    </r>
  </si>
  <si>
    <t>5.1.1. Если в период действия настоящего договора произошли изменения в действующем законодательстве, делающие невозможным их выполнение.</t>
  </si>
  <si>
    <t>5.1.2. Если невыполнение явилось следствием обстоятельств непреодолимой силы, возникших после заключения настоящего договора в результате событий чрезвычайного характера.</t>
  </si>
  <si>
    <t>5.2. Сторона, для которой возникли условия невозможности исполнения обязательств по настоящему договору, обязана немедленно известить другую сторону о наступлении и прекращении вышеуказанных обстоятельств.</t>
  </si>
  <si>
    <t>5.3. Хозяйствующий субъект в соответствии с законодательством Российской Федерации несет материальную ответственность в полном объеме причиненных Управляющей организации, нанимателю или собственнику жилого, нежилого помещения, иным случайно пострадавшим собственникам и гражданам убытков, ущерба его имуществу, явившихся причиной неправомерных действий (бездействия) Хозяйствующего субъекта, его персонала или представителей при выполнении работ в рамках настоящего договора.</t>
  </si>
  <si>
    <t>5.4. Управляющая организация не несет материальную ответственность за хищение или повреждение установленной Хозяйствующим субъектом рекламной конструкции. Возмещение затрат по восстановлению похищенного или поврежденного оборудования Хозяйствующий субъект востребует самостоятельно с виновной стороны.</t>
  </si>
  <si>
    <t>5.5. Управляющая организация не возмещает произведенные оплаты или иные другие затраты, убытки, понесенные Хозяйствующим субъектом при досрочном расторжении договора.</t>
  </si>
  <si>
    <t>5.6. Управляющая организация не возмещает убытки, понесенные Хозяйствующим субъектом в случае демонтажа рекламной конструкции, представляющей опасность и угрозу жизни, здоровью, имуществу нанимателям, собственникам помещений многоквартирного дома, при условии отсутствия оперативной связи с Хозяйствующим субъектом или при отсутствии намерений или каких-либо действий со стороны Хозяйствующего субъекта после оперативного его уведомления.</t>
  </si>
  <si>
    <t>5.7. В случае нарушения Хозяйствующим субъектом п. 4.4.2., 4.3. настоящего Договора, Управляющая компания вправе взыскать с него пени в размере 1 % от суммы долга, за каждый день просрочки платежа. Пеня взыскивается на основании письменной претензии Управляющей компании, принятой Управляющей компанией.</t>
  </si>
  <si>
    <t>5.8. Окончание срока действия настоящего договора не освобождает стороны от ответственности за нарушение его условий в период его действия.</t>
  </si>
  <si>
    <t>5.9. В случае задержки или необоснованного уклонения от освобождения места на конструктивных элементах, в вспомогательных помещениях от  оборудования связи после прекращения действия настоящего договора, Хозяйствующий субъект обязан выплатить плату в соответствии с п. 4.2.2. договора за все время задержки, по день фактического освобождения части технологического ресурса.</t>
  </si>
  <si>
    <t>6. СРОК ДЕЙСТВИЯ ДОГОВОРА</t>
  </si>
  <si>
    <t>6.1. Настоящий договор вступает в силу с момента подписания и распространяет свое действие на отношения, возникшие с «_____»  ____________ 20    г. Срок действия настоящего договора до «_____»  _______________ 20     г.</t>
  </si>
  <si>
    <t xml:space="preserve">6.2. Договор считается ежегодно продленным, если за месяц до окончания срока его действия не последует заявки одной из сторон об отказе от настоящего договора или его пересмотре.  </t>
  </si>
  <si>
    <t>7. ИЗМЕНЕНИЕ И ДОСРОЧНОЕ РАСТОРЖЕНИЕ ИЛИ</t>
  </si>
  <si>
    <t xml:space="preserve"> ПРЕКРАЩЕНИЕ ДОГОВОРА</t>
  </si>
  <si>
    <t>7.1. Стороны имеют право по взаимному соглашению досрочно расторгнуть договор. Соглашение о расторжении настоящего договора заключается в письменной форме и подписывается уполномоченными представителями каждой из сторон, за исключением случаев, оговоренных в пункте 7.2. настоящего договора.</t>
  </si>
  <si>
    <t>7.2.  Договор расторгается в одностороннем порядке по истечении календарного месяца после:</t>
  </si>
  <si>
    <t>7.2.1.  Аннулирования ордера.</t>
  </si>
  <si>
    <t>7.2.2. Произведенного демонтажа рекламной конструкции в соответствии с пунктом 3.1.1 настоящего договора.</t>
  </si>
  <si>
    <t>7.2.3. Неисполнения пунктов 2.2.5, 4.3, 4.4, 4.5. настоящего договора.</t>
  </si>
  <si>
    <t>7.3. Управляющая организация вправе отказаться от исполнения настоящего договора в случае двукратного невнесения Хозяйствующим субъектом стоимости использования конструктивных элементов многоквартирного дома в размере, предусмотренном п. 4.2.2. в сроки, установленные п. 4.3. настоящего договора. В данном случае Управляющая организация направляет в адрес Хозяйствующего субъекта уведомление о расторжении договора. Договор считается расторгнутым по истечении 30 дней с момента получения уведомления.</t>
  </si>
  <si>
    <t>7.4. Управляющая организация вправе отказаться от исполнения настоящего договора в случае неисполнения Хозяйствующим субъектом п. 2.2.14 настоящего договора. В данном случае Управляющая организация направляет в адрес Хозяйствующего субъекта уведомление о расторжении договора. Договор считается расторгнутым по истечении 30 дней с момента получения уведомления.</t>
  </si>
  <si>
    <t>8. РАЗРЕШЕНИЕ СПОРОВ</t>
  </si>
  <si>
    <t>8.1. При возникновении споров, в связи с исполнением обязательств по настоящему договору, они разрешаются сторонами путем переговоров.</t>
  </si>
  <si>
    <t>8.2. В случае невозможности разрешения спора, по соглашению сторон, спор рассматривается в судебном порядке в Арбитражном суде Хабаровского края.</t>
  </si>
  <si>
    <t>9. ДОПОЛНИТЕЛЬНЫЕ УСЛОВИЯ</t>
  </si>
  <si>
    <t>9.1. Взаимоотношения сторон, не урегулированные настоящим договором, регламентируются действующим законодательством РФ.</t>
  </si>
  <si>
    <t>9.2. При смене собственника рекламной конструкции, установленного на конструктивных элементах многоквартирного дома договор переоформляется.</t>
  </si>
  <si>
    <t>9.3. Настоящий договор составлен в двух экземплярах, имеющих одинаковую юридическую силу для каждой из сторон.</t>
  </si>
  <si>
    <t>9.4. Во всем остальном, что не предусмотрено настоящим договором, стороны будут руководствоваться действующим законодательством РФ.</t>
  </si>
  <si>
    <t>9.5. К договору прилагаются:</t>
  </si>
  <si>
    <t>- Приложение № 1 (адресные расчеты начислений за предоставление места на конструктивных элементах и вспомогательных помещениях многоквартирного дома для размещения оборудования и линий связи).</t>
  </si>
  <si>
    <t>10. ЮРИДИЧЕСКИЕ АДРЕСА И ПОДПИСИ СТОРОН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</si>
</sst>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7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3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4" fontId="2" fillId="0" borderId="30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wrapText="1"/>
    </xf>
    <xf numFmtId="0" fontId="2" fillId="35" borderId="38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3" fillId="35" borderId="39" xfId="0" applyFont="1" applyFill="1" applyBorder="1" applyAlignment="1">
      <alignment wrapText="1"/>
    </xf>
    <xf numFmtId="0" fontId="2" fillId="36" borderId="29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2" fontId="2" fillId="36" borderId="17" xfId="0" applyNumberFormat="1" applyFont="1" applyFill="1" applyBorder="1" applyAlignment="1">
      <alignment/>
    </xf>
    <xf numFmtId="0" fontId="2" fillId="36" borderId="4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2" fontId="2" fillId="36" borderId="29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2" fillId="35" borderId="17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43" xfId="0" applyFont="1" applyFill="1" applyBorder="1" applyAlignment="1">
      <alignment/>
    </xf>
    <xf numFmtId="0" fontId="2" fillId="35" borderId="4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2" fontId="3" fillId="37" borderId="45" xfId="0" applyNumberFormat="1" applyFont="1" applyFill="1" applyBorder="1" applyAlignment="1">
      <alignment/>
    </xf>
    <xf numFmtId="0" fontId="3" fillId="37" borderId="34" xfId="0" applyFont="1" applyFill="1" applyBorder="1" applyAlignment="1">
      <alignment wrapText="1"/>
    </xf>
    <xf numFmtId="0" fontId="3" fillId="37" borderId="37" xfId="0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5" borderId="12" xfId="0" applyFont="1" applyFill="1" applyBorder="1" applyAlignment="1">
      <alignment/>
    </xf>
    <xf numFmtId="0" fontId="2" fillId="35" borderId="46" xfId="0" applyFont="1" applyFill="1" applyBorder="1" applyAlignment="1">
      <alignment/>
    </xf>
    <xf numFmtId="0" fontId="2" fillId="37" borderId="47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2" fillId="37" borderId="4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3" fillId="35" borderId="50" xfId="0" applyFont="1" applyFill="1" applyBorder="1" applyAlignment="1">
      <alignment wrapText="1"/>
    </xf>
    <xf numFmtId="0" fontId="3" fillId="37" borderId="51" xfId="0" applyFont="1" applyFill="1" applyBorder="1" applyAlignment="1">
      <alignment wrapText="1"/>
    </xf>
    <xf numFmtId="0" fontId="2" fillId="35" borderId="33" xfId="0" applyFont="1" applyFill="1" applyBorder="1" applyAlignment="1">
      <alignment/>
    </xf>
    <xf numFmtId="2" fontId="3" fillId="37" borderId="34" xfId="0" applyNumberFormat="1" applyFont="1" applyFill="1" applyBorder="1" applyAlignment="1">
      <alignment/>
    </xf>
    <xf numFmtId="9" fontId="3" fillId="0" borderId="22" xfId="0" applyNumberFormat="1" applyFont="1" applyBorder="1" applyAlignment="1">
      <alignment horizontal="left"/>
    </xf>
    <xf numFmtId="9" fontId="2" fillId="0" borderId="22" xfId="0" applyNumberFormat="1" applyFont="1" applyBorder="1" applyAlignment="1">
      <alignment horizontal="left"/>
    </xf>
    <xf numFmtId="0" fontId="2" fillId="37" borderId="11" xfId="0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0" fontId="2" fillId="36" borderId="5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5" borderId="53" xfId="0" applyFont="1" applyFill="1" applyBorder="1" applyAlignment="1">
      <alignment/>
    </xf>
    <xf numFmtId="0" fontId="2" fillId="35" borderId="54" xfId="0" applyFont="1" applyFill="1" applyBorder="1" applyAlignment="1">
      <alignment/>
    </xf>
    <xf numFmtId="0" fontId="2" fillId="35" borderId="52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2" fontId="2" fillId="38" borderId="19" xfId="0" applyNumberFormat="1" applyFont="1" applyFill="1" applyBorder="1" applyAlignment="1">
      <alignment/>
    </xf>
    <xf numFmtId="2" fontId="3" fillId="37" borderId="19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39" borderId="28" xfId="0" applyFont="1" applyFill="1" applyBorder="1" applyAlignment="1">
      <alignment/>
    </xf>
    <xf numFmtId="2" fontId="2" fillId="39" borderId="55" xfId="0" applyNumberFormat="1" applyFont="1" applyFill="1" applyBorder="1" applyAlignment="1">
      <alignment/>
    </xf>
    <xf numFmtId="2" fontId="2" fillId="39" borderId="23" xfId="0" applyNumberFormat="1" applyFont="1" applyFill="1" applyBorder="1" applyAlignment="1">
      <alignment/>
    </xf>
    <xf numFmtId="2" fontId="2" fillId="39" borderId="56" xfId="0" applyNumberFormat="1" applyFont="1" applyFill="1" applyBorder="1" applyAlignment="1">
      <alignment/>
    </xf>
    <xf numFmtId="2" fontId="3" fillId="39" borderId="0" xfId="0" applyNumberFormat="1" applyFont="1" applyFill="1" applyBorder="1" applyAlignment="1">
      <alignment/>
    </xf>
    <xf numFmtId="0" fontId="3" fillId="39" borderId="30" xfId="0" applyFont="1" applyFill="1" applyBorder="1" applyAlignment="1">
      <alignment/>
    </xf>
    <xf numFmtId="0" fontId="3" fillId="39" borderId="31" xfId="0" applyFont="1" applyFill="1" applyBorder="1" applyAlignment="1">
      <alignment/>
    </xf>
    <xf numFmtId="2" fontId="3" fillId="39" borderId="31" xfId="0" applyNumberFormat="1" applyFont="1" applyFill="1" applyBorder="1" applyAlignment="1">
      <alignment/>
    </xf>
    <xf numFmtId="2" fontId="2" fillId="37" borderId="13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/>
    </xf>
    <xf numFmtId="2" fontId="3" fillId="37" borderId="22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2" fontId="2" fillId="37" borderId="22" xfId="0" applyNumberFormat="1" applyFont="1" applyFill="1" applyBorder="1" applyAlignment="1">
      <alignment/>
    </xf>
    <xf numFmtId="2" fontId="3" fillId="37" borderId="13" xfId="0" applyNumberFormat="1" applyFont="1" applyFill="1" applyBorder="1" applyAlignment="1">
      <alignment/>
    </xf>
    <xf numFmtId="2" fontId="2" fillId="39" borderId="17" xfId="0" applyNumberFormat="1" applyFont="1" applyFill="1" applyBorder="1" applyAlignment="1">
      <alignment/>
    </xf>
    <xf numFmtId="2" fontId="2" fillId="39" borderId="19" xfId="0" applyNumberFormat="1" applyFont="1" applyFill="1" applyBorder="1" applyAlignment="1">
      <alignment/>
    </xf>
    <xf numFmtId="2" fontId="3" fillId="39" borderId="19" xfId="0" applyNumberFormat="1" applyFont="1" applyFill="1" applyBorder="1" applyAlignment="1">
      <alignment/>
    </xf>
    <xf numFmtId="0" fontId="2" fillId="39" borderId="40" xfId="0" applyFont="1" applyFill="1" applyBorder="1" applyAlignment="1">
      <alignment/>
    </xf>
    <xf numFmtId="2" fontId="3" fillId="39" borderId="20" xfId="0" applyNumberFormat="1" applyFont="1" applyFill="1" applyBorder="1" applyAlignment="1">
      <alignment/>
    </xf>
    <xf numFmtId="0" fontId="2" fillId="35" borderId="57" xfId="0" applyFont="1" applyFill="1" applyBorder="1" applyAlignment="1">
      <alignment/>
    </xf>
    <xf numFmtId="0" fontId="2" fillId="39" borderId="23" xfId="0" applyFont="1" applyFill="1" applyBorder="1" applyAlignment="1">
      <alignment/>
    </xf>
    <xf numFmtId="2" fontId="2" fillId="39" borderId="0" xfId="0" applyNumberFormat="1" applyFont="1" applyFill="1" applyBorder="1" applyAlignment="1">
      <alignment/>
    </xf>
    <xf numFmtId="2" fontId="3" fillId="39" borderId="37" xfId="0" applyNumberFormat="1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2" fillId="37" borderId="59" xfId="0" applyFont="1" applyFill="1" applyBorder="1" applyAlignment="1">
      <alignment/>
    </xf>
    <xf numFmtId="0" fontId="2" fillId="0" borderId="60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61" xfId="0" applyFont="1" applyBorder="1" applyAlignment="1">
      <alignment/>
    </xf>
    <xf numFmtId="0" fontId="2" fillId="38" borderId="0" xfId="0" applyFont="1" applyFill="1" applyAlignment="1">
      <alignment/>
    </xf>
    <xf numFmtId="2" fontId="2" fillId="38" borderId="10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62" xfId="0" applyFont="1" applyFill="1" applyBorder="1" applyAlignment="1">
      <alignment wrapText="1"/>
    </xf>
    <xf numFmtId="4" fontId="2" fillId="33" borderId="12" xfId="0" applyNumberFormat="1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3" fillId="33" borderId="45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2" fontId="3" fillId="33" borderId="20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2" fontId="3" fillId="33" borderId="63" xfId="0" applyNumberFormat="1" applyFont="1" applyFill="1" applyBorder="1" applyAlignment="1">
      <alignment/>
    </xf>
    <xf numFmtId="0" fontId="2" fillId="38" borderId="27" xfId="0" applyFont="1" applyFill="1" applyBorder="1" applyAlignment="1">
      <alignment/>
    </xf>
    <xf numFmtId="2" fontId="3" fillId="38" borderId="22" xfId="0" applyNumberFormat="1" applyFont="1" applyFill="1" applyBorder="1" applyAlignment="1">
      <alignment/>
    </xf>
    <xf numFmtId="2" fontId="3" fillId="38" borderId="14" xfId="0" applyNumberFormat="1" applyFont="1" applyFill="1" applyBorder="1" applyAlignment="1">
      <alignment/>
    </xf>
    <xf numFmtId="0" fontId="2" fillId="38" borderId="11" xfId="0" applyFont="1" applyFill="1" applyBorder="1" applyAlignment="1">
      <alignment/>
    </xf>
    <xf numFmtId="2" fontId="2" fillId="38" borderId="11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/>
    </xf>
    <xf numFmtId="164" fontId="3" fillId="38" borderId="22" xfId="0" applyNumberFormat="1" applyFont="1" applyFill="1" applyBorder="1" applyAlignment="1">
      <alignment/>
    </xf>
    <xf numFmtId="2" fontId="2" fillId="38" borderId="22" xfId="0" applyNumberFormat="1" applyFont="1" applyFill="1" applyBorder="1" applyAlignment="1">
      <alignment/>
    </xf>
    <xf numFmtId="2" fontId="3" fillId="38" borderId="31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/>
    </xf>
    <xf numFmtId="1" fontId="3" fillId="38" borderId="13" xfId="0" applyNumberFormat="1" applyFont="1" applyFill="1" applyBorder="1" applyAlignment="1">
      <alignment/>
    </xf>
    <xf numFmtId="0" fontId="2" fillId="0" borderId="64" xfId="0" applyFont="1" applyBorder="1" applyAlignment="1">
      <alignment/>
    </xf>
    <xf numFmtId="14" fontId="2" fillId="0" borderId="65" xfId="0" applyNumberFormat="1" applyFont="1" applyBorder="1" applyAlignment="1">
      <alignment/>
    </xf>
    <xf numFmtId="0" fontId="2" fillId="40" borderId="30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2" fontId="2" fillId="33" borderId="54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5" fillId="34" borderId="66" xfId="0" applyFont="1" applyFill="1" applyBorder="1" applyAlignment="1">
      <alignment/>
    </xf>
    <xf numFmtId="0" fontId="5" fillId="34" borderId="54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2" fontId="5" fillId="34" borderId="17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3" fillId="36" borderId="37" xfId="0" applyFont="1" applyFill="1" applyBorder="1" applyAlignment="1">
      <alignment wrapText="1"/>
    </xf>
    <xf numFmtId="0" fontId="3" fillId="34" borderId="39" xfId="0" applyFont="1" applyFill="1" applyBorder="1" applyAlignment="1">
      <alignment wrapText="1"/>
    </xf>
    <xf numFmtId="2" fontId="5" fillId="34" borderId="19" xfId="0" applyNumberFormat="1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3" fillId="36" borderId="51" xfId="0" applyFont="1" applyFill="1" applyBorder="1" applyAlignment="1">
      <alignment wrapText="1"/>
    </xf>
    <xf numFmtId="2" fontId="5" fillId="39" borderId="17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9" fontId="2" fillId="39" borderId="22" xfId="0" applyNumberFormat="1" applyFont="1" applyFill="1" applyBorder="1" applyAlignment="1">
      <alignment horizontal="left"/>
    </xf>
    <xf numFmtId="0" fontId="2" fillId="39" borderId="22" xfId="0" applyFont="1" applyFill="1" applyBorder="1" applyAlignment="1">
      <alignment/>
    </xf>
    <xf numFmtId="2" fontId="2" fillId="39" borderId="22" xfId="0" applyNumberFormat="1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41" borderId="0" xfId="0" applyFont="1" applyFill="1" applyAlignment="1">
      <alignment/>
    </xf>
    <xf numFmtId="0" fontId="3" fillId="0" borderId="50" xfId="0" applyFont="1" applyBorder="1" applyAlignment="1">
      <alignment/>
    </xf>
    <xf numFmtId="0" fontId="1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42" borderId="29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44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2" fillId="42" borderId="48" xfId="0" applyFont="1" applyFill="1" applyBorder="1" applyAlignment="1">
      <alignment/>
    </xf>
    <xf numFmtId="2" fontId="2" fillId="39" borderId="14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2" fontId="3" fillId="39" borderId="13" xfId="0" applyNumberFormat="1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2" fillId="0" borderId="30" xfId="0" applyFont="1" applyBorder="1" applyAlignment="1">
      <alignment/>
    </xf>
    <xf numFmtId="2" fontId="2" fillId="36" borderId="23" xfId="0" applyNumberFormat="1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42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5" fillId="39" borderId="33" xfId="0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3" fillId="38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2" fontId="3" fillId="37" borderId="11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2" fontId="2" fillId="36" borderId="14" xfId="0" applyNumberFormat="1" applyFont="1" applyFill="1" applyBorder="1" applyAlignment="1">
      <alignment/>
    </xf>
    <xf numFmtId="2" fontId="5" fillId="34" borderId="14" xfId="0" applyNumberFormat="1" applyFon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2" fontId="2" fillId="36" borderId="22" xfId="0" applyNumberFormat="1" applyFont="1" applyFill="1" applyBorder="1" applyAlignment="1">
      <alignment/>
    </xf>
    <xf numFmtId="2" fontId="5" fillId="34" borderId="22" xfId="0" applyNumberFormat="1" applyFont="1" applyFill="1" applyBorder="1" applyAlignment="1">
      <alignment/>
    </xf>
    <xf numFmtId="2" fontId="2" fillId="35" borderId="22" xfId="0" applyNumberFormat="1" applyFont="1" applyFill="1" applyBorder="1" applyAlignment="1">
      <alignment/>
    </xf>
    <xf numFmtId="2" fontId="5" fillId="34" borderId="45" xfId="0" applyNumberFormat="1" applyFont="1" applyFill="1" applyBorder="1" applyAlignment="1">
      <alignment/>
    </xf>
    <xf numFmtId="2" fontId="3" fillId="39" borderId="63" xfId="0" applyNumberFormat="1" applyFont="1" applyFill="1" applyBorder="1" applyAlignment="1">
      <alignment/>
    </xf>
    <xf numFmtId="2" fontId="5" fillId="39" borderId="23" xfId="0" applyNumberFormat="1" applyFont="1" applyFill="1" applyBorder="1" applyAlignment="1">
      <alignment/>
    </xf>
    <xf numFmtId="2" fontId="5" fillId="39" borderId="0" xfId="0" applyNumberFormat="1" applyFont="1" applyFill="1" applyBorder="1" applyAlignment="1">
      <alignment/>
    </xf>
    <xf numFmtId="0" fontId="2" fillId="39" borderId="55" xfId="0" applyFont="1" applyFill="1" applyBorder="1" applyAlignment="1">
      <alignment/>
    </xf>
    <xf numFmtId="2" fontId="2" fillId="39" borderId="26" xfId="0" applyNumberFormat="1" applyFont="1" applyFill="1" applyBorder="1" applyAlignment="1">
      <alignment/>
    </xf>
    <xf numFmtId="2" fontId="2" fillId="39" borderId="51" xfId="0" applyNumberFormat="1" applyFont="1" applyFill="1" applyBorder="1" applyAlignment="1">
      <alignment/>
    </xf>
    <xf numFmtId="2" fontId="3" fillId="39" borderId="51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2" fontId="6" fillId="34" borderId="22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2" fontId="3" fillId="39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2" fontId="2" fillId="33" borderId="56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33" borderId="60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4" fillId="0" borderId="0" xfId="0" applyFont="1" applyBorder="1" applyAlignment="1">
      <alignment/>
    </xf>
    <xf numFmtId="2" fontId="2" fillId="0" borderId="44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67" xfId="0" applyFont="1" applyBorder="1" applyAlignment="1">
      <alignment/>
    </xf>
    <xf numFmtId="0" fontId="2" fillId="33" borderId="67" xfId="0" applyFont="1" applyFill="1" applyBorder="1" applyAlignment="1">
      <alignment/>
    </xf>
    <xf numFmtId="0" fontId="2" fillId="0" borderId="68" xfId="0" applyFont="1" applyBorder="1" applyAlignment="1">
      <alignment/>
    </xf>
    <xf numFmtId="0" fontId="4" fillId="33" borderId="31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33" borderId="0" xfId="0" applyFont="1" applyFill="1" applyAlignment="1">
      <alignment/>
    </xf>
    <xf numFmtId="0" fontId="3" fillId="38" borderId="19" xfId="0" applyFont="1" applyFill="1" applyBorder="1" applyAlignment="1">
      <alignment wrapText="1"/>
    </xf>
    <xf numFmtId="0" fontId="3" fillId="34" borderId="3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69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69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57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23" xfId="0" applyFont="1" applyFill="1" applyBorder="1" applyAlignment="1">
      <alignment/>
    </xf>
    <xf numFmtId="0" fontId="2" fillId="36" borderId="55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0" fontId="2" fillId="37" borderId="3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2" fontId="2" fillId="38" borderId="14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2" fontId="2" fillId="38" borderId="17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2" fontId="3" fillId="36" borderId="19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34" borderId="50" xfId="0" applyFont="1" applyFill="1" applyBorder="1" applyAlignment="1">
      <alignment/>
    </xf>
    <xf numFmtId="2" fontId="2" fillId="0" borderId="68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4" fontId="2" fillId="33" borderId="48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70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2" fillId="35" borderId="71" xfId="0" applyFont="1" applyFill="1" applyBorder="1" applyAlignment="1">
      <alignment/>
    </xf>
    <xf numFmtId="0" fontId="3" fillId="35" borderId="44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2" fontId="2" fillId="34" borderId="44" xfId="0" applyNumberFormat="1" applyFont="1" applyFill="1" applyBorder="1" applyAlignment="1">
      <alignment/>
    </xf>
    <xf numFmtId="2" fontId="2" fillId="0" borderId="67" xfId="0" applyNumberFormat="1" applyFont="1" applyBorder="1" applyAlignment="1">
      <alignment/>
    </xf>
    <xf numFmtId="2" fontId="2" fillId="36" borderId="55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2" fontId="3" fillId="38" borderId="24" xfId="0" applyNumberFormat="1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72" xfId="0" applyFont="1" applyFill="1" applyBorder="1" applyAlignment="1">
      <alignment/>
    </xf>
    <xf numFmtId="0" fontId="2" fillId="36" borderId="60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5" borderId="72" xfId="0" applyFont="1" applyFill="1" applyBorder="1" applyAlignment="1">
      <alignment/>
    </xf>
    <xf numFmtId="0" fontId="2" fillId="35" borderId="6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2" fontId="5" fillId="34" borderId="56" xfId="0" applyNumberFormat="1" applyFont="1" applyFill="1" applyBorder="1" applyAlignment="1">
      <alignment/>
    </xf>
    <xf numFmtId="2" fontId="3" fillId="37" borderId="0" xfId="0" applyNumberFormat="1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37" borderId="0" xfId="0" applyFont="1" applyFill="1" applyBorder="1" applyAlignment="1">
      <alignment wrapText="1"/>
    </xf>
    <xf numFmtId="2" fontId="3" fillId="33" borderId="24" xfId="0" applyNumberFormat="1" applyFont="1" applyFill="1" applyBorder="1" applyAlignment="1">
      <alignment/>
    </xf>
    <xf numFmtId="2" fontId="2" fillId="33" borderId="24" xfId="0" applyNumberFormat="1" applyFont="1" applyFill="1" applyBorder="1" applyAlignment="1">
      <alignment/>
    </xf>
    <xf numFmtId="0" fontId="3" fillId="0" borderId="60" xfId="0" applyFont="1" applyBorder="1" applyAlignment="1">
      <alignment/>
    </xf>
    <xf numFmtId="2" fontId="3" fillId="33" borderId="72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7" borderId="5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2" fontId="2" fillId="33" borderId="6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31" xfId="0" applyFont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2" fontId="3" fillId="38" borderId="21" xfId="0" applyNumberFormat="1" applyFont="1" applyFill="1" applyBorder="1" applyAlignment="1">
      <alignment/>
    </xf>
    <xf numFmtId="0" fontId="2" fillId="0" borderId="19" xfId="0" applyFont="1" applyBorder="1" applyAlignment="1">
      <alignment horizontal="left"/>
    </xf>
    <xf numFmtId="2" fontId="3" fillId="33" borderId="21" xfId="0" applyNumberFormat="1" applyFont="1" applyFill="1" applyBorder="1" applyAlignment="1">
      <alignment/>
    </xf>
    <xf numFmtId="2" fontId="2" fillId="33" borderId="63" xfId="0" applyNumberFormat="1" applyFont="1" applyFill="1" applyBorder="1" applyAlignment="1">
      <alignment/>
    </xf>
    <xf numFmtId="0" fontId="3" fillId="36" borderId="39" xfId="0" applyFont="1" applyFill="1" applyBorder="1" applyAlignment="1">
      <alignment/>
    </xf>
    <xf numFmtId="0" fontId="2" fillId="0" borderId="51" xfId="0" applyFont="1" applyBorder="1" applyAlignment="1">
      <alignment/>
    </xf>
    <xf numFmtId="4" fontId="3" fillId="33" borderId="67" xfId="0" applyNumberFormat="1" applyFont="1" applyFill="1" applyBorder="1" applyAlignment="1">
      <alignment/>
    </xf>
    <xf numFmtId="2" fontId="2" fillId="36" borderId="26" xfId="0" applyNumberFormat="1" applyFont="1" applyFill="1" applyBorder="1" applyAlignment="1">
      <alignment/>
    </xf>
    <xf numFmtId="2" fontId="5" fillId="34" borderId="26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2" fontId="5" fillId="34" borderId="51" xfId="0" applyNumberFormat="1" applyFont="1" applyFill="1" applyBorder="1" applyAlignment="1">
      <alignment/>
    </xf>
    <xf numFmtId="2" fontId="3" fillId="37" borderId="51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/>
    </xf>
    <xf numFmtId="0" fontId="2" fillId="35" borderId="56" xfId="0" applyFon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2" fontId="2" fillId="33" borderId="25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36" borderId="27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38" borderId="2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2" fontId="2" fillId="35" borderId="27" xfId="0" applyNumberFormat="1" applyFont="1" applyFill="1" applyBorder="1" applyAlignment="1">
      <alignment/>
    </xf>
    <xf numFmtId="2" fontId="5" fillId="34" borderId="3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36" borderId="36" xfId="0" applyFont="1" applyFill="1" applyBorder="1" applyAlignment="1">
      <alignment/>
    </xf>
    <xf numFmtId="0" fontId="3" fillId="36" borderId="39" xfId="0" applyFont="1" applyFill="1" applyBorder="1" applyAlignment="1">
      <alignment wrapText="1"/>
    </xf>
    <xf numFmtId="2" fontId="3" fillId="33" borderId="73" xfId="0" applyNumberFormat="1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51" xfId="0" applyFont="1" applyBorder="1" applyAlignment="1">
      <alignment/>
    </xf>
    <xf numFmtId="2" fontId="3" fillId="38" borderId="7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8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2" fillId="37" borderId="69" xfId="0" applyFont="1" applyFill="1" applyBorder="1" applyAlignment="1">
      <alignment/>
    </xf>
    <xf numFmtId="0" fontId="2" fillId="37" borderId="70" xfId="0" applyFont="1" applyFill="1" applyBorder="1" applyAlignment="1">
      <alignment/>
    </xf>
    <xf numFmtId="0" fontId="2" fillId="33" borderId="31" xfId="0" applyFont="1" applyFill="1" applyBorder="1" applyAlignment="1">
      <alignment wrapText="1"/>
    </xf>
    <xf numFmtId="0" fontId="3" fillId="36" borderId="30" xfId="0" applyFont="1" applyFill="1" applyBorder="1" applyAlignment="1">
      <alignment/>
    </xf>
    <xf numFmtId="0" fontId="3" fillId="36" borderId="30" xfId="0" applyFont="1" applyFill="1" applyBorder="1" applyAlignment="1">
      <alignment wrapText="1"/>
    </xf>
    <xf numFmtId="0" fontId="3" fillId="34" borderId="30" xfId="0" applyFont="1" applyFill="1" applyBorder="1" applyAlignment="1">
      <alignment wrapText="1"/>
    </xf>
    <xf numFmtId="0" fontId="3" fillId="35" borderId="30" xfId="0" applyFont="1" applyFill="1" applyBorder="1" applyAlignment="1">
      <alignment wrapText="1"/>
    </xf>
    <xf numFmtId="0" fontId="3" fillId="37" borderId="19" xfId="0" applyFont="1" applyFill="1" applyBorder="1" applyAlignment="1">
      <alignment wrapText="1"/>
    </xf>
    <xf numFmtId="2" fontId="2" fillId="39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34" borderId="10" xfId="0" applyNumberFormat="1" applyFont="1" applyFill="1" applyBorder="1" applyAlignment="1">
      <alignment/>
    </xf>
    <xf numFmtId="0" fontId="2" fillId="34" borderId="34" xfId="0" applyFont="1" applyFill="1" applyBorder="1" applyAlignment="1">
      <alignment horizontal="center"/>
    </xf>
    <xf numFmtId="2" fontId="3" fillId="36" borderId="17" xfId="0" applyNumberFormat="1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0" fontId="2" fillId="34" borderId="75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2" fillId="36" borderId="38" xfId="0" applyFont="1" applyFill="1" applyBorder="1" applyAlignment="1">
      <alignment/>
    </xf>
    <xf numFmtId="2" fontId="2" fillId="39" borderId="11" xfId="0" applyNumberFormat="1" applyFont="1" applyFill="1" applyBorder="1" applyAlignment="1">
      <alignment/>
    </xf>
    <xf numFmtId="4" fontId="3" fillId="33" borderId="35" xfId="0" applyNumberFormat="1" applyFont="1" applyFill="1" applyBorder="1" applyAlignment="1">
      <alignment/>
    </xf>
    <xf numFmtId="0" fontId="4" fillId="40" borderId="67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2" fillId="34" borderId="36" xfId="0" applyFont="1" applyFill="1" applyBorder="1" applyAlignment="1">
      <alignment horizontal="center"/>
    </xf>
    <xf numFmtId="2" fontId="5" fillId="36" borderId="19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40" borderId="0" xfId="0" applyFont="1" applyFill="1" applyAlignment="1">
      <alignment/>
    </xf>
    <xf numFmtId="2" fontId="3" fillId="34" borderId="17" xfId="0" applyNumberFormat="1" applyFont="1" applyFill="1" applyBorder="1" applyAlignment="1">
      <alignment/>
    </xf>
    <xf numFmtId="0" fontId="3" fillId="36" borderId="36" xfId="0" applyFont="1" applyFill="1" applyBorder="1" applyAlignment="1">
      <alignment horizontal="center"/>
    </xf>
    <xf numFmtId="2" fontId="2" fillId="35" borderId="0" xfId="0" applyNumberFormat="1" applyFont="1" applyFill="1" applyAlignment="1">
      <alignment/>
    </xf>
    <xf numFmtId="9" fontId="2" fillId="0" borderId="0" xfId="0" applyNumberFormat="1" applyFont="1" applyAlignment="1">
      <alignment/>
    </xf>
    <xf numFmtId="0" fontId="4" fillId="34" borderId="0" xfId="0" applyFont="1" applyFill="1" applyBorder="1" applyAlignment="1">
      <alignment/>
    </xf>
    <xf numFmtId="9" fontId="3" fillId="34" borderId="22" xfId="0" applyNumberFormat="1" applyFont="1" applyFill="1" applyBorder="1" applyAlignment="1">
      <alignment horizontal="left"/>
    </xf>
    <xf numFmtId="9" fontId="2" fillId="34" borderId="22" xfId="0" applyNumberFormat="1" applyFont="1" applyFill="1" applyBorder="1" applyAlignment="1">
      <alignment horizontal="left"/>
    </xf>
    <xf numFmtId="2" fontId="3" fillId="34" borderId="44" xfId="0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2" fontId="2" fillId="39" borderId="27" xfId="0" applyNumberFormat="1" applyFont="1" applyFill="1" applyBorder="1" applyAlignment="1">
      <alignment/>
    </xf>
    <xf numFmtId="2" fontId="5" fillId="39" borderId="27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/>
    </xf>
    <xf numFmtId="2" fontId="2" fillId="34" borderId="33" xfId="0" applyNumberFormat="1" applyFont="1" applyFill="1" applyBorder="1" applyAlignment="1">
      <alignment/>
    </xf>
    <xf numFmtId="164" fontId="3" fillId="34" borderId="44" xfId="0" applyNumberFormat="1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2" fillId="33" borderId="45" xfId="0" applyFont="1" applyFill="1" applyBorder="1" applyAlignment="1">
      <alignment/>
    </xf>
    <xf numFmtId="2" fontId="2" fillId="36" borderId="24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9"/>
  <sheetViews>
    <sheetView zoomScalePageLayoutView="0" workbookViewId="0" topLeftCell="A1">
      <selection activeCell="X167" sqref="X167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12.875" style="69" customWidth="1"/>
    <col min="4" max="5" width="9.25390625" style="12" customWidth="1"/>
    <col min="6" max="6" width="9.75390625" style="12" customWidth="1"/>
    <col min="7" max="7" width="9.00390625" style="12" customWidth="1"/>
    <col min="8" max="9" width="10.625" style="12" customWidth="1"/>
    <col min="10" max="10" width="9.875" style="12" customWidth="1"/>
    <col min="11" max="11" width="9.125" style="12" customWidth="1"/>
    <col min="12" max="12" width="6.75390625" style="12" customWidth="1"/>
    <col min="13" max="13" width="7.375" style="12" customWidth="1"/>
    <col min="14" max="14" width="9.125" style="12" customWidth="1"/>
    <col min="15" max="15" width="13.875" style="12" customWidth="1"/>
    <col min="16" max="16" width="9.25390625" style="12" customWidth="1"/>
    <col min="17" max="16384" width="9.125" style="12" customWidth="1"/>
  </cols>
  <sheetData>
    <row r="1" spans="2:3" ht="20.25" customHeight="1">
      <c r="B1" s="17"/>
      <c r="C1" s="183"/>
    </row>
    <row r="2" spans="2:3" ht="18" customHeight="1">
      <c r="B2" s="17"/>
      <c r="C2" s="183"/>
    </row>
    <row r="3" spans="2:3" ht="11.25">
      <c r="B3" s="17"/>
      <c r="C3" s="183"/>
    </row>
    <row r="4" ht="12" thickBot="1">
      <c r="C4" s="183" t="s">
        <v>217</v>
      </c>
    </row>
    <row r="5" spans="1:3" ht="15" customHeight="1" thickBot="1">
      <c r="A5" s="327"/>
      <c r="B5" s="326"/>
      <c r="C5" s="184"/>
    </row>
    <row r="6" spans="1:15" ht="12" thickBot="1">
      <c r="A6" s="220"/>
      <c r="B6" s="221"/>
      <c r="C6" s="209"/>
      <c r="D6" s="240" t="s">
        <v>368</v>
      </c>
      <c r="E6" s="232"/>
      <c r="F6" s="232"/>
      <c r="G6" s="232"/>
      <c r="H6" s="233"/>
      <c r="I6" s="223"/>
      <c r="J6" s="249"/>
      <c r="K6" s="85" t="s">
        <v>372</v>
      </c>
      <c r="L6" s="85"/>
      <c r="M6" s="86"/>
      <c r="N6" s="89"/>
      <c r="O6" s="115"/>
    </row>
    <row r="7" spans="1:15" ht="44.25" customHeight="1" thickBot="1">
      <c r="A7" s="39" t="s">
        <v>97</v>
      </c>
      <c r="B7" s="179" t="s">
        <v>64</v>
      </c>
      <c r="C7" s="331" t="s">
        <v>370</v>
      </c>
      <c r="D7" s="262" t="s">
        <v>220</v>
      </c>
      <c r="E7" s="233" t="s">
        <v>313</v>
      </c>
      <c r="F7" s="231" t="s">
        <v>350</v>
      </c>
      <c r="G7" s="231" t="s">
        <v>354</v>
      </c>
      <c r="H7" s="234" t="s">
        <v>365</v>
      </c>
      <c r="I7" s="90" t="s">
        <v>393</v>
      </c>
      <c r="J7" s="262" t="s">
        <v>353</v>
      </c>
      <c r="K7" s="262"/>
      <c r="L7" s="233"/>
      <c r="M7" s="88"/>
      <c r="N7" s="235" t="s">
        <v>369</v>
      </c>
      <c r="O7" s="116" t="s">
        <v>367</v>
      </c>
    </row>
    <row r="8" spans="1:15" ht="10.5" customHeight="1">
      <c r="A8" s="27"/>
      <c r="B8" s="27"/>
      <c r="C8" s="144"/>
      <c r="D8" s="98"/>
      <c r="E8" s="99"/>
      <c r="F8" s="99"/>
      <c r="G8" s="138"/>
      <c r="H8" s="95"/>
      <c r="I8" s="226"/>
      <c r="J8" s="140"/>
      <c r="K8" s="106"/>
      <c r="L8" s="106"/>
      <c r="M8" s="142"/>
      <c r="N8" s="230"/>
      <c r="O8" s="143"/>
    </row>
    <row r="9" spans="1:17" ht="9" customHeight="1" thickBot="1">
      <c r="A9" s="1">
        <v>1</v>
      </c>
      <c r="B9" s="7"/>
      <c r="C9" s="181"/>
      <c r="D9" s="94"/>
      <c r="E9" s="95"/>
      <c r="F9" s="95"/>
      <c r="G9" s="139"/>
      <c r="H9" s="95"/>
      <c r="I9" s="227"/>
      <c r="J9" s="141"/>
      <c r="K9" s="107"/>
      <c r="L9" s="107"/>
      <c r="M9" s="120"/>
      <c r="N9" s="230"/>
      <c r="O9" s="143"/>
      <c r="Q9" s="180"/>
    </row>
    <row r="10" spans="1:15" ht="12.75" thickBot="1">
      <c r="A10" s="263"/>
      <c r="B10" s="19" t="s">
        <v>65</v>
      </c>
      <c r="C10" s="398">
        <v>-11113</v>
      </c>
      <c r="D10" s="102"/>
      <c r="E10" s="102"/>
      <c r="F10" s="102"/>
      <c r="G10" s="102"/>
      <c r="H10" s="102">
        <f>D10+E10+F10+G10</f>
        <v>0</v>
      </c>
      <c r="I10" s="229">
        <f>H10/1.1/1.18</f>
        <v>0</v>
      </c>
      <c r="J10" s="109"/>
      <c r="K10" s="109"/>
      <c r="L10" s="109"/>
      <c r="M10" s="109"/>
      <c r="N10" s="236">
        <f>J10+K10+L10+M10</f>
        <v>0</v>
      </c>
      <c r="O10" s="146">
        <f>C10+I10-N10</f>
        <v>-11113</v>
      </c>
    </row>
    <row r="11" spans="1:15" ht="12.75" thickBot="1">
      <c r="A11" s="15">
        <v>5</v>
      </c>
      <c r="B11" s="27"/>
      <c r="C11" s="212"/>
      <c r="D11" s="103"/>
      <c r="E11" s="104"/>
      <c r="F11" s="104"/>
      <c r="G11" s="104"/>
      <c r="H11" s="104"/>
      <c r="I11" s="229">
        <f aca="true" t="shared" si="0" ref="I11:I74">H11/1.1/1.18</f>
        <v>0</v>
      </c>
      <c r="J11" s="110"/>
      <c r="K11" s="110"/>
      <c r="L11" s="110"/>
      <c r="M11" s="110"/>
      <c r="N11" s="237"/>
      <c r="O11" s="136"/>
    </row>
    <row r="12" spans="1:15" ht="12.75" thickBot="1">
      <c r="A12" s="263"/>
      <c r="B12" s="19" t="s">
        <v>66</v>
      </c>
      <c r="C12" s="398">
        <v>0</v>
      </c>
      <c r="D12" s="102"/>
      <c r="E12" s="102"/>
      <c r="F12" s="102"/>
      <c r="G12" s="102"/>
      <c r="H12" s="102">
        <f>D12+E12+F12+G12</f>
        <v>0</v>
      </c>
      <c r="I12" s="229">
        <f t="shared" si="0"/>
        <v>0</v>
      </c>
      <c r="J12" s="109"/>
      <c r="K12" s="109"/>
      <c r="L12" s="109"/>
      <c r="M12" s="109"/>
      <c r="N12" s="236">
        <f>J12+K12+L12+M12</f>
        <v>0</v>
      </c>
      <c r="O12" s="146">
        <f>C12+I12-N12</f>
        <v>0</v>
      </c>
    </row>
    <row r="13" spans="1:15" ht="12.75" thickBot="1">
      <c r="A13" s="15"/>
      <c r="B13" s="27"/>
      <c r="C13" s="212"/>
      <c r="D13" s="103"/>
      <c r="E13" s="104"/>
      <c r="F13" s="104"/>
      <c r="G13" s="104"/>
      <c r="H13" s="104"/>
      <c r="I13" s="229">
        <f t="shared" si="0"/>
        <v>0</v>
      </c>
      <c r="J13" s="110"/>
      <c r="K13" s="110"/>
      <c r="L13" s="110"/>
      <c r="M13" s="110"/>
      <c r="N13" s="237"/>
      <c r="O13" s="136"/>
    </row>
    <row r="14" spans="1:15" ht="12.75" thickBot="1">
      <c r="A14" s="263"/>
      <c r="B14" s="19" t="s">
        <v>207</v>
      </c>
      <c r="C14" s="398">
        <v>0</v>
      </c>
      <c r="D14" s="102"/>
      <c r="E14" s="102"/>
      <c r="F14" s="102"/>
      <c r="G14" s="102"/>
      <c r="H14" s="102">
        <f>D14+E14+F14+G14</f>
        <v>0</v>
      </c>
      <c r="I14" s="229">
        <f t="shared" si="0"/>
        <v>0</v>
      </c>
      <c r="J14" s="109"/>
      <c r="K14" s="109"/>
      <c r="L14" s="109"/>
      <c r="M14" s="109"/>
      <c r="N14" s="236">
        <f>J14+K14+L14+M14</f>
        <v>0</v>
      </c>
      <c r="O14" s="146">
        <f>C14+I14-N14</f>
        <v>0</v>
      </c>
    </row>
    <row r="15" spans="1:15" ht="12.75" thickBot="1">
      <c r="A15" s="15"/>
      <c r="B15" s="15"/>
      <c r="C15" s="212"/>
      <c r="D15" s="103"/>
      <c r="E15" s="104"/>
      <c r="F15" s="104"/>
      <c r="G15" s="104"/>
      <c r="H15" s="104"/>
      <c r="I15" s="229">
        <f t="shared" si="0"/>
        <v>0</v>
      </c>
      <c r="J15" s="110"/>
      <c r="K15" s="110"/>
      <c r="L15" s="110"/>
      <c r="M15" s="110"/>
      <c r="N15" s="237"/>
      <c r="O15" s="136"/>
    </row>
    <row r="16" spans="1:15" ht="12.75" thickBot="1">
      <c r="A16" s="263"/>
      <c r="B16" s="32" t="s">
        <v>96</v>
      </c>
      <c r="C16" s="217">
        <v>-152279.41</v>
      </c>
      <c r="D16" s="102">
        <v>354.21</v>
      </c>
      <c r="E16" s="102">
        <v>354.21</v>
      </c>
      <c r="F16" s="102">
        <v>354.21</v>
      </c>
      <c r="G16" s="102">
        <v>354.21</v>
      </c>
      <c r="H16" s="102">
        <f>D16+E16+F16+G16</f>
        <v>1416.84</v>
      </c>
      <c r="I16" s="229">
        <f t="shared" si="0"/>
        <v>1091.5562403697995</v>
      </c>
      <c r="J16" s="109"/>
      <c r="K16" s="109"/>
      <c r="L16" s="109"/>
      <c r="M16" s="109"/>
      <c r="N16" s="236">
        <f>J16+K16+L16+M16</f>
        <v>0</v>
      </c>
      <c r="O16" s="146">
        <f>C16+I16-N16</f>
        <v>-151187.8537596302</v>
      </c>
    </row>
    <row r="17" spans="1:15" ht="12.75" thickBot="1">
      <c r="A17" s="27"/>
      <c r="B17" s="27"/>
      <c r="C17" s="216"/>
      <c r="D17" s="358"/>
      <c r="E17" s="225"/>
      <c r="F17" s="225"/>
      <c r="G17" s="225"/>
      <c r="H17" s="225"/>
      <c r="I17" s="229">
        <f t="shared" si="0"/>
        <v>0</v>
      </c>
      <c r="J17" s="359"/>
      <c r="K17" s="359"/>
      <c r="L17" s="359"/>
      <c r="M17" s="359"/>
      <c r="N17" s="237"/>
      <c r="O17" s="136"/>
    </row>
    <row r="18" spans="1:15" ht="12.75" thickBot="1">
      <c r="A18" s="30">
        <v>19</v>
      </c>
      <c r="B18" s="374" t="s">
        <v>309</v>
      </c>
      <c r="C18" s="375">
        <v>867.2</v>
      </c>
      <c r="D18" s="362">
        <v>306.99</v>
      </c>
      <c r="E18" s="363">
        <v>306.99</v>
      </c>
      <c r="F18" s="363">
        <v>306.99</v>
      </c>
      <c r="G18" s="363">
        <v>306.99</v>
      </c>
      <c r="H18" s="102">
        <f>D18+E18+F18+G18</f>
        <v>1227.96</v>
      </c>
      <c r="I18" s="229">
        <f t="shared" si="0"/>
        <v>946.040061633282</v>
      </c>
      <c r="J18" s="109"/>
      <c r="K18" s="109"/>
      <c r="L18" s="109"/>
      <c r="M18" s="109"/>
      <c r="N18" s="236">
        <f>J18+K18+L18+M18</f>
        <v>0</v>
      </c>
      <c r="O18" s="146">
        <f>C18+I18-N18</f>
        <v>1813.240061633282</v>
      </c>
    </row>
    <row r="19" spans="1:15" ht="12.75" thickBot="1">
      <c r="A19" s="27"/>
      <c r="B19" s="27"/>
      <c r="C19" s="216"/>
      <c r="D19" s="358"/>
      <c r="E19" s="225"/>
      <c r="F19" s="225"/>
      <c r="G19" s="225"/>
      <c r="H19" s="225"/>
      <c r="I19" s="229">
        <f t="shared" si="0"/>
        <v>0</v>
      </c>
      <c r="J19" s="359"/>
      <c r="K19" s="359"/>
      <c r="L19" s="359"/>
      <c r="M19" s="359"/>
      <c r="N19" s="238"/>
      <c r="O19" s="117"/>
    </row>
    <row r="20" spans="1:15" ht="12.75" thickBot="1">
      <c r="A20" s="30">
        <v>21</v>
      </c>
      <c r="B20" s="374" t="s">
        <v>311</v>
      </c>
      <c r="C20" s="375">
        <v>1470.59</v>
      </c>
      <c r="D20" s="362">
        <v>520.59</v>
      </c>
      <c r="E20" s="363">
        <v>520.59</v>
      </c>
      <c r="F20" s="363">
        <v>520.59</v>
      </c>
      <c r="G20" s="363">
        <v>520.59</v>
      </c>
      <c r="H20" s="102">
        <f>D20+E20+F20+G20</f>
        <v>2082.36</v>
      </c>
      <c r="I20" s="229">
        <f t="shared" si="0"/>
        <v>1604.2835130970725</v>
      </c>
      <c r="J20" s="109"/>
      <c r="K20" s="109"/>
      <c r="L20" s="109"/>
      <c r="M20" s="109"/>
      <c r="N20" s="236">
        <f>J20+K20+L20+M20</f>
        <v>0</v>
      </c>
      <c r="O20" s="146">
        <f>C20+I20-N20</f>
        <v>3074.8735130970726</v>
      </c>
    </row>
    <row r="21" spans="1:15" ht="12.75" thickBot="1">
      <c r="A21" s="27"/>
      <c r="B21" s="27"/>
      <c r="C21" s="216"/>
      <c r="D21" s="358"/>
      <c r="E21" s="225"/>
      <c r="F21" s="225"/>
      <c r="G21" s="225"/>
      <c r="H21" s="225"/>
      <c r="I21" s="229">
        <f t="shared" si="0"/>
        <v>0</v>
      </c>
      <c r="J21" s="359"/>
      <c r="K21" s="359"/>
      <c r="L21" s="359"/>
      <c r="M21" s="359"/>
      <c r="N21" s="238"/>
      <c r="O21" s="117"/>
    </row>
    <row r="22" spans="1:15" ht="12.75" thickBot="1">
      <c r="A22" s="30">
        <v>23</v>
      </c>
      <c r="B22" s="374" t="s">
        <v>312</v>
      </c>
      <c r="C22" s="375">
        <v>658.47</v>
      </c>
      <c r="D22" s="362">
        <v>233.1</v>
      </c>
      <c r="E22" s="363">
        <v>233.1</v>
      </c>
      <c r="F22" s="363">
        <v>233.1</v>
      </c>
      <c r="G22" s="363">
        <v>233.1</v>
      </c>
      <c r="H22" s="102">
        <f>D22+E22+F22+G22</f>
        <v>932.4</v>
      </c>
      <c r="I22" s="229">
        <f t="shared" si="0"/>
        <v>718.3359013867488</v>
      </c>
      <c r="J22" s="109"/>
      <c r="K22" s="109"/>
      <c r="L22" s="109"/>
      <c r="M22" s="109"/>
      <c r="N22" s="236">
        <f>J22+K22+L22+M22</f>
        <v>0</v>
      </c>
      <c r="O22" s="146">
        <f>C22+I22-N22</f>
        <v>1376.8059013867487</v>
      </c>
    </row>
    <row r="23" spans="1:15" ht="12.75" thickBot="1">
      <c r="A23" s="15"/>
      <c r="B23" s="15"/>
      <c r="C23" s="213"/>
      <c r="D23" s="103"/>
      <c r="E23" s="104"/>
      <c r="F23" s="104"/>
      <c r="G23" s="104"/>
      <c r="H23" s="104"/>
      <c r="I23" s="229">
        <f t="shared" si="0"/>
        <v>0</v>
      </c>
      <c r="J23" s="110"/>
      <c r="K23" s="110"/>
      <c r="L23" s="110"/>
      <c r="M23" s="110"/>
      <c r="N23" s="238"/>
      <c r="O23" s="117"/>
    </row>
    <row r="24" spans="1:15" ht="12.75" thickBot="1">
      <c r="A24" s="30"/>
      <c r="B24" s="32" t="s">
        <v>346</v>
      </c>
      <c r="C24" s="375">
        <v>887.02</v>
      </c>
      <c r="D24" s="362">
        <v>314.01</v>
      </c>
      <c r="E24" s="363">
        <v>314.01</v>
      </c>
      <c r="F24" s="363">
        <v>314.01</v>
      </c>
      <c r="G24" s="363">
        <v>314.01</v>
      </c>
      <c r="H24" s="102">
        <f>D24+E24+F24+G24</f>
        <v>1256.04</v>
      </c>
      <c r="I24" s="229">
        <f t="shared" si="0"/>
        <v>967.673343605547</v>
      </c>
      <c r="J24" s="109"/>
      <c r="K24" s="109"/>
      <c r="L24" s="109"/>
      <c r="M24" s="109"/>
      <c r="N24" s="236">
        <f>J24+K24+L24+M24</f>
        <v>0</v>
      </c>
      <c r="O24" s="146">
        <f>C24+I24-N24</f>
        <v>1854.693343605547</v>
      </c>
    </row>
    <row r="25" spans="1:15" ht="12.75" thickBot="1">
      <c r="A25" s="15"/>
      <c r="B25" s="15"/>
      <c r="C25" s="213"/>
      <c r="D25" s="103"/>
      <c r="E25" s="104"/>
      <c r="F25" s="104"/>
      <c r="G25" s="104"/>
      <c r="H25" s="104"/>
      <c r="I25" s="229">
        <f t="shared" si="0"/>
        <v>0</v>
      </c>
      <c r="J25" s="110"/>
      <c r="K25" s="110"/>
      <c r="L25" s="110"/>
      <c r="M25" s="110"/>
      <c r="N25" s="238"/>
      <c r="O25" s="117"/>
    </row>
    <row r="26" spans="1:15" ht="12.75" thickBot="1">
      <c r="A26" s="30"/>
      <c r="B26" s="32" t="s">
        <v>347</v>
      </c>
      <c r="C26" s="375">
        <v>887.02</v>
      </c>
      <c r="D26" s="362">
        <v>314.01</v>
      </c>
      <c r="E26" s="363">
        <v>314.01</v>
      </c>
      <c r="F26" s="363">
        <v>314.01</v>
      </c>
      <c r="G26" s="363">
        <v>314.01</v>
      </c>
      <c r="H26" s="102">
        <f>D26+E26+F26+G26</f>
        <v>1256.04</v>
      </c>
      <c r="I26" s="229">
        <f t="shared" si="0"/>
        <v>967.673343605547</v>
      </c>
      <c r="J26" s="109"/>
      <c r="K26" s="109"/>
      <c r="L26" s="109"/>
      <c r="M26" s="109"/>
      <c r="N26" s="236">
        <f>J26+K26+L26+M26</f>
        <v>0</v>
      </c>
      <c r="O26" s="146">
        <f>C26+I26-N26</f>
        <v>1854.693343605547</v>
      </c>
    </row>
    <row r="27" spans="1:15" ht="12.75" thickBot="1">
      <c r="A27" s="15"/>
      <c r="B27" s="15"/>
      <c r="C27" s="213"/>
      <c r="D27" s="103"/>
      <c r="E27" s="104"/>
      <c r="F27" s="104"/>
      <c r="G27" s="104"/>
      <c r="H27" s="104"/>
      <c r="I27" s="229">
        <f t="shared" si="0"/>
        <v>0</v>
      </c>
      <c r="J27" s="110"/>
      <c r="K27" s="110"/>
      <c r="L27" s="110"/>
      <c r="M27" s="110"/>
      <c r="N27" s="238"/>
      <c r="O27" s="117"/>
    </row>
    <row r="28" spans="1:15" ht="12.75" thickBot="1">
      <c r="A28" s="30"/>
      <c r="B28" s="32" t="s">
        <v>348</v>
      </c>
      <c r="C28" s="375">
        <v>887.02</v>
      </c>
      <c r="D28" s="362">
        <v>314.01</v>
      </c>
      <c r="E28" s="363">
        <v>314.01</v>
      </c>
      <c r="F28" s="363">
        <v>314.01</v>
      </c>
      <c r="G28" s="363">
        <v>314.01</v>
      </c>
      <c r="H28" s="102">
        <f>D28+E28+F28+G28</f>
        <v>1256.04</v>
      </c>
      <c r="I28" s="229">
        <f t="shared" si="0"/>
        <v>967.673343605547</v>
      </c>
      <c r="J28" s="109"/>
      <c r="K28" s="109"/>
      <c r="L28" s="109"/>
      <c r="M28" s="109"/>
      <c r="N28" s="236">
        <f>J28+K28+L28+M28</f>
        <v>0</v>
      </c>
      <c r="O28" s="146">
        <f>C28+I28-N28</f>
        <v>1854.693343605547</v>
      </c>
    </row>
    <row r="29" spans="1:15" ht="12.75" thickBot="1">
      <c r="A29" s="15"/>
      <c r="B29" s="15"/>
      <c r="C29" s="213"/>
      <c r="D29" s="103"/>
      <c r="E29" s="104"/>
      <c r="F29" s="104"/>
      <c r="G29" s="104"/>
      <c r="H29" s="104"/>
      <c r="I29" s="229">
        <f t="shared" si="0"/>
        <v>0</v>
      </c>
      <c r="J29" s="110"/>
      <c r="K29" s="110"/>
      <c r="L29" s="110"/>
      <c r="M29" s="110"/>
      <c r="N29" s="238"/>
      <c r="O29" s="117"/>
    </row>
    <row r="30" spans="1:15" ht="12.75" thickBot="1">
      <c r="A30" s="397"/>
      <c r="B30" s="19" t="s">
        <v>68</v>
      </c>
      <c r="C30" s="398">
        <v>268207.43</v>
      </c>
      <c r="D30" s="102">
        <v>357730.41</v>
      </c>
      <c r="E30" s="102">
        <v>357730.41</v>
      </c>
      <c r="F30" s="102">
        <v>357730.41</v>
      </c>
      <c r="G30" s="102">
        <v>357730.41</v>
      </c>
      <c r="H30" s="102">
        <f>D30+E30+F30+G30</f>
        <v>1430921.64</v>
      </c>
      <c r="I30" s="229">
        <f t="shared" si="0"/>
        <v>1102404.9614791987</v>
      </c>
      <c r="J30" s="109"/>
      <c r="K30" s="109"/>
      <c r="L30" s="109"/>
      <c r="M30" s="109"/>
      <c r="N30" s="236">
        <f>J30+K30+L30+M30</f>
        <v>0</v>
      </c>
      <c r="O30" s="146">
        <f>C30+I30-N30</f>
        <v>1370612.3914791986</v>
      </c>
    </row>
    <row r="31" spans="1:15" ht="12.75" thickBot="1">
      <c r="A31" s="3"/>
      <c r="B31" s="3"/>
      <c r="C31" s="213"/>
      <c r="D31" s="94"/>
      <c r="E31" s="95"/>
      <c r="F31" s="95"/>
      <c r="G31" s="95"/>
      <c r="H31" s="95"/>
      <c r="I31" s="229">
        <f t="shared" si="0"/>
        <v>0</v>
      </c>
      <c r="J31" s="107"/>
      <c r="K31" s="107"/>
      <c r="L31" s="107"/>
      <c r="M31" s="107"/>
      <c r="N31" s="238"/>
      <c r="O31" s="117"/>
    </row>
    <row r="32" spans="1:15" ht="12.75" thickBot="1">
      <c r="A32" s="4"/>
      <c r="B32" s="19" t="s">
        <v>62</v>
      </c>
      <c r="C32" s="398">
        <v>0</v>
      </c>
      <c r="D32" s="102"/>
      <c r="E32" s="102"/>
      <c r="F32" s="102"/>
      <c r="G32" s="102"/>
      <c r="H32" s="102">
        <f>D32+E32+F32+G32</f>
        <v>0</v>
      </c>
      <c r="I32" s="229">
        <f t="shared" si="0"/>
        <v>0</v>
      </c>
      <c r="J32" s="109"/>
      <c r="K32" s="109"/>
      <c r="L32" s="109"/>
      <c r="M32" s="109"/>
      <c r="N32" s="236">
        <f>J32+K32+L32+M32</f>
        <v>0</v>
      </c>
      <c r="O32" s="146">
        <f>C32+I32-N32</f>
        <v>0</v>
      </c>
    </row>
    <row r="33" spans="1:15" ht="12.75" thickBot="1">
      <c r="A33" s="1"/>
      <c r="B33" s="27"/>
      <c r="C33" s="213"/>
      <c r="D33" s="94"/>
      <c r="E33" s="95"/>
      <c r="F33" s="95"/>
      <c r="G33" s="95"/>
      <c r="H33" s="95"/>
      <c r="I33" s="229">
        <f t="shared" si="0"/>
        <v>0</v>
      </c>
      <c r="J33" s="107"/>
      <c r="K33" s="107"/>
      <c r="L33" s="107"/>
      <c r="M33" s="107"/>
      <c r="N33" s="238"/>
      <c r="O33" s="117"/>
    </row>
    <row r="34" spans="1:15" ht="12.75" thickBot="1">
      <c r="A34" s="4"/>
      <c r="B34" s="32" t="s">
        <v>103</v>
      </c>
      <c r="C34" s="398">
        <v>0</v>
      </c>
      <c r="D34" s="102"/>
      <c r="E34" s="102"/>
      <c r="F34" s="102"/>
      <c r="G34" s="102"/>
      <c r="H34" s="102">
        <f>D34+E34+F34+G34</f>
        <v>0</v>
      </c>
      <c r="I34" s="229">
        <f t="shared" si="0"/>
        <v>0</v>
      </c>
      <c r="J34" s="109"/>
      <c r="K34" s="109"/>
      <c r="L34" s="109"/>
      <c r="M34" s="109"/>
      <c r="N34" s="236">
        <f>J34+K34+L34+M34</f>
        <v>0</v>
      </c>
      <c r="O34" s="146">
        <f>C34+I34-N34</f>
        <v>0</v>
      </c>
    </row>
    <row r="35" spans="1:15" ht="12.75" thickBot="1">
      <c r="A35" s="1"/>
      <c r="B35" s="27"/>
      <c r="C35" s="213"/>
      <c r="D35" s="94"/>
      <c r="E35" s="95"/>
      <c r="F35" s="95"/>
      <c r="G35" s="95"/>
      <c r="H35" s="95"/>
      <c r="I35" s="229">
        <f t="shared" si="0"/>
        <v>0</v>
      </c>
      <c r="J35" s="107"/>
      <c r="K35" s="107"/>
      <c r="L35" s="107"/>
      <c r="M35" s="107"/>
      <c r="N35" s="238"/>
      <c r="O35" s="117"/>
    </row>
    <row r="36" spans="1:15" ht="12.75" thickBot="1">
      <c r="A36" s="4"/>
      <c r="B36" s="32" t="s">
        <v>69</v>
      </c>
      <c r="C36" s="398">
        <v>0</v>
      </c>
      <c r="D36" s="102"/>
      <c r="E36" s="102"/>
      <c r="F36" s="102"/>
      <c r="G36" s="102"/>
      <c r="H36" s="102">
        <f>D36+E36+F36+G36</f>
        <v>0</v>
      </c>
      <c r="I36" s="229">
        <f t="shared" si="0"/>
        <v>0</v>
      </c>
      <c r="J36" s="109"/>
      <c r="K36" s="109"/>
      <c r="L36" s="109"/>
      <c r="M36" s="109"/>
      <c r="N36" s="236">
        <f>J36+K36+L36+M36</f>
        <v>0</v>
      </c>
      <c r="O36" s="146">
        <f>C36+I36-N36</f>
        <v>0</v>
      </c>
    </row>
    <row r="37" spans="1:15" ht="12.75" thickBot="1">
      <c r="A37" s="1"/>
      <c r="B37" s="27"/>
      <c r="C37" s="213"/>
      <c r="D37" s="94"/>
      <c r="E37" s="95"/>
      <c r="F37" s="95"/>
      <c r="G37" s="95"/>
      <c r="H37" s="95"/>
      <c r="I37" s="229">
        <f t="shared" si="0"/>
        <v>0</v>
      </c>
      <c r="J37" s="107"/>
      <c r="K37" s="107"/>
      <c r="L37" s="107"/>
      <c r="M37" s="107"/>
      <c r="N37" s="238"/>
      <c r="O37" s="117"/>
    </row>
    <row r="38" spans="1:15" ht="12.75" thickBot="1">
      <c r="A38" s="4"/>
      <c r="B38" s="32" t="s">
        <v>70</v>
      </c>
      <c r="C38" s="398">
        <v>39964.92</v>
      </c>
      <c r="D38" s="102">
        <v>14147.58</v>
      </c>
      <c r="E38" s="102">
        <v>14147.58</v>
      </c>
      <c r="F38" s="102">
        <v>14147.58</v>
      </c>
      <c r="G38" s="102">
        <v>14147.58</v>
      </c>
      <c r="H38" s="102">
        <f>D38+E38+F38+G38</f>
        <v>56590.32</v>
      </c>
      <c r="I38" s="229">
        <f t="shared" si="0"/>
        <v>43598.08936825886</v>
      </c>
      <c r="J38" s="109"/>
      <c r="K38" s="109"/>
      <c r="L38" s="109"/>
      <c r="M38" s="109"/>
      <c r="N38" s="236">
        <f>J38+K38+L38+M38</f>
        <v>0</v>
      </c>
      <c r="O38" s="146">
        <f>C38+I38-N38</f>
        <v>83563.00936825885</v>
      </c>
    </row>
    <row r="39" spans="1:15" ht="12.75" thickBot="1">
      <c r="A39" s="1"/>
      <c r="B39" s="15"/>
      <c r="C39" s="213"/>
      <c r="D39" s="94"/>
      <c r="E39" s="95"/>
      <c r="F39" s="95"/>
      <c r="G39" s="95"/>
      <c r="H39" s="95"/>
      <c r="I39" s="229">
        <f t="shared" si="0"/>
        <v>0</v>
      </c>
      <c r="J39" s="107"/>
      <c r="K39" s="107"/>
      <c r="L39" s="107"/>
      <c r="M39" s="107"/>
      <c r="N39" s="238"/>
      <c r="O39" s="117"/>
    </row>
    <row r="40" spans="1:15" ht="12.75" thickBot="1">
      <c r="A40" s="4"/>
      <c r="B40" s="19" t="s">
        <v>101</v>
      </c>
      <c r="C40" s="398">
        <v>0</v>
      </c>
      <c r="D40" s="102"/>
      <c r="E40" s="102"/>
      <c r="F40" s="102"/>
      <c r="G40" s="102"/>
      <c r="H40" s="102">
        <f>D40+E40+F40+G40</f>
        <v>0</v>
      </c>
      <c r="I40" s="229">
        <f t="shared" si="0"/>
        <v>0</v>
      </c>
      <c r="J40" s="109"/>
      <c r="K40" s="109"/>
      <c r="L40" s="109"/>
      <c r="M40" s="109"/>
      <c r="N40" s="236">
        <f>J40+K40+L40+M40</f>
        <v>0</v>
      </c>
      <c r="O40" s="146">
        <f>C40+I40-N40</f>
        <v>0</v>
      </c>
    </row>
    <row r="41" spans="1:15" ht="12.75" thickBot="1">
      <c r="A41" s="7"/>
      <c r="B41" s="29"/>
      <c r="C41" s="215"/>
      <c r="D41" s="94"/>
      <c r="E41" s="95"/>
      <c r="F41" s="95"/>
      <c r="G41" s="95"/>
      <c r="H41" s="95"/>
      <c r="I41" s="229">
        <f t="shared" si="0"/>
        <v>0</v>
      </c>
      <c r="J41" s="107"/>
      <c r="K41" s="107"/>
      <c r="L41" s="107"/>
      <c r="M41" s="107"/>
      <c r="N41" s="238"/>
      <c r="O41" s="117"/>
    </row>
    <row r="42" spans="1:15" ht="12.75" thickBot="1">
      <c r="A42" s="263"/>
      <c r="B42" s="19" t="s">
        <v>52</v>
      </c>
      <c r="C42" s="398">
        <v>0</v>
      </c>
      <c r="D42" s="102"/>
      <c r="E42" s="102"/>
      <c r="F42" s="102"/>
      <c r="G42" s="102"/>
      <c r="H42" s="102">
        <f>D42+E42+F42+G42</f>
        <v>0</v>
      </c>
      <c r="I42" s="229">
        <f t="shared" si="0"/>
        <v>0</v>
      </c>
      <c r="J42" s="109"/>
      <c r="K42" s="109"/>
      <c r="L42" s="109"/>
      <c r="M42" s="109"/>
      <c r="N42" s="236">
        <f>J42+K42+L42+M42</f>
        <v>0</v>
      </c>
      <c r="O42" s="146">
        <f>C42+I42-N42</f>
        <v>0</v>
      </c>
    </row>
    <row r="43" spans="1:15" ht="12.75" thickBot="1">
      <c r="A43" s="15"/>
      <c r="B43" s="27"/>
      <c r="C43" s="213"/>
      <c r="D43" s="94"/>
      <c r="E43" s="95"/>
      <c r="F43" s="95"/>
      <c r="G43" s="95"/>
      <c r="H43" s="95"/>
      <c r="I43" s="229">
        <f t="shared" si="0"/>
        <v>0</v>
      </c>
      <c r="J43" s="107"/>
      <c r="K43" s="107"/>
      <c r="L43" s="107"/>
      <c r="M43" s="107"/>
      <c r="N43" s="238"/>
      <c r="O43" s="117"/>
    </row>
    <row r="44" spans="1:15" ht="12.75" thickBot="1">
      <c r="A44" s="4"/>
      <c r="B44" s="32" t="s">
        <v>100</v>
      </c>
      <c r="C44" s="398">
        <v>983.38</v>
      </c>
      <c r="D44" s="102">
        <v>623.49</v>
      </c>
      <c r="E44" s="102">
        <v>623.49</v>
      </c>
      <c r="F44" s="102">
        <v>623.49</v>
      </c>
      <c r="G44" s="102">
        <v>623.49</v>
      </c>
      <c r="H44" s="102">
        <f>D44+E44+F44+G44</f>
        <v>2493.96</v>
      </c>
      <c r="I44" s="229">
        <f t="shared" si="0"/>
        <v>1921.386748844376</v>
      </c>
      <c r="J44" s="109"/>
      <c r="K44" s="109"/>
      <c r="L44" s="109"/>
      <c r="M44" s="109"/>
      <c r="N44" s="236">
        <f>J44+K44+L44+M44</f>
        <v>0</v>
      </c>
      <c r="O44" s="146">
        <f>C44+I44-N44</f>
        <v>2904.766748844376</v>
      </c>
    </row>
    <row r="45" spans="1:15" ht="12.75" thickBot="1">
      <c r="A45" s="1"/>
      <c r="B45" s="27"/>
      <c r="C45" s="213"/>
      <c r="D45" s="94"/>
      <c r="E45" s="95"/>
      <c r="F45" s="95"/>
      <c r="G45" s="95"/>
      <c r="H45" s="95"/>
      <c r="I45" s="229">
        <f t="shared" si="0"/>
        <v>0</v>
      </c>
      <c r="J45" s="107"/>
      <c r="K45" s="107"/>
      <c r="L45" s="107"/>
      <c r="M45" s="107"/>
      <c r="N45" s="238"/>
      <c r="O45" s="117"/>
    </row>
    <row r="46" spans="1:15" ht="12.75" thickBot="1">
      <c r="A46" s="4"/>
      <c r="B46" s="32" t="s">
        <v>99</v>
      </c>
      <c r="C46" s="398">
        <v>0</v>
      </c>
      <c r="D46" s="102"/>
      <c r="E46" s="102"/>
      <c r="F46" s="102"/>
      <c r="G46" s="102"/>
      <c r="H46" s="102">
        <f>D46+E46+F46+G46</f>
        <v>0</v>
      </c>
      <c r="I46" s="229">
        <f t="shared" si="0"/>
        <v>0</v>
      </c>
      <c r="J46" s="109"/>
      <c r="K46" s="109"/>
      <c r="L46" s="109"/>
      <c r="M46" s="109"/>
      <c r="N46" s="236">
        <f>J46+K46+L46+M46</f>
        <v>0</v>
      </c>
      <c r="O46" s="146">
        <f>C46+I46-N46</f>
        <v>0</v>
      </c>
    </row>
    <row r="47" spans="1:15" ht="12.75" thickBot="1">
      <c r="A47" s="1"/>
      <c r="B47" s="15"/>
      <c r="C47" s="213"/>
      <c r="D47" s="94"/>
      <c r="E47" s="95"/>
      <c r="F47" s="95"/>
      <c r="G47" s="95"/>
      <c r="H47" s="95"/>
      <c r="I47" s="229">
        <f t="shared" si="0"/>
        <v>0</v>
      </c>
      <c r="J47" s="107"/>
      <c r="K47" s="107"/>
      <c r="L47" s="107"/>
      <c r="M47" s="107"/>
      <c r="N47" s="238"/>
      <c r="O47" s="117"/>
    </row>
    <row r="48" spans="1:15" ht="12.75" thickBot="1">
      <c r="A48" s="35"/>
      <c r="B48" s="32" t="s">
        <v>71</v>
      </c>
      <c r="C48" s="398">
        <v>-9319.66</v>
      </c>
      <c r="D48" s="102">
        <v>857.4</v>
      </c>
      <c r="E48" s="102">
        <v>857.4</v>
      </c>
      <c r="F48" s="102">
        <v>857.4</v>
      </c>
      <c r="G48" s="102">
        <v>857.4</v>
      </c>
      <c r="H48" s="102">
        <f>D48+E48+F48+G48</f>
        <v>3429.6</v>
      </c>
      <c r="I48" s="229">
        <f t="shared" si="0"/>
        <v>2642.2187981510015</v>
      </c>
      <c r="J48" s="109"/>
      <c r="K48" s="109"/>
      <c r="L48" s="109"/>
      <c r="M48" s="109"/>
      <c r="N48" s="236">
        <f>J48+K48+L48+M48</f>
        <v>0</v>
      </c>
      <c r="O48" s="146">
        <f>C48+I48-N48</f>
        <v>-6677.441201848998</v>
      </c>
    </row>
    <row r="49" spans="1:15" ht="12.75" thickBot="1">
      <c r="A49" s="1"/>
      <c r="B49" s="15"/>
      <c r="C49" s="213"/>
      <c r="D49" s="94"/>
      <c r="E49" s="95"/>
      <c r="F49" s="95"/>
      <c r="G49" s="95"/>
      <c r="H49" s="95"/>
      <c r="I49" s="229">
        <f t="shared" si="0"/>
        <v>0</v>
      </c>
      <c r="J49" s="107"/>
      <c r="K49" s="107"/>
      <c r="L49" s="107"/>
      <c r="M49" s="107"/>
      <c r="N49" s="238"/>
      <c r="O49" s="117"/>
    </row>
    <row r="50" spans="1:15" ht="12.75" thickBot="1">
      <c r="A50" s="4"/>
      <c r="B50" s="32" t="s">
        <v>72</v>
      </c>
      <c r="C50" s="398">
        <v>0</v>
      </c>
      <c r="D50" s="102"/>
      <c r="E50" s="102"/>
      <c r="F50" s="102"/>
      <c r="G50" s="102"/>
      <c r="H50" s="102">
        <f>D50+E50+F50+G50</f>
        <v>0</v>
      </c>
      <c r="I50" s="229">
        <f t="shared" si="0"/>
        <v>0</v>
      </c>
      <c r="J50" s="109"/>
      <c r="K50" s="109"/>
      <c r="L50" s="109"/>
      <c r="M50" s="109"/>
      <c r="N50" s="236">
        <f>J50+K50+L50+M50</f>
        <v>0</v>
      </c>
      <c r="O50" s="146">
        <f>C50+I50-N50</f>
        <v>0</v>
      </c>
    </row>
    <row r="51" spans="1:15" ht="12.75" thickBot="1">
      <c r="A51" s="1"/>
      <c r="B51" s="15"/>
      <c r="C51" s="213"/>
      <c r="D51" s="94"/>
      <c r="E51" s="95"/>
      <c r="F51" s="95"/>
      <c r="G51" s="95"/>
      <c r="H51" s="95"/>
      <c r="I51" s="229">
        <f t="shared" si="0"/>
        <v>0</v>
      </c>
      <c r="J51" s="107"/>
      <c r="K51" s="107"/>
      <c r="L51" s="107"/>
      <c r="M51" s="107"/>
      <c r="N51" s="238"/>
      <c r="O51" s="117"/>
    </row>
    <row r="52" spans="1:15" ht="12.7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>D52+E52+F52+G52</f>
        <v>0</v>
      </c>
      <c r="I52" s="229">
        <f t="shared" si="0"/>
        <v>0</v>
      </c>
      <c r="J52" s="109"/>
      <c r="K52" s="109"/>
      <c r="L52" s="109"/>
      <c r="M52" s="109"/>
      <c r="N52" s="236">
        <f>J52+K52+L52+M52</f>
        <v>0</v>
      </c>
      <c r="O52" s="146">
        <f>C52+I52-N52</f>
        <v>0</v>
      </c>
    </row>
    <row r="53" spans="1:15" ht="12.75" thickBot="1">
      <c r="A53" s="1"/>
      <c r="B53" s="15"/>
      <c r="C53" s="181"/>
      <c r="D53" s="94"/>
      <c r="E53" s="95"/>
      <c r="F53" s="95"/>
      <c r="G53" s="95"/>
      <c r="H53" s="95"/>
      <c r="I53" s="229">
        <f t="shared" si="0"/>
        <v>0</v>
      </c>
      <c r="J53" s="107"/>
      <c r="K53" s="107"/>
      <c r="L53" s="107"/>
      <c r="M53" s="107"/>
      <c r="N53" s="238"/>
      <c r="O53" s="117"/>
    </row>
    <row r="54" spans="1:15" ht="12.75" thickBot="1">
      <c r="A54" s="4"/>
      <c r="B54" s="32" t="s">
        <v>74</v>
      </c>
      <c r="C54" s="398">
        <v>0</v>
      </c>
      <c r="D54" s="102"/>
      <c r="E54" s="102"/>
      <c r="F54" s="102"/>
      <c r="G54" s="102"/>
      <c r="H54" s="102">
        <f>D54+E54+F54+G54</f>
        <v>0</v>
      </c>
      <c r="I54" s="229">
        <f t="shared" si="0"/>
        <v>0</v>
      </c>
      <c r="J54" s="109"/>
      <c r="K54" s="109"/>
      <c r="L54" s="109"/>
      <c r="M54" s="109"/>
      <c r="N54" s="236">
        <f>J54+K54+L54+M54</f>
        <v>0</v>
      </c>
      <c r="O54" s="146">
        <f>C54+I54-N54</f>
        <v>0</v>
      </c>
    </row>
    <row r="55" spans="1:15" ht="12.75" thickBot="1">
      <c r="A55" s="1"/>
      <c r="B55" s="15"/>
      <c r="C55" s="213"/>
      <c r="D55" s="94"/>
      <c r="E55" s="95"/>
      <c r="F55" s="95"/>
      <c r="G55" s="95"/>
      <c r="H55" s="95"/>
      <c r="I55" s="229">
        <f t="shared" si="0"/>
        <v>0</v>
      </c>
      <c r="J55" s="107"/>
      <c r="K55" s="107"/>
      <c r="L55" s="107"/>
      <c r="M55" s="107"/>
      <c r="N55" s="238"/>
      <c r="O55" s="117"/>
    </row>
    <row r="56" spans="1:15" ht="12.75" thickBot="1">
      <c r="A56" s="4"/>
      <c r="B56" s="32" t="s">
        <v>95</v>
      </c>
      <c r="C56" s="398">
        <v>0</v>
      </c>
      <c r="D56" s="102"/>
      <c r="E56" s="102"/>
      <c r="F56" s="102"/>
      <c r="G56" s="102"/>
      <c r="H56" s="102">
        <f>D56+E56+F56+G56</f>
        <v>0</v>
      </c>
      <c r="I56" s="229">
        <f t="shared" si="0"/>
        <v>0</v>
      </c>
      <c r="J56" s="109"/>
      <c r="K56" s="109"/>
      <c r="L56" s="109"/>
      <c r="M56" s="109"/>
      <c r="N56" s="236">
        <f>J56+K56+L56+M56</f>
        <v>0</v>
      </c>
      <c r="O56" s="146">
        <f>C56+I56-N56</f>
        <v>0</v>
      </c>
    </row>
    <row r="57" spans="1:15" ht="12.75" thickBot="1">
      <c r="A57" s="1"/>
      <c r="B57" s="27"/>
      <c r="C57" s="213"/>
      <c r="D57" s="94"/>
      <c r="E57" s="95"/>
      <c r="F57" s="95"/>
      <c r="G57" s="95"/>
      <c r="H57" s="95"/>
      <c r="I57" s="229">
        <f t="shared" si="0"/>
        <v>0</v>
      </c>
      <c r="J57" s="107"/>
      <c r="K57" s="107"/>
      <c r="L57" s="107"/>
      <c r="M57" s="107"/>
      <c r="N57" s="238"/>
      <c r="O57" s="117"/>
    </row>
    <row r="58" spans="1:15" ht="12.75" thickBot="1">
      <c r="A58" s="35"/>
      <c r="B58" s="32" t="s">
        <v>75</v>
      </c>
      <c r="C58" s="398">
        <v>-33390</v>
      </c>
      <c r="D58" s="102"/>
      <c r="E58" s="102"/>
      <c r="F58" s="102"/>
      <c r="G58" s="102"/>
      <c r="H58" s="102">
        <f>D58+E58+F58+G58</f>
        <v>0</v>
      </c>
      <c r="I58" s="229">
        <f t="shared" si="0"/>
        <v>0</v>
      </c>
      <c r="J58" s="109"/>
      <c r="K58" s="109"/>
      <c r="L58" s="109"/>
      <c r="M58" s="109"/>
      <c r="N58" s="236">
        <f>J58+K58+L58+M58</f>
        <v>0</v>
      </c>
      <c r="O58" s="146">
        <f>C58+I58-N58</f>
        <v>-33390</v>
      </c>
    </row>
    <row r="59" spans="1:15" ht="12.75" thickBot="1">
      <c r="A59" s="2"/>
      <c r="B59" s="29"/>
      <c r="C59" s="213"/>
      <c r="D59" s="94"/>
      <c r="E59" s="95"/>
      <c r="F59" s="95"/>
      <c r="G59" s="95"/>
      <c r="H59" s="95"/>
      <c r="I59" s="229">
        <f t="shared" si="0"/>
        <v>0</v>
      </c>
      <c r="J59" s="107"/>
      <c r="K59" s="107"/>
      <c r="L59" s="107"/>
      <c r="M59" s="107"/>
      <c r="N59" s="238"/>
      <c r="O59" s="117"/>
    </row>
    <row r="60" spans="1:15" ht="12.75" thickBot="1">
      <c r="A60" s="4"/>
      <c r="B60" s="32" t="s">
        <v>76</v>
      </c>
      <c r="C60" s="398">
        <v>0</v>
      </c>
      <c r="D60" s="102"/>
      <c r="E60" s="102"/>
      <c r="F60" s="102"/>
      <c r="G60" s="102"/>
      <c r="H60" s="102">
        <f>D60+E60+F60+G60</f>
        <v>0</v>
      </c>
      <c r="I60" s="229">
        <f t="shared" si="0"/>
        <v>0</v>
      </c>
      <c r="J60" s="109"/>
      <c r="K60" s="109"/>
      <c r="L60" s="109"/>
      <c r="M60" s="109"/>
      <c r="N60" s="236">
        <f>J60+K60+L60+M60</f>
        <v>0</v>
      </c>
      <c r="O60" s="146">
        <f>C60+I60-N60</f>
        <v>0</v>
      </c>
    </row>
    <row r="61" spans="1:15" ht="12.75" thickBot="1">
      <c r="A61" s="1"/>
      <c r="B61" s="27"/>
      <c r="C61" s="213"/>
      <c r="D61" s="94"/>
      <c r="E61" s="95"/>
      <c r="F61" s="95"/>
      <c r="G61" s="95"/>
      <c r="H61" s="95"/>
      <c r="I61" s="229">
        <f t="shared" si="0"/>
        <v>0</v>
      </c>
      <c r="J61" s="107"/>
      <c r="K61" s="107"/>
      <c r="L61" s="107"/>
      <c r="M61" s="107"/>
      <c r="N61" s="238"/>
      <c r="O61" s="117"/>
    </row>
    <row r="62" spans="1:15" ht="12.75" thickBot="1">
      <c r="A62" s="35"/>
      <c r="B62" s="32" t="s">
        <v>77</v>
      </c>
      <c r="C62" s="217">
        <v>-22244</v>
      </c>
      <c r="D62" s="102"/>
      <c r="E62" s="102"/>
      <c r="F62" s="102"/>
      <c r="G62" s="102"/>
      <c r="H62" s="102">
        <f>D62+E62+F62+G62</f>
        <v>0</v>
      </c>
      <c r="I62" s="229">
        <f t="shared" si="0"/>
        <v>0</v>
      </c>
      <c r="J62" s="109"/>
      <c r="K62" s="109"/>
      <c r="L62" s="109"/>
      <c r="M62" s="109"/>
      <c r="N62" s="236">
        <f>J62+K62+L62+M62</f>
        <v>0</v>
      </c>
      <c r="O62" s="146">
        <f>C62+I62-N62</f>
        <v>-22244</v>
      </c>
    </row>
    <row r="63" spans="1:15" ht="12.75" thickBot="1">
      <c r="A63" s="1"/>
      <c r="B63" s="27"/>
      <c r="C63" s="213"/>
      <c r="D63" s="94"/>
      <c r="E63" s="95"/>
      <c r="F63" s="95"/>
      <c r="G63" s="95"/>
      <c r="H63" s="95"/>
      <c r="I63" s="229">
        <f t="shared" si="0"/>
        <v>0</v>
      </c>
      <c r="J63" s="107"/>
      <c r="K63" s="107"/>
      <c r="L63" s="107"/>
      <c r="M63" s="107"/>
      <c r="N63" s="238"/>
      <c r="O63" s="117"/>
    </row>
    <row r="64" spans="1:15" ht="12.75" thickBot="1">
      <c r="A64" s="4"/>
      <c r="B64" s="32" t="s">
        <v>78</v>
      </c>
      <c r="C64" s="398">
        <v>0</v>
      </c>
      <c r="D64" s="102"/>
      <c r="E64" s="102"/>
      <c r="F64" s="102"/>
      <c r="G64" s="102"/>
      <c r="H64" s="102">
        <f>D64+E64+F64+G64</f>
        <v>0</v>
      </c>
      <c r="I64" s="229">
        <f t="shared" si="0"/>
        <v>0</v>
      </c>
      <c r="J64" s="109"/>
      <c r="K64" s="109"/>
      <c r="L64" s="109"/>
      <c r="M64" s="109"/>
      <c r="N64" s="236">
        <f>J64+K64+L64+M64</f>
        <v>0</v>
      </c>
      <c r="O64" s="146">
        <f>C64+I64-N64</f>
        <v>0</v>
      </c>
    </row>
    <row r="65" spans="1:15" ht="12.75" thickBot="1">
      <c r="A65" s="1"/>
      <c r="B65" s="15"/>
      <c r="C65" s="213"/>
      <c r="D65" s="94"/>
      <c r="E65" s="95"/>
      <c r="F65" s="95"/>
      <c r="G65" s="95"/>
      <c r="H65" s="95"/>
      <c r="I65" s="229">
        <f t="shared" si="0"/>
        <v>0</v>
      </c>
      <c r="J65" s="107"/>
      <c r="K65" s="107"/>
      <c r="L65" s="107"/>
      <c r="M65" s="107"/>
      <c r="N65" s="238"/>
      <c r="O65" s="117"/>
    </row>
    <row r="66" spans="1:15" ht="12.75" thickBot="1">
      <c r="A66" s="4"/>
      <c r="B66" s="32" t="s">
        <v>79</v>
      </c>
      <c r="C66" s="398">
        <v>0</v>
      </c>
      <c r="D66" s="102"/>
      <c r="E66" s="102"/>
      <c r="F66" s="102"/>
      <c r="G66" s="102"/>
      <c r="H66" s="102">
        <f>D66+E66+F66+G66</f>
        <v>0</v>
      </c>
      <c r="I66" s="229">
        <f t="shared" si="0"/>
        <v>0</v>
      </c>
      <c r="J66" s="109"/>
      <c r="K66" s="109"/>
      <c r="L66" s="109"/>
      <c r="M66" s="109"/>
      <c r="N66" s="236">
        <f>J66+K66+L66+M66</f>
        <v>0</v>
      </c>
      <c r="O66" s="146">
        <f>C66+I66-N66</f>
        <v>0</v>
      </c>
    </row>
    <row r="67" spans="1:15" ht="12.75" thickBot="1">
      <c r="A67" s="1"/>
      <c r="B67" s="27"/>
      <c r="C67" s="213"/>
      <c r="D67" s="94"/>
      <c r="E67" s="95"/>
      <c r="F67" s="95"/>
      <c r="G67" s="95"/>
      <c r="H67" s="95"/>
      <c r="I67" s="229">
        <f t="shared" si="0"/>
        <v>0</v>
      </c>
      <c r="J67" s="107"/>
      <c r="K67" s="107"/>
      <c r="L67" s="107"/>
      <c r="M67" s="107"/>
      <c r="N67" s="238"/>
      <c r="O67" s="117"/>
    </row>
    <row r="68" spans="1:15" ht="12.75" thickBot="1">
      <c r="A68" s="4"/>
      <c r="B68" s="19" t="s">
        <v>80</v>
      </c>
      <c r="C68" s="398">
        <v>0</v>
      </c>
      <c r="D68" s="102"/>
      <c r="E68" s="102"/>
      <c r="F68" s="102"/>
      <c r="G68" s="102"/>
      <c r="H68" s="102">
        <f>D68+E68+F68+G68</f>
        <v>0</v>
      </c>
      <c r="I68" s="229">
        <f t="shared" si="0"/>
        <v>0</v>
      </c>
      <c r="J68" s="109"/>
      <c r="K68" s="109"/>
      <c r="L68" s="109"/>
      <c r="M68" s="109"/>
      <c r="N68" s="236">
        <f>J68+K68+L68+M68</f>
        <v>0</v>
      </c>
      <c r="O68" s="146">
        <f>C68+I68-N68</f>
        <v>0</v>
      </c>
    </row>
    <row r="69" spans="1:15" ht="12.75" thickBot="1">
      <c r="A69" s="1"/>
      <c r="B69" s="27"/>
      <c r="C69" s="213"/>
      <c r="D69" s="94"/>
      <c r="E69" s="95"/>
      <c r="F69" s="95"/>
      <c r="G69" s="95"/>
      <c r="H69" s="95"/>
      <c r="I69" s="229">
        <f t="shared" si="0"/>
        <v>0</v>
      </c>
      <c r="J69" s="107"/>
      <c r="K69" s="107"/>
      <c r="L69" s="107"/>
      <c r="M69" s="107"/>
      <c r="N69" s="238"/>
      <c r="O69" s="117"/>
    </row>
    <row r="70" spans="1:15" ht="12.75" thickBot="1">
      <c r="A70" s="4"/>
      <c r="B70" s="32" t="s">
        <v>82</v>
      </c>
      <c r="C70" s="398">
        <v>1773.98</v>
      </c>
      <c r="D70" s="102">
        <v>627.99</v>
      </c>
      <c r="E70" s="102">
        <v>627.99</v>
      </c>
      <c r="F70" s="102">
        <v>627.99</v>
      </c>
      <c r="G70" s="102">
        <v>627.99</v>
      </c>
      <c r="H70" s="102">
        <f>D70+E70+F70+G70</f>
        <v>2511.96</v>
      </c>
      <c r="I70" s="229">
        <f t="shared" si="0"/>
        <v>1935.2542372881355</v>
      </c>
      <c r="J70" s="109"/>
      <c r="K70" s="109"/>
      <c r="L70" s="109"/>
      <c r="M70" s="109"/>
      <c r="N70" s="236">
        <f>J70+K70+L70+M70</f>
        <v>0</v>
      </c>
      <c r="O70" s="146">
        <f>C70+I70-N70</f>
        <v>3709.234237288136</v>
      </c>
    </row>
    <row r="71" spans="1:15" ht="12.75" thickBot="1">
      <c r="A71" s="1"/>
      <c r="B71" s="15"/>
      <c r="C71" s="213"/>
      <c r="D71" s="94"/>
      <c r="E71" s="95"/>
      <c r="F71" s="95"/>
      <c r="G71" s="95"/>
      <c r="H71" s="95"/>
      <c r="I71" s="229">
        <f t="shared" si="0"/>
        <v>0</v>
      </c>
      <c r="J71" s="107"/>
      <c r="K71" s="107"/>
      <c r="L71" s="107"/>
      <c r="M71" s="107"/>
      <c r="N71" s="238"/>
      <c r="O71" s="117"/>
    </row>
    <row r="72" spans="1:15" ht="12.75" thickBot="1">
      <c r="A72" s="4"/>
      <c r="B72" s="32" t="s">
        <v>83</v>
      </c>
      <c r="C72" s="398">
        <v>0</v>
      </c>
      <c r="D72" s="102"/>
      <c r="E72" s="102"/>
      <c r="F72" s="102"/>
      <c r="G72" s="102"/>
      <c r="H72" s="102">
        <f>D72+E72+F72+G72</f>
        <v>0</v>
      </c>
      <c r="I72" s="229">
        <f t="shared" si="0"/>
        <v>0</v>
      </c>
      <c r="J72" s="109"/>
      <c r="K72" s="109"/>
      <c r="L72" s="109"/>
      <c r="M72" s="109"/>
      <c r="N72" s="236">
        <f>J72+K72+L72+M72</f>
        <v>0</v>
      </c>
      <c r="O72" s="146">
        <f>C72+I72-N72</f>
        <v>0</v>
      </c>
    </row>
    <row r="73" spans="1:15" ht="12.75" thickBot="1">
      <c r="A73" s="1"/>
      <c r="B73" s="15"/>
      <c r="C73" s="213"/>
      <c r="D73" s="94"/>
      <c r="E73" s="95"/>
      <c r="F73" s="95"/>
      <c r="G73" s="95"/>
      <c r="H73" s="95"/>
      <c r="I73" s="229">
        <f t="shared" si="0"/>
        <v>0</v>
      </c>
      <c r="J73" s="107"/>
      <c r="K73" s="107"/>
      <c r="L73" s="107"/>
      <c r="M73" s="107"/>
      <c r="N73" s="238"/>
      <c r="O73" s="117"/>
    </row>
    <row r="74" spans="1:15" ht="12.75" thickBot="1">
      <c r="A74" s="4"/>
      <c r="B74" s="32" t="s">
        <v>84</v>
      </c>
      <c r="C74" s="398">
        <v>59469.15</v>
      </c>
      <c r="D74" s="102">
        <v>21052.08</v>
      </c>
      <c r="E74" s="102">
        <v>21052.08</v>
      </c>
      <c r="F74" s="102">
        <v>21052.08</v>
      </c>
      <c r="G74" s="102">
        <v>22686.5</v>
      </c>
      <c r="H74" s="102">
        <f>D74+E74+F74+G74</f>
        <v>85842.74</v>
      </c>
      <c r="I74" s="229">
        <f t="shared" si="0"/>
        <v>66134.62249614792</v>
      </c>
      <c r="J74" s="109"/>
      <c r="K74" s="109"/>
      <c r="L74" s="109"/>
      <c r="M74" s="109"/>
      <c r="N74" s="236">
        <f>J74+K74+L74+M74</f>
        <v>0</v>
      </c>
      <c r="O74" s="146">
        <f>C74+I74-N74</f>
        <v>125603.77249614793</v>
      </c>
    </row>
    <row r="75" spans="1:15" ht="12.75" thickBot="1">
      <c r="A75" s="1"/>
      <c r="B75" s="15"/>
      <c r="C75" s="213"/>
      <c r="D75" s="94"/>
      <c r="E75" s="95"/>
      <c r="F75" s="95"/>
      <c r="G75" s="95"/>
      <c r="H75" s="95"/>
      <c r="I75" s="229">
        <f aca="true" t="shared" si="1" ref="I75:I127">H75/1.1/1.18</f>
        <v>0</v>
      </c>
      <c r="J75" s="107"/>
      <c r="K75" s="107"/>
      <c r="L75" s="107"/>
      <c r="M75" s="107"/>
      <c r="N75" s="238"/>
      <c r="O75" s="117"/>
    </row>
    <row r="76" spans="1:15" ht="12.75" thickBot="1">
      <c r="A76" s="4"/>
      <c r="B76" s="32" t="s">
        <v>85</v>
      </c>
      <c r="C76" s="398">
        <v>97920.77</v>
      </c>
      <c r="D76" s="102">
        <v>39883.95</v>
      </c>
      <c r="E76" s="102">
        <v>39883.95</v>
      </c>
      <c r="F76" s="102">
        <v>39883.95</v>
      </c>
      <c r="G76" s="102">
        <v>39883.95</v>
      </c>
      <c r="H76" s="102">
        <f>D76+E76+F76+G76</f>
        <v>159535.8</v>
      </c>
      <c r="I76" s="229">
        <f t="shared" si="1"/>
        <v>122908.93682588598</v>
      </c>
      <c r="J76" s="109"/>
      <c r="K76" s="109"/>
      <c r="L76" s="109"/>
      <c r="M76" s="109"/>
      <c r="N76" s="236">
        <f>J76+K76+L76+M76</f>
        <v>0</v>
      </c>
      <c r="O76" s="146">
        <f>C76+I76-N76</f>
        <v>220829.70682588598</v>
      </c>
    </row>
    <row r="77" spans="1:15" ht="12.75" thickBot="1">
      <c r="A77" s="1"/>
      <c r="B77" s="27"/>
      <c r="C77" s="213"/>
      <c r="D77" s="94"/>
      <c r="E77" s="95"/>
      <c r="F77" s="95"/>
      <c r="G77" s="95"/>
      <c r="H77" s="95"/>
      <c r="I77" s="229">
        <f t="shared" si="1"/>
        <v>0</v>
      </c>
      <c r="J77" s="107"/>
      <c r="K77" s="107"/>
      <c r="L77" s="107"/>
      <c r="M77" s="107"/>
      <c r="N77" s="238"/>
      <c r="O77" s="117"/>
    </row>
    <row r="78" spans="1:15" ht="12.75" thickBot="1">
      <c r="A78" s="4"/>
      <c r="B78" s="32" t="s">
        <v>86</v>
      </c>
      <c r="C78" s="398">
        <v>10424.62</v>
      </c>
      <c r="D78" s="102">
        <v>58477.32</v>
      </c>
      <c r="E78" s="102">
        <v>58477.32</v>
      </c>
      <c r="F78" s="102">
        <v>76430.18</v>
      </c>
      <c r="G78" s="102">
        <v>85406.61</v>
      </c>
      <c r="H78" s="102">
        <f>D78+E78+F78+G78</f>
        <v>278791.43</v>
      </c>
      <c r="I78" s="229">
        <f t="shared" si="1"/>
        <v>214785.3852080123</v>
      </c>
      <c r="J78" s="109"/>
      <c r="K78" s="109"/>
      <c r="L78" s="109"/>
      <c r="M78" s="109"/>
      <c r="N78" s="236">
        <f>J78+K78+L78+M78</f>
        <v>0</v>
      </c>
      <c r="O78" s="146">
        <f>C78+I78-N78</f>
        <v>225210.0052080123</v>
      </c>
    </row>
    <row r="79" spans="1:15" ht="12.75" thickBot="1">
      <c r="A79" s="1"/>
      <c r="B79" s="27"/>
      <c r="C79" s="213"/>
      <c r="D79" s="94"/>
      <c r="E79" s="95"/>
      <c r="F79" s="95"/>
      <c r="G79" s="95"/>
      <c r="H79" s="95"/>
      <c r="I79" s="229">
        <f t="shared" si="1"/>
        <v>0</v>
      </c>
      <c r="J79" s="107"/>
      <c r="K79" s="107"/>
      <c r="L79" s="107"/>
      <c r="M79" s="107"/>
      <c r="N79" s="238"/>
      <c r="O79" s="117"/>
    </row>
    <row r="80" spans="1:15" ht="12.7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>D80+E80+F80+G80</f>
        <v>0</v>
      </c>
      <c r="I80" s="229">
        <f t="shared" si="1"/>
        <v>0</v>
      </c>
      <c r="J80" s="109"/>
      <c r="K80" s="109"/>
      <c r="L80" s="109"/>
      <c r="M80" s="109"/>
      <c r="N80" s="236">
        <f>J80+K80+L80+M80</f>
        <v>0</v>
      </c>
      <c r="O80" s="146">
        <f>C80+I80-N80</f>
        <v>0</v>
      </c>
    </row>
    <row r="81" spans="1:15" ht="12.75" thickBot="1">
      <c r="A81" s="1"/>
      <c r="B81" s="15"/>
      <c r="C81" s="213"/>
      <c r="D81" s="94"/>
      <c r="E81" s="95"/>
      <c r="F81" s="95"/>
      <c r="G81" s="95"/>
      <c r="H81" s="95"/>
      <c r="I81" s="229">
        <f t="shared" si="1"/>
        <v>0</v>
      </c>
      <c r="J81" s="107"/>
      <c r="K81" s="107"/>
      <c r="L81" s="107"/>
      <c r="M81" s="107"/>
      <c r="N81" s="238"/>
      <c r="O81" s="117"/>
    </row>
    <row r="82" spans="1:15" ht="12.7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>D82+E82+F82+G82</f>
        <v>0</v>
      </c>
      <c r="I82" s="229">
        <f t="shared" si="1"/>
        <v>0</v>
      </c>
      <c r="J82" s="109"/>
      <c r="K82" s="109"/>
      <c r="L82" s="109"/>
      <c r="M82" s="109"/>
      <c r="N82" s="236">
        <f>J82+K82+L82+M82</f>
        <v>0</v>
      </c>
      <c r="O82" s="146">
        <f>C82+I82-N82</f>
        <v>0</v>
      </c>
    </row>
    <row r="83" spans="1:15" ht="12.75" thickBot="1">
      <c r="A83" s="1"/>
      <c r="B83" s="15"/>
      <c r="C83" s="213"/>
      <c r="D83" s="94"/>
      <c r="E83" s="95"/>
      <c r="F83" s="95"/>
      <c r="G83" s="95"/>
      <c r="H83" s="95"/>
      <c r="I83" s="229">
        <f t="shared" si="1"/>
        <v>0</v>
      </c>
      <c r="J83" s="107"/>
      <c r="K83" s="107"/>
      <c r="L83" s="107"/>
      <c r="M83" s="107"/>
      <c r="N83" s="238"/>
      <c r="O83" s="117"/>
    </row>
    <row r="84" spans="1:15" ht="12.75" thickBot="1">
      <c r="A84" s="4"/>
      <c r="B84" s="32" t="s">
        <v>89</v>
      </c>
      <c r="C84" s="398">
        <v>0</v>
      </c>
      <c r="D84" s="102"/>
      <c r="E84" s="102"/>
      <c r="F84" s="102"/>
      <c r="G84" s="102"/>
      <c r="H84" s="102">
        <f>D84+E84+F84+G84</f>
        <v>0</v>
      </c>
      <c r="I84" s="229">
        <f t="shared" si="1"/>
        <v>0</v>
      </c>
      <c r="J84" s="109"/>
      <c r="K84" s="109"/>
      <c r="L84" s="109"/>
      <c r="M84" s="109"/>
      <c r="N84" s="236">
        <f>J84+K84+L84+M84</f>
        <v>0</v>
      </c>
      <c r="O84" s="146">
        <f>C84+I84-N84</f>
        <v>0</v>
      </c>
    </row>
    <row r="85" spans="1:15" ht="12.75" thickBot="1">
      <c r="A85" s="1"/>
      <c r="B85" s="15"/>
      <c r="C85" s="213"/>
      <c r="D85" s="94"/>
      <c r="E85" s="95"/>
      <c r="F85" s="95"/>
      <c r="G85" s="95"/>
      <c r="H85" s="95"/>
      <c r="I85" s="229">
        <f t="shared" si="1"/>
        <v>0</v>
      </c>
      <c r="J85" s="107"/>
      <c r="K85" s="107"/>
      <c r="L85" s="107"/>
      <c r="M85" s="107"/>
      <c r="N85" s="238"/>
      <c r="O85" s="117"/>
    </row>
    <row r="86" spans="1:15" ht="12.75" thickBot="1">
      <c r="A86" s="4"/>
      <c r="B86" s="19" t="s">
        <v>91</v>
      </c>
      <c r="C86" s="398">
        <v>0</v>
      </c>
      <c r="D86" s="102"/>
      <c r="E86" s="102"/>
      <c r="F86" s="102"/>
      <c r="G86" s="102"/>
      <c r="H86" s="102">
        <f>D86+E86+F86+G86</f>
        <v>0</v>
      </c>
      <c r="I86" s="229">
        <f t="shared" si="1"/>
        <v>0</v>
      </c>
      <c r="J86" s="109"/>
      <c r="K86" s="109"/>
      <c r="L86" s="109"/>
      <c r="M86" s="109"/>
      <c r="N86" s="236">
        <f>J86+K86+L86+M86</f>
        <v>0</v>
      </c>
      <c r="O86" s="146">
        <f>C86+I86-N86</f>
        <v>0</v>
      </c>
    </row>
    <row r="87" spans="1:15" ht="12.75" thickBot="1">
      <c r="A87" s="1"/>
      <c r="B87" s="15"/>
      <c r="C87" s="213"/>
      <c r="D87" s="94"/>
      <c r="E87" s="95"/>
      <c r="F87" s="95"/>
      <c r="G87" s="95"/>
      <c r="H87" s="95"/>
      <c r="I87" s="229">
        <f t="shared" si="1"/>
        <v>0</v>
      </c>
      <c r="J87" s="107"/>
      <c r="K87" s="107"/>
      <c r="L87" s="107"/>
      <c r="M87" s="107"/>
      <c r="N87" s="238"/>
      <c r="O87" s="117"/>
    </row>
    <row r="88" spans="1:15" ht="12.75" thickBot="1">
      <c r="A88" s="4"/>
      <c r="B88" s="19" t="s">
        <v>93</v>
      </c>
      <c r="C88" s="398">
        <v>0</v>
      </c>
      <c r="D88" s="102"/>
      <c r="E88" s="102"/>
      <c r="F88" s="102"/>
      <c r="G88" s="102"/>
      <c r="H88" s="102">
        <f>D88+E88+F88+G88</f>
        <v>0</v>
      </c>
      <c r="I88" s="229">
        <f t="shared" si="1"/>
        <v>0</v>
      </c>
      <c r="J88" s="109"/>
      <c r="K88" s="109"/>
      <c r="L88" s="109"/>
      <c r="M88" s="109"/>
      <c r="N88" s="236">
        <f>J88+K88+L88+M88</f>
        <v>0</v>
      </c>
      <c r="O88" s="146">
        <f>C88+I88-N88</f>
        <v>0</v>
      </c>
    </row>
    <row r="89" spans="1:15" ht="12.75" thickBot="1">
      <c r="A89" s="2"/>
      <c r="B89" s="3"/>
      <c r="C89" s="213"/>
      <c r="D89" s="94"/>
      <c r="E89" s="95"/>
      <c r="F89" s="95"/>
      <c r="G89" s="95"/>
      <c r="H89" s="95"/>
      <c r="I89" s="229">
        <f t="shared" si="1"/>
        <v>0</v>
      </c>
      <c r="J89" s="107"/>
      <c r="K89" s="107"/>
      <c r="L89" s="107"/>
      <c r="M89" s="107"/>
      <c r="N89" s="238"/>
      <c r="O89" s="117"/>
    </row>
    <row r="90" spans="1:15" ht="12.75" thickBot="1">
      <c r="A90" s="35"/>
      <c r="B90" s="19" t="s">
        <v>102</v>
      </c>
      <c r="C90" s="398">
        <v>0</v>
      </c>
      <c r="D90" s="102"/>
      <c r="E90" s="102"/>
      <c r="F90" s="102"/>
      <c r="G90" s="102"/>
      <c r="H90" s="102">
        <f>D90+E90+F90+G90</f>
        <v>0</v>
      </c>
      <c r="I90" s="229">
        <f t="shared" si="1"/>
        <v>0</v>
      </c>
      <c r="J90" s="109"/>
      <c r="K90" s="109"/>
      <c r="L90" s="109"/>
      <c r="M90" s="109"/>
      <c r="N90" s="236">
        <f>J90+K90+L90+M90</f>
        <v>0</v>
      </c>
      <c r="O90" s="146">
        <f>C90+I90-N90</f>
        <v>0</v>
      </c>
    </row>
    <row r="91" spans="1:15" ht="12.75" thickBot="1">
      <c r="A91" s="1"/>
      <c r="B91" s="15"/>
      <c r="C91" s="213"/>
      <c r="D91" s="94"/>
      <c r="E91" s="95"/>
      <c r="F91" s="95"/>
      <c r="G91" s="95"/>
      <c r="H91" s="95"/>
      <c r="I91" s="229">
        <f t="shared" si="1"/>
        <v>0</v>
      </c>
      <c r="J91" s="107"/>
      <c r="K91" s="107"/>
      <c r="L91" s="107"/>
      <c r="M91" s="107"/>
      <c r="N91" s="238"/>
      <c r="O91" s="117"/>
    </row>
    <row r="92" spans="1:15" ht="12.75" thickBot="1">
      <c r="A92" s="263"/>
      <c r="B92" s="32" t="s">
        <v>325</v>
      </c>
      <c r="C92" s="398">
        <v>0</v>
      </c>
      <c r="D92" s="102"/>
      <c r="E92" s="102"/>
      <c r="F92" s="102"/>
      <c r="G92" s="102"/>
      <c r="H92" s="102">
        <f>D92+E92+F92+G92</f>
        <v>0</v>
      </c>
      <c r="I92" s="229">
        <f t="shared" si="1"/>
        <v>0</v>
      </c>
      <c r="J92" s="109"/>
      <c r="K92" s="109"/>
      <c r="L92" s="109"/>
      <c r="M92" s="109"/>
      <c r="N92" s="236">
        <f>J92+K92+L92+M92</f>
        <v>0</v>
      </c>
      <c r="O92" s="146">
        <f>C92+I92-N92</f>
        <v>0</v>
      </c>
    </row>
    <row r="93" spans="1:15" ht="12.75" thickBot="1">
      <c r="A93" s="15"/>
      <c r="B93" s="3"/>
      <c r="C93" s="272"/>
      <c r="D93" s="273"/>
      <c r="E93" s="273"/>
      <c r="F93" s="273"/>
      <c r="G93" s="273"/>
      <c r="H93" s="273"/>
      <c r="I93" s="229">
        <f t="shared" si="1"/>
        <v>0</v>
      </c>
      <c r="J93" s="275"/>
      <c r="K93" s="275"/>
      <c r="L93" s="275"/>
      <c r="M93" s="275"/>
      <c r="N93" s="274"/>
      <c r="O93" s="276"/>
    </row>
    <row r="94" spans="1:15" ht="12.75" thickBot="1">
      <c r="A94" s="30"/>
      <c r="B94" s="26" t="s">
        <v>221</v>
      </c>
      <c r="C94" s="211">
        <v>0</v>
      </c>
      <c r="D94" s="102"/>
      <c r="E94" s="102"/>
      <c r="F94" s="102"/>
      <c r="G94" s="102"/>
      <c r="H94" s="102">
        <f>D94+E94+F94+G94</f>
        <v>0</v>
      </c>
      <c r="I94" s="229">
        <f t="shared" si="1"/>
        <v>0</v>
      </c>
      <c r="J94" s="109"/>
      <c r="K94" s="109"/>
      <c r="L94" s="109"/>
      <c r="M94" s="109"/>
      <c r="N94" s="236">
        <f>J94+K94+L94+M94</f>
        <v>0</v>
      </c>
      <c r="O94" s="146">
        <f>C94+I94-N94</f>
        <v>0</v>
      </c>
    </row>
    <row r="95" spans="1:15" ht="12.75" thickBot="1">
      <c r="A95" s="15"/>
      <c r="B95" s="3"/>
      <c r="C95" s="272"/>
      <c r="D95" s="273"/>
      <c r="E95" s="273"/>
      <c r="F95" s="273"/>
      <c r="G95" s="273"/>
      <c r="H95" s="273"/>
      <c r="I95" s="229">
        <f t="shared" si="1"/>
        <v>0</v>
      </c>
      <c r="J95" s="275"/>
      <c r="K95" s="275"/>
      <c r="L95" s="275"/>
      <c r="M95" s="275"/>
      <c r="N95" s="274"/>
      <c r="O95" s="276"/>
    </row>
    <row r="96" spans="1:15" ht="12.75" thickBot="1">
      <c r="A96" s="263"/>
      <c r="B96" s="19" t="s">
        <v>222</v>
      </c>
      <c r="C96" s="211">
        <v>0</v>
      </c>
      <c r="D96" s="102"/>
      <c r="E96" s="102"/>
      <c r="F96" s="102"/>
      <c r="G96" s="102"/>
      <c r="H96" s="102">
        <f>D96+E96+F96+G96</f>
        <v>0</v>
      </c>
      <c r="I96" s="229">
        <f t="shared" si="1"/>
        <v>0</v>
      </c>
      <c r="J96" s="109"/>
      <c r="K96" s="109"/>
      <c r="L96" s="109"/>
      <c r="M96" s="109"/>
      <c r="N96" s="236">
        <f>J96+K96+L96+M96</f>
        <v>0</v>
      </c>
      <c r="O96" s="146">
        <f>C96+I96-N96</f>
        <v>0</v>
      </c>
    </row>
    <row r="97" spans="1:15" ht="12.75" thickBot="1">
      <c r="A97" s="15"/>
      <c r="B97" s="3"/>
      <c r="C97" s="272"/>
      <c r="D97" s="273"/>
      <c r="E97" s="273"/>
      <c r="F97" s="273"/>
      <c r="G97" s="273"/>
      <c r="H97" s="273"/>
      <c r="I97" s="229">
        <f t="shared" si="1"/>
        <v>0</v>
      </c>
      <c r="J97" s="275"/>
      <c r="K97" s="275"/>
      <c r="L97" s="275"/>
      <c r="M97" s="275"/>
      <c r="N97" s="274"/>
      <c r="O97" s="276"/>
    </row>
    <row r="98" spans="1:15" ht="12.75" thickBot="1">
      <c r="A98" s="263"/>
      <c r="B98" s="19" t="s">
        <v>223</v>
      </c>
      <c r="C98" s="211">
        <v>0</v>
      </c>
      <c r="D98" s="102"/>
      <c r="E98" s="102"/>
      <c r="F98" s="102"/>
      <c r="G98" s="102"/>
      <c r="H98" s="102">
        <f>D98+E98+F98+G98</f>
        <v>0</v>
      </c>
      <c r="I98" s="229">
        <f t="shared" si="1"/>
        <v>0</v>
      </c>
      <c r="J98" s="109"/>
      <c r="K98" s="109"/>
      <c r="L98" s="109"/>
      <c r="M98" s="109"/>
      <c r="N98" s="236">
        <f>J98+K98+L98+M98</f>
        <v>0</v>
      </c>
      <c r="O98" s="146">
        <f>C98+I98-N98</f>
        <v>0</v>
      </c>
    </row>
    <row r="99" spans="1:15" ht="12.75" thickBot="1">
      <c r="A99" s="15"/>
      <c r="B99" s="3"/>
      <c r="C99" s="272"/>
      <c r="D99" s="273"/>
      <c r="E99" s="273"/>
      <c r="F99" s="273"/>
      <c r="G99" s="273"/>
      <c r="H99" s="273"/>
      <c r="I99" s="229">
        <f t="shared" si="1"/>
        <v>0</v>
      </c>
      <c r="J99" s="275"/>
      <c r="K99" s="275"/>
      <c r="L99" s="275"/>
      <c r="M99" s="275"/>
      <c r="N99" s="274"/>
      <c r="O99" s="276"/>
    </row>
    <row r="100" spans="1:15" ht="12.7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>D100+E100+F100+G100</f>
        <v>0</v>
      </c>
      <c r="I100" s="229">
        <f t="shared" si="1"/>
        <v>0</v>
      </c>
      <c r="J100" s="109"/>
      <c r="K100" s="109"/>
      <c r="L100" s="109"/>
      <c r="M100" s="109"/>
      <c r="N100" s="236">
        <f>J100+K100+L100+M100</f>
        <v>0</v>
      </c>
      <c r="O100" s="146">
        <f>C100+I100-N100</f>
        <v>0</v>
      </c>
    </row>
    <row r="101" spans="1:15" ht="12.75" thickBot="1">
      <c r="A101" s="15"/>
      <c r="B101" s="3"/>
      <c r="C101" s="272"/>
      <c r="D101" s="273"/>
      <c r="E101" s="273"/>
      <c r="F101" s="273"/>
      <c r="G101" s="273"/>
      <c r="H101" s="273"/>
      <c r="I101" s="229">
        <f t="shared" si="1"/>
        <v>0</v>
      </c>
      <c r="J101" s="275"/>
      <c r="K101" s="275"/>
      <c r="L101" s="275"/>
      <c r="M101" s="275"/>
      <c r="N101" s="274"/>
      <c r="O101" s="276"/>
    </row>
    <row r="102" spans="1:15" ht="12.75" thickBot="1">
      <c r="A102" s="263"/>
      <c r="B102" s="19" t="s">
        <v>225</v>
      </c>
      <c r="C102" s="211">
        <v>2240.42</v>
      </c>
      <c r="D102" s="102">
        <v>793.11</v>
      </c>
      <c r="E102" s="102">
        <v>793.11</v>
      </c>
      <c r="F102" s="102">
        <v>793.11</v>
      </c>
      <c r="G102" s="102">
        <v>793.11</v>
      </c>
      <c r="H102" s="102">
        <f>D102+E102+F102+G102</f>
        <v>3172.44</v>
      </c>
      <c r="I102" s="229">
        <f t="shared" si="1"/>
        <v>2444.0986132511557</v>
      </c>
      <c r="J102" s="109"/>
      <c r="K102" s="109"/>
      <c r="L102" s="109"/>
      <c r="M102" s="109"/>
      <c r="N102" s="236">
        <f>J102+K102+L102+M102</f>
        <v>0</v>
      </c>
      <c r="O102" s="146">
        <f>C102+I102-N102</f>
        <v>4684.518613251155</v>
      </c>
    </row>
    <row r="103" spans="1:15" ht="12.75" thickBot="1">
      <c r="A103" s="15"/>
      <c r="B103" s="3"/>
      <c r="C103" s="272"/>
      <c r="D103" s="273"/>
      <c r="E103" s="273"/>
      <c r="F103" s="273"/>
      <c r="G103" s="273"/>
      <c r="H103" s="273"/>
      <c r="I103" s="229">
        <f t="shared" si="1"/>
        <v>0</v>
      </c>
      <c r="J103" s="275"/>
      <c r="K103" s="275"/>
      <c r="L103" s="275"/>
      <c r="M103" s="275"/>
      <c r="N103" s="274"/>
      <c r="O103" s="276"/>
    </row>
    <row r="104" spans="1:15" ht="12.7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>D104+E104+F104+G104</f>
        <v>0</v>
      </c>
      <c r="I104" s="229">
        <f t="shared" si="1"/>
        <v>0</v>
      </c>
      <c r="J104" s="109"/>
      <c r="K104" s="109"/>
      <c r="L104" s="109"/>
      <c r="M104" s="109"/>
      <c r="N104" s="236">
        <f>J104+K104+L104+M104</f>
        <v>0</v>
      </c>
      <c r="O104" s="146">
        <f>C104+I104-N104</f>
        <v>0</v>
      </c>
    </row>
    <row r="105" spans="1:15" ht="12.75" thickBot="1">
      <c r="A105" s="15"/>
      <c r="B105" s="3"/>
      <c r="C105" s="272"/>
      <c r="D105" s="273"/>
      <c r="E105" s="273"/>
      <c r="F105" s="273"/>
      <c r="G105" s="273"/>
      <c r="H105" s="273"/>
      <c r="I105" s="229">
        <f t="shared" si="1"/>
        <v>0</v>
      </c>
      <c r="J105" s="275"/>
      <c r="K105" s="275"/>
      <c r="L105" s="275"/>
      <c r="M105" s="275"/>
      <c r="N105" s="274"/>
      <c r="O105" s="276"/>
    </row>
    <row r="106" spans="1:15" ht="12.75" thickBot="1">
      <c r="A106" s="263"/>
      <c r="B106" s="19"/>
      <c r="C106" s="211">
        <v>0</v>
      </c>
      <c r="D106" s="102"/>
      <c r="E106" s="102"/>
      <c r="F106" s="102"/>
      <c r="G106" s="102"/>
      <c r="H106" s="102">
        <f>D106+E106+F106+G106</f>
        <v>0</v>
      </c>
      <c r="I106" s="229">
        <f t="shared" si="1"/>
        <v>0</v>
      </c>
      <c r="J106" s="109"/>
      <c r="K106" s="109"/>
      <c r="L106" s="109"/>
      <c r="M106" s="109"/>
      <c r="N106" s="236">
        <f>J106+K106+L106+M106</f>
        <v>0</v>
      </c>
      <c r="O106" s="146">
        <f>C106+I106-N106</f>
        <v>0</v>
      </c>
    </row>
    <row r="107" spans="1:15" ht="12.75" thickBot="1">
      <c r="A107" s="7"/>
      <c r="B107" s="5"/>
      <c r="C107" s="214"/>
      <c r="D107" s="277"/>
      <c r="E107" s="277"/>
      <c r="F107" s="277"/>
      <c r="G107" s="277"/>
      <c r="H107" s="277"/>
      <c r="I107" s="229">
        <f t="shared" si="1"/>
        <v>0</v>
      </c>
      <c r="J107" s="279"/>
      <c r="K107" s="279"/>
      <c r="L107" s="279"/>
      <c r="M107" s="279"/>
      <c r="N107" s="278"/>
      <c r="O107" s="162"/>
    </row>
    <row r="108" spans="1:15" ht="12.75" thickBot="1">
      <c r="A108" s="263"/>
      <c r="B108" s="19"/>
      <c r="C108" s="211">
        <v>0</v>
      </c>
      <c r="D108" s="102"/>
      <c r="E108" s="102"/>
      <c r="F108" s="102"/>
      <c r="G108" s="102"/>
      <c r="H108" s="102">
        <f>D108+E108+F108+G108</f>
        <v>0</v>
      </c>
      <c r="I108" s="229">
        <f t="shared" si="1"/>
        <v>0</v>
      </c>
      <c r="J108" s="109"/>
      <c r="K108" s="109"/>
      <c r="L108" s="109"/>
      <c r="M108" s="109"/>
      <c r="N108" s="236">
        <f>J108+K108+L108+M108</f>
        <v>0</v>
      </c>
      <c r="O108" s="146">
        <f>C108+I108-N108</f>
        <v>0</v>
      </c>
    </row>
    <row r="109" spans="1:15" ht="12.75" thickBot="1">
      <c r="A109" s="15"/>
      <c r="B109" s="3"/>
      <c r="C109" s="272"/>
      <c r="D109" s="273"/>
      <c r="E109" s="273"/>
      <c r="F109" s="273"/>
      <c r="G109" s="273"/>
      <c r="H109" s="273"/>
      <c r="I109" s="229">
        <f t="shared" si="1"/>
        <v>0</v>
      </c>
      <c r="J109" s="275"/>
      <c r="K109" s="275"/>
      <c r="L109" s="275"/>
      <c r="M109" s="275"/>
      <c r="N109" s="274"/>
      <c r="O109" s="276"/>
    </row>
    <row r="110" spans="1:15" ht="12.75" thickBot="1">
      <c r="A110" s="263"/>
      <c r="B110" s="19"/>
      <c r="C110" s="211">
        <v>0</v>
      </c>
      <c r="D110" s="102"/>
      <c r="E110" s="102"/>
      <c r="F110" s="102"/>
      <c r="G110" s="102"/>
      <c r="H110" s="102">
        <f>D110+E110+F110+G110</f>
        <v>0</v>
      </c>
      <c r="I110" s="229">
        <f t="shared" si="1"/>
        <v>0</v>
      </c>
      <c r="J110" s="109"/>
      <c r="K110" s="109"/>
      <c r="L110" s="109"/>
      <c r="M110" s="109"/>
      <c r="N110" s="236">
        <f>J110+K110+L110+M110</f>
        <v>0</v>
      </c>
      <c r="O110" s="146">
        <f>C110+I110-N110</f>
        <v>0</v>
      </c>
    </row>
    <row r="111" spans="1:15" ht="12.75" thickBot="1">
      <c r="A111" s="15"/>
      <c r="B111" s="3"/>
      <c r="C111" s="272"/>
      <c r="D111" s="273"/>
      <c r="E111" s="273"/>
      <c r="F111" s="273"/>
      <c r="G111" s="273"/>
      <c r="H111" s="273"/>
      <c r="I111" s="229">
        <f t="shared" si="1"/>
        <v>0</v>
      </c>
      <c r="J111" s="275"/>
      <c r="K111" s="275"/>
      <c r="L111" s="275"/>
      <c r="M111" s="275"/>
      <c r="N111" s="274"/>
      <c r="O111" s="276"/>
    </row>
    <row r="112" spans="1:15" ht="12.75" thickBot="1">
      <c r="A112" s="263"/>
      <c r="B112" s="19"/>
      <c r="C112" s="211">
        <v>0</v>
      </c>
      <c r="D112" s="102"/>
      <c r="E112" s="102"/>
      <c r="F112" s="102"/>
      <c r="G112" s="102"/>
      <c r="H112" s="102">
        <f>D112+E112+F112+G112</f>
        <v>0</v>
      </c>
      <c r="I112" s="229">
        <f t="shared" si="1"/>
        <v>0</v>
      </c>
      <c r="J112" s="109"/>
      <c r="K112" s="109"/>
      <c r="L112" s="109"/>
      <c r="M112" s="109"/>
      <c r="N112" s="236">
        <f>J112+K112+L112+M112</f>
        <v>0</v>
      </c>
      <c r="O112" s="146">
        <f>C112+I112-N112</f>
        <v>0</v>
      </c>
    </row>
    <row r="113" spans="1:15" ht="12.75" thickBot="1">
      <c r="A113" s="24"/>
      <c r="B113" s="38"/>
      <c r="C113" s="210"/>
      <c r="D113" s="283"/>
      <c r="E113" s="283"/>
      <c r="F113" s="283"/>
      <c r="G113" s="283"/>
      <c r="H113" s="283"/>
      <c r="I113" s="229">
        <f t="shared" si="1"/>
        <v>0</v>
      </c>
      <c r="J113" s="285"/>
      <c r="K113" s="285"/>
      <c r="L113" s="285"/>
      <c r="M113" s="285"/>
      <c r="N113" s="284"/>
      <c r="O113" s="114"/>
    </row>
    <row r="114" spans="1:15" ht="12.7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>D114+E114+F114+G114</f>
        <v>0</v>
      </c>
      <c r="I114" s="229">
        <f t="shared" si="1"/>
        <v>0</v>
      </c>
      <c r="J114" s="109"/>
      <c r="K114" s="109"/>
      <c r="L114" s="109"/>
      <c r="M114" s="109"/>
      <c r="N114" s="236">
        <f>J114+K114+L114+M114</f>
        <v>0</v>
      </c>
      <c r="O114" s="146">
        <f>C114+I114-N114</f>
        <v>0</v>
      </c>
    </row>
    <row r="115" spans="1:15" ht="12.75" thickBot="1">
      <c r="A115" s="24"/>
      <c r="B115" s="38"/>
      <c r="C115" s="210"/>
      <c r="D115" s="283"/>
      <c r="E115" s="283"/>
      <c r="F115" s="283"/>
      <c r="G115" s="283"/>
      <c r="H115" s="283"/>
      <c r="I115" s="229">
        <f t="shared" si="1"/>
        <v>0</v>
      </c>
      <c r="J115" s="285"/>
      <c r="K115" s="285"/>
      <c r="L115" s="285"/>
      <c r="M115" s="285"/>
      <c r="N115" s="284"/>
      <c r="O115" s="114"/>
    </row>
    <row r="116" spans="1:15" ht="12.75" thickBot="1">
      <c r="A116" s="30"/>
      <c r="B116" s="6" t="s">
        <v>228</v>
      </c>
      <c r="C116" s="211">
        <v>0</v>
      </c>
      <c r="D116" s="102"/>
      <c r="E116" s="102"/>
      <c r="F116" s="102"/>
      <c r="G116" s="102"/>
      <c r="H116" s="102">
        <f>D116+E116+F116+G116</f>
        <v>0</v>
      </c>
      <c r="I116" s="229">
        <f t="shared" si="1"/>
        <v>0</v>
      </c>
      <c r="J116" s="109"/>
      <c r="K116" s="109"/>
      <c r="L116" s="109"/>
      <c r="M116" s="109"/>
      <c r="N116" s="236">
        <f>J116+K116+L116+M116</f>
        <v>0</v>
      </c>
      <c r="O116" s="146">
        <f>C116+I116-N116</f>
        <v>0</v>
      </c>
    </row>
    <row r="117" spans="1:15" ht="12.75" thickBot="1">
      <c r="A117" s="36"/>
      <c r="B117" s="29"/>
      <c r="C117" s="210"/>
      <c r="D117" s="283"/>
      <c r="E117" s="283"/>
      <c r="F117" s="283"/>
      <c r="G117" s="283"/>
      <c r="H117" s="283"/>
      <c r="I117" s="229">
        <f t="shared" si="1"/>
        <v>0</v>
      </c>
      <c r="J117" s="285"/>
      <c r="K117" s="285"/>
      <c r="L117" s="285"/>
      <c r="M117" s="285"/>
      <c r="N117" s="284"/>
      <c r="O117" s="114"/>
    </row>
    <row r="118" spans="1:15" ht="12.75" thickBot="1">
      <c r="A118" s="30"/>
      <c r="B118" s="6" t="s">
        <v>229</v>
      </c>
      <c r="C118" s="211">
        <v>0</v>
      </c>
      <c r="D118" s="102"/>
      <c r="E118" s="102"/>
      <c r="F118" s="102"/>
      <c r="G118" s="102"/>
      <c r="H118" s="102">
        <f>D118+E118+F118+G118</f>
        <v>0</v>
      </c>
      <c r="I118" s="229">
        <f t="shared" si="1"/>
        <v>0</v>
      </c>
      <c r="J118" s="109"/>
      <c r="K118" s="109"/>
      <c r="L118" s="109"/>
      <c r="M118" s="109"/>
      <c r="N118" s="236">
        <f>J118+K118+L118+M118</f>
        <v>0</v>
      </c>
      <c r="O118" s="146">
        <f>C118+I118-N118</f>
        <v>0</v>
      </c>
    </row>
    <row r="119" spans="1:15" ht="12.75" thickBot="1">
      <c r="A119" s="36"/>
      <c r="B119" s="29"/>
      <c r="C119" s="210"/>
      <c r="D119" s="283"/>
      <c r="E119" s="283"/>
      <c r="F119" s="283"/>
      <c r="G119" s="283"/>
      <c r="H119" s="283"/>
      <c r="I119" s="229">
        <f t="shared" si="1"/>
        <v>0</v>
      </c>
      <c r="J119" s="285"/>
      <c r="K119" s="285"/>
      <c r="L119" s="285"/>
      <c r="M119" s="285"/>
      <c r="N119" s="284"/>
      <c r="O119" s="114"/>
    </row>
    <row r="120" spans="1:15" ht="12.75" thickBot="1">
      <c r="A120" s="30"/>
      <c r="B120" s="6"/>
      <c r="C120" s="211">
        <v>0</v>
      </c>
      <c r="D120" s="102"/>
      <c r="E120" s="102"/>
      <c r="F120" s="102"/>
      <c r="G120" s="102"/>
      <c r="H120" s="102">
        <f>D120+E120+F120+G120</f>
        <v>0</v>
      </c>
      <c r="I120" s="229">
        <f t="shared" si="1"/>
        <v>0</v>
      </c>
      <c r="J120" s="109"/>
      <c r="K120" s="109"/>
      <c r="L120" s="109"/>
      <c r="M120" s="109"/>
      <c r="N120" s="236">
        <f>J120+K120+L120+M120</f>
        <v>0</v>
      </c>
      <c r="O120" s="146">
        <f>C120+I120-N120</f>
        <v>0</v>
      </c>
    </row>
    <row r="121" spans="1:15" ht="12.75" thickBot="1">
      <c r="A121" s="36"/>
      <c r="B121" s="29"/>
      <c r="C121" s="210"/>
      <c r="D121" s="283"/>
      <c r="E121" s="283"/>
      <c r="F121" s="283"/>
      <c r="G121" s="283"/>
      <c r="H121" s="283"/>
      <c r="I121" s="229">
        <f t="shared" si="1"/>
        <v>0</v>
      </c>
      <c r="J121" s="285"/>
      <c r="K121" s="285"/>
      <c r="L121" s="285"/>
      <c r="M121" s="285"/>
      <c r="N121" s="284"/>
      <c r="O121" s="114"/>
    </row>
    <row r="122" spans="1:15" ht="12.7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>D122+E122+F122+G122</f>
        <v>0</v>
      </c>
      <c r="I122" s="229">
        <f t="shared" si="1"/>
        <v>0</v>
      </c>
      <c r="J122" s="109"/>
      <c r="K122" s="109"/>
      <c r="L122" s="109"/>
      <c r="M122" s="109"/>
      <c r="N122" s="236">
        <f>J122+K122+L122+M122</f>
        <v>0</v>
      </c>
      <c r="O122" s="146">
        <f>C122+H122-N122</f>
        <v>0</v>
      </c>
    </row>
    <row r="123" spans="1:15" ht="12.75" thickBot="1">
      <c r="A123" s="36"/>
      <c r="B123" s="29"/>
      <c r="C123" s="210"/>
      <c r="D123" s="283"/>
      <c r="E123" s="283"/>
      <c r="F123" s="283"/>
      <c r="G123" s="283"/>
      <c r="H123" s="283"/>
      <c r="I123" s="229">
        <f t="shared" si="1"/>
        <v>0</v>
      </c>
      <c r="J123" s="285"/>
      <c r="K123" s="285"/>
      <c r="L123" s="285"/>
      <c r="M123" s="285"/>
      <c r="N123" s="284"/>
      <c r="O123" s="114"/>
    </row>
    <row r="124" spans="1:15" ht="12.75" thickBot="1">
      <c r="A124" s="30"/>
      <c r="B124" s="6" t="s">
        <v>231</v>
      </c>
      <c r="C124" s="211">
        <v>0</v>
      </c>
      <c r="D124" s="102"/>
      <c r="E124" s="102"/>
      <c r="F124" s="102"/>
      <c r="G124" s="102"/>
      <c r="H124" s="102">
        <f>D124+E124+F124+G124</f>
        <v>0</v>
      </c>
      <c r="I124" s="229">
        <f t="shared" si="1"/>
        <v>0</v>
      </c>
      <c r="J124" s="109"/>
      <c r="K124" s="109"/>
      <c r="L124" s="109"/>
      <c r="M124" s="109"/>
      <c r="N124" s="236">
        <f>J124+K124+L124+M124</f>
        <v>0</v>
      </c>
      <c r="O124" s="146">
        <f>C124+I124-N124</f>
        <v>0</v>
      </c>
    </row>
    <row r="125" spans="1:15" ht="12.75" thickBot="1">
      <c r="A125" s="1"/>
      <c r="B125" s="2"/>
      <c r="C125" s="182"/>
      <c r="D125" s="269"/>
      <c r="E125" s="269"/>
      <c r="F125" s="269"/>
      <c r="G125" s="269"/>
      <c r="H125" s="269"/>
      <c r="I125" s="229">
        <f t="shared" si="1"/>
        <v>0</v>
      </c>
      <c r="J125" s="271"/>
      <c r="K125" s="271"/>
      <c r="L125" s="271"/>
      <c r="M125" s="271"/>
      <c r="N125" s="270"/>
      <c r="O125" s="160"/>
    </row>
    <row r="126" spans="1:15" ht="12.75" thickBot="1">
      <c r="A126" s="30"/>
      <c r="B126" s="6"/>
      <c r="C126" s="211">
        <v>0</v>
      </c>
      <c r="D126" s="102"/>
      <c r="E126" s="102"/>
      <c r="F126" s="102"/>
      <c r="G126" s="102"/>
      <c r="H126" s="102">
        <f>D126+E126+F126+G126</f>
        <v>0</v>
      </c>
      <c r="I126" s="229">
        <f t="shared" si="1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2.75" thickBot="1">
      <c r="A127" s="36"/>
      <c r="B127" s="29"/>
      <c r="C127" s="210"/>
      <c r="D127" s="264"/>
      <c r="E127" s="283"/>
      <c r="F127" s="283"/>
      <c r="G127" s="283"/>
      <c r="H127" s="283"/>
      <c r="I127" s="229">
        <f t="shared" si="1"/>
        <v>0</v>
      </c>
      <c r="J127" s="285"/>
      <c r="K127" s="285"/>
      <c r="L127" s="285"/>
      <c r="M127" s="285"/>
      <c r="N127" s="286"/>
      <c r="O127" s="114"/>
    </row>
    <row r="128" spans="1:15" ht="12.75" thickBot="1">
      <c r="A128" s="265"/>
      <c r="B128" s="246"/>
      <c r="C128" s="248"/>
      <c r="D128" s="266"/>
      <c r="E128" s="265"/>
      <c r="F128" s="265"/>
      <c r="G128" s="265"/>
      <c r="H128" s="265"/>
      <c r="I128" s="267"/>
      <c r="J128" s="265"/>
      <c r="K128" s="265"/>
      <c r="L128" s="265"/>
      <c r="M128" s="265"/>
      <c r="N128" s="268"/>
      <c r="O128" s="245"/>
    </row>
    <row r="129" spans="1:17" s="69" customFormat="1" ht="12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258295.91999999998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496550.25000000006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496550.25000000006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514503.11000000004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525113.96</v>
      </c>
      <c r="H129" s="137">
        <f>D129+E129+F129+G129</f>
        <v>2032717.57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1566038.189522342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1824334.1095223424</v>
      </c>
      <c r="Q129" s="69" t="s">
        <v>232</v>
      </c>
    </row>
    <row r="130" spans="1:15" ht="12.75" thickBot="1">
      <c r="A130" s="1"/>
      <c r="B130" s="134" t="s">
        <v>385</v>
      </c>
      <c r="C130" s="218"/>
      <c r="D130" s="42"/>
      <c r="E130" s="42"/>
      <c r="F130" s="42"/>
      <c r="G130" s="42"/>
      <c r="H130" s="137"/>
      <c r="I130" s="229">
        <f>H129-I129</f>
        <v>466679.380477658</v>
      </c>
      <c r="J130" s="42"/>
      <c r="K130" s="42"/>
      <c r="L130" s="42"/>
      <c r="M130" s="42"/>
      <c r="N130" s="145"/>
      <c r="O130" s="229"/>
    </row>
    <row r="131" spans="1:15" ht="12.75" thickBot="1">
      <c r="A131" s="7"/>
      <c r="B131" s="135"/>
      <c r="C131" s="219"/>
      <c r="D131" s="42"/>
      <c r="E131" s="42"/>
      <c r="F131" s="42"/>
      <c r="G131" s="42"/>
      <c r="H131" s="137"/>
      <c r="I131" s="229">
        <v>0</v>
      </c>
      <c r="J131" s="42"/>
      <c r="K131" s="42"/>
      <c r="L131" s="42"/>
      <c r="M131" s="42"/>
      <c r="N131" s="145"/>
      <c r="O131" s="229"/>
    </row>
    <row r="132" spans="1:15" ht="12.7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2032717.57</v>
      </c>
      <c r="J132" s="167"/>
      <c r="K132" s="167"/>
      <c r="L132" s="167"/>
      <c r="M132" s="167"/>
      <c r="N132" s="164"/>
      <c r="O132" s="243"/>
    </row>
    <row r="133" spans="1:15" ht="11.25">
      <c r="A133" s="38"/>
      <c r="B133" s="29"/>
      <c r="C133" s="189"/>
      <c r="I133" s="378"/>
      <c r="O133" s="378">
        <f>I129-N129</f>
        <v>1566038.189522342</v>
      </c>
    </row>
    <row r="134" ht="11.25">
      <c r="I134" s="482"/>
    </row>
    <row r="135" spans="1:3" ht="11.25">
      <c r="A135" s="24"/>
      <c r="B135" s="24"/>
      <c r="C135" s="184"/>
    </row>
    <row r="136" spans="1:4" ht="12" thickBot="1">
      <c r="A136" s="24"/>
      <c r="B136" s="25"/>
      <c r="D136" s="183" t="s">
        <v>217</v>
      </c>
    </row>
    <row r="137" spans="1:15" ht="12" thickBot="1">
      <c r="A137" s="7" t="s">
        <v>97</v>
      </c>
      <c r="B137" s="79"/>
      <c r="C137" s="185"/>
      <c r="D137" s="240" t="s">
        <v>374</v>
      </c>
      <c r="E137" s="232"/>
      <c r="F137" s="232"/>
      <c r="G137" s="232"/>
      <c r="H137" s="233"/>
      <c r="I137" s="84"/>
      <c r="J137" s="85"/>
      <c r="K137" s="85" t="s">
        <v>18</v>
      </c>
      <c r="L137" s="85"/>
      <c r="M137" s="86"/>
      <c r="N137" s="92"/>
      <c r="O137" s="115"/>
    </row>
    <row r="138" spans="1:15" ht="57" thickBot="1">
      <c r="A138" s="27" t="s">
        <v>120</v>
      </c>
      <c r="B138" s="6" t="s">
        <v>64</v>
      </c>
      <c r="C138" s="331" t="s">
        <v>373</v>
      </c>
      <c r="D138" s="241" t="s">
        <v>298</v>
      </c>
      <c r="E138" s="241" t="s">
        <v>313</v>
      </c>
      <c r="F138" s="240" t="s">
        <v>314</v>
      </c>
      <c r="G138" s="240"/>
      <c r="H138" s="242" t="s">
        <v>365</v>
      </c>
      <c r="I138" s="90" t="s">
        <v>393</v>
      </c>
      <c r="J138" s="86"/>
      <c r="K138" s="87"/>
      <c r="L138" s="87"/>
      <c r="M138" s="87"/>
      <c r="N138" s="130" t="s">
        <v>19</v>
      </c>
      <c r="O138" s="131" t="s">
        <v>367</v>
      </c>
    </row>
    <row r="139" spans="1:15" ht="12" thickBot="1">
      <c r="A139" s="15"/>
      <c r="B139" s="27"/>
      <c r="C139" s="72"/>
      <c r="D139" s="103"/>
      <c r="E139" s="104"/>
      <c r="F139" s="104"/>
      <c r="G139" s="104"/>
      <c r="H139" s="104"/>
      <c r="I139" s="104"/>
      <c r="J139" s="110"/>
      <c r="K139" s="110"/>
      <c r="L139" s="110"/>
      <c r="M139" s="110"/>
      <c r="N139" s="111"/>
      <c r="O139" s="119"/>
    </row>
    <row r="140" spans="1:15" ht="12.75" thickBot="1">
      <c r="A140" s="397"/>
      <c r="B140" s="32" t="s">
        <v>208</v>
      </c>
      <c r="C140" s="415">
        <v>0</v>
      </c>
      <c r="D140" s="102"/>
      <c r="E140" s="102"/>
      <c r="F140" s="102"/>
      <c r="G140" s="102"/>
      <c r="H140" s="102">
        <f>D140+E140+F140+G140</f>
        <v>0</v>
      </c>
      <c r="I140" s="229">
        <f aca="true" t="shared" si="2" ref="I140:I203">H140/1.1/1.18</f>
        <v>0</v>
      </c>
      <c r="J140" s="109"/>
      <c r="K140" s="109"/>
      <c r="L140" s="109"/>
      <c r="M140" s="109"/>
      <c r="N140" s="236">
        <f>J140+K140+L140+M140</f>
        <v>0</v>
      </c>
      <c r="O140" s="146">
        <f>C140+I140-N140</f>
        <v>0</v>
      </c>
    </row>
    <row r="141" spans="1:15" ht="12.75" thickBot="1">
      <c r="A141" s="15"/>
      <c r="B141" s="27"/>
      <c r="C141" s="76"/>
      <c r="D141" s="94"/>
      <c r="E141" s="95"/>
      <c r="F141" s="95"/>
      <c r="G141" s="95"/>
      <c r="H141" s="95"/>
      <c r="I141" s="229">
        <f t="shared" si="2"/>
        <v>0</v>
      </c>
      <c r="J141" s="107"/>
      <c r="K141" s="107"/>
      <c r="L141" s="107"/>
      <c r="M141" s="107"/>
      <c r="N141" s="112"/>
      <c r="O141" s="119"/>
    </row>
    <row r="142" spans="1:15" ht="12.75" thickBot="1">
      <c r="A142" s="397"/>
      <c r="B142" s="32" t="s">
        <v>209</v>
      </c>
      <c r="C142" s="415">
        <v>0</v>
      </c>
      <c r="D142" s="102"/>
      <c r="E142" s="102"/>
      <c r="F142" s="102"/>
      <c r="G142" s="102"/>
      <c r="H142" s="102">
        <f>D142+E142+F142+G142</f>
        <v>0</v>
      </c>
      <c r="I142" s="229">
        <f t="shared" si="2"/>
        <v>0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0</v>
      </c>
    </row>
    <row r="143" spans="1:15" ht="12.75" thickBot="1">
      <c r="A143" s="1"/>
      <c r="B143" s="27"/>
      <c r="C143" s="70"/>
      <c r="D143" s="94"/>
      <c r="E143" s="95"/>
      <c r="F143" s="95"/>
      <c r="G143" s="95"/>
      <c r="H143" s="95"/>
      <c r="I143" s="229">
        <f t="shared" si="2"/>
        <v>0</v>
      </c>
      <c r="J143" s="107"/>
      <c r="K143" s="107"/>
      <c r="L143" s="107"/>
      <c r="M143" s="107"/>
      <c r="N143" s="112"/>
      <c r="O143" s="119"/>
    </row>
    <row r="144" spans="1:15" ht="12.75" thickBot="1">
      <c r="A144" s="397"/>
      <c r="B144" s="19" t="s">
        <v>326</v>
      </c>
      <c r="C144" s="415">
        <v>0</v>
      </c>
      <c r="D144" s="102"/>
      <c r="E144" s="102"/>
      <c r="F144" s="102"/>
      <c r="G144" s="102"/>
      <c r="H144" s="102">
        <f>D144+E144+F144+G144</f>
        <v>0</v>
      </c>
      <c r="I144" s="229">
        <f t="shared" si="2"/>
        <v>0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0</v>
      </c>
    </row>
    <row r="145" spans="1:15" ht="12.75" thickBot="1">
      <c r="A145" s="1"/>
      <c r="B145" s="15"/>
      <c r="C145" s="70"/>
      <c r="D145" s="94"/>
      <c r="E145" s="95"/>
      <c r="F145" s="95"/>
      <c r="G145" s="95"/>
      <c r="H145" s="95"/>
      <c r="I145" s="229">
        <f t="shared" si="2"/>
        <v>0</v>
      </c>
      <c r="J145" s="107"/>
      <c r="K145" s="107"/>
      <c r="L145" s="107"/>
      <c r="M145" s="107"/>
      <c r="N145" s="112"/>
      <c r="O145" s="119"/>
    </row>
    <row r="146" spans="1:15" ht="12.75" thickBot="1">
      <c r="A146" s="397"/>
      <c r="B146" s="19" t="s">
        <v>43</v>
      </c>
      <c r="C146" s="415">
        <v>0</v>
      </c>
      <c r="D146" s="102"/>
      <c r="E146" s="102"/>
      <c r="F146" s="102"/>
      <c r="G146" s="102"/>
      <c r="H146" s="102">
        <f>D146+E146+F146+G146</f>
        <v>0</v>
      </c>
      <c r="I146" s="229">
        <f t="shared" si="2"/>
        <v>0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0</v>
      </c>
    </row>
    <row r="147" spans="1:15" ht="12.75" thickBot="1">
      <c r="A147" s="1"/>
      <c r="B147" s="15"/>
      <c r="C147" s="70"/>
      <c r="D147" s="94"/>
      <c r="E147" s="95"/>
      <c r="F147" s="95"/>
      <c r="G147" s="95"/>
      <c r="H147" s="95"/>
      <c r="I147" s="229">
        <f t="shared" si="2"/>
        <v>0</v>
      </c>
      <c r="J147" s="107"/>
      <c r="K147" s="107"/>
      <c r="L147" s="107"/>
      <c r="M147" s="107"/>
      <c r="N147" s="112"/>
      <c r="O147" s="119"/>
    </row>
    <row r="148" spans="1:15" ht="12.75" thickBot="1">
      <c r="A148" s="397"/>
      <c r="B148" s="32" t="s">
        <v>327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2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2.75" thickBot="1">
      <c r="A149" s="1"/>
      <c r="B149" s="15"/>
      <c r="C149" s="70"/>
      <c r="D149" s="94"/>
      <c r="E149" s="95"/>
      <c r="F149" s="95"/>
      <c r="G149" s="95"/>
      <c r="H149" s="95"/>
      <c r="I149" s="229">
        <f t="shared" si="2"/>
        <v>0</v>
      </c>
      <c r="J149" s="107"/>
      <c r="K149" s="107"/>
      <c r="L149" s="107"/>
      <c r="M149" s="107"/>
      <c r="N149" s="112"/>
      <c r="O149" s="119"/>
    </row>
    <row r="150" spans="1:15" ht="12.75" thickBot="1">
      <c r="A150" s="397"/>
      <c r="B150" s="32" t="s">
        <v>210</v>
      </c>
      <c r="C150" s="415">
        <v>0</v>
      </c>
      <c r="D150" s="102"/>
      <c r="E150" s="102"/>
      <c r="F150" s="102"/>
      <c r="G150" s="102"/>
      <c r="H150" s="102">
        <f>D150+E150+F150+G150</f>
        <v>0</v>
      </c>
      <c r="I150" s="229">
        <f t="shared" si="2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</row>
    <row r="151" spans="1:15" ht="12.75" thickBot="1">
      <c r="A151" s="1"/>
      <c r="B151" s="15"/>
      <c r="C151" s="70"/>
      <c r="D151" s="94"/>
      <c r="E151" s="95"/>
      <c r="F151" s="95"/>
      <c r="G151" s="95"/>
      <c r="H151" s="95"/>
      <c r="I151" s="229">
        <f t="shared" si="2"/>
        <v>0</v>
      </c>
      <c r="J151" s="107"/>
      <c r="K151" s="107"/>
      <c r="L151" s="107"/>
      <c r="M151" s="107"/>
      <c r="N151" s="112"/>
      <c r="O151" s="119"/>
    </row>
    <row r="152" spans="1:15" ht="12.7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2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2.75" thickBot="1">
      <c r="A153" s="1"/>
      <c r="B153" s="15"/>
      <c r="C153" s="70"/>
      <c r="D153" s="94"/>
      <c r="E153" s="95"/>
      <c r="F153" s="95"/>
      <c r="G153" s="95"/>
      <c r="H153" s="95"/>
      <c r="I153" s="229">
        <f t="shared" si="2"/>
        <v>0</v>
      </c>
      <c r="J153" s="107"/>
      <c r="K153" s="107"/>
      <c r="L153" s="107"/>
      <c r="M153" s="107"/>
      <c r="N153" s="112"/>
      <c r="O153" s="119"/>
    </row>
    <row r="154" spans="1:15" ht="12.75" thickBot="1">
      <c r="A154" s="397"/>
      <c r="B154" s="32" t="s">
        <v>212</v>
      </c>
      <c r="C154" s="415">
        <v>0</v>
      </c>
      <c r="D154" s="102"/>
      <c r="E154" s="102"/>
      <c r="F154" s="102"/>
      <c r="G154" s="102"/>
      <c r="H154" s="102">
        <f>D154+E154+F154+G154</f>
        <v>0</v>
      </c>
      <c r="I154" s="229">
        <f t="shared" si="2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</row>
    <row r="155" spans="1:15" ht="12.75" thickBot="1">
      <c r="A155" s="1"/>
      <c r="B155" s="15"/>
      <c r="C155" s="70"/>
      <c r="D155" s="94"/>
      <c r="E155" s="95"/>
      <c r="F155" s="95"/>
      <c r="G155" s="95"/>
      <c r="H155" s="95"/>
      <c r="I155" s="229">
        <f t="shared" si="2"/>
        <v>0</v>
      </c>
      <c r="J155" s="107"/>
      <c r="K155" s="107"/>
      <c r="L155" s="107"/>
      <c r="M155" s="107"/>
      <c r="N155" s="112"/>
      <c r="O155" s="119"/>
    </row>
    <row r="156" spans="1:15" ht="12.75" thickBot="1">
      <c r="A156" s="397"/>
      <c r="B156" s="32" t="s">
        <v>213</v>
      </c>
      <c r="C156" s="415">
        <v>0</v>
      </c>
      <c r="D156" s="102"/>
      <c r="E156" s="102"/>
      <c r="F156" s="102"/>
      <c r="G156" s="102"/>
      <c r="H156" s="102">
        <f>D156+E156+F156+G156</f>
        <v>0</v>
      </c>
      <c r="I156" s="229">
        <f t="shared" si="2"/>
        <v>0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0</v>
      </c>
    </row>
    <row r="157" spans="1:15" ht="12.75" thickBot="1">
      <c r="A157" s="28"/>
      <c r="B157" s="29"/>
      <c r="C157" s="73"/>
      <c r="D157" s="94"/>
      <c r="E157" s="95"/>
      <c r="F157" s="95"/>
      <c r="G157" s="95"/>
      <c r="H157" s="95"/>
      <c r="I157" s="229">
        <f t="shared" si="2"/>
        <v>0</v>
      </c>
      <c r="J157" s="107"/>
      <c r="K157" s="107"/>
      <c r="L157" s="107"/>
      <c r="M157" s="107"/>
      <c r="N157" s="112"/>
      <c r="O157" s="119"/>
    </row>
    <row r="158" spans="1:15" ht="12.75" thickBot="1">
      <c r="A158" s="397"/>
      <c r="B158" s="19" t="s">
        <v>214</v>
      </c>
      <c r="C158" s="415">
        <v>744.66</v>
      </c>
      <c r="D158" s="102">
        <v>263.61</v>
      </c>
      <c r="E158" s="102">
        <v>263.61</v>
      </c>
      <c r="F158" s="102">
        <v>263.61</v>
      </c>
      <c r="G158" s="102">
        <v>263.61</v>
      </c>
      <c r="H158" s="102">
        <f>D158+E158+F158+G158</f>
        <v>1054.44</v>
      </c>
      <c r="I158" s="229">
        <f t="shared" si="2"/>
        <v>812.3574730354392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1557.0174730354393</v>
      </c>
    </row>
    <row r="159" spans="1:15" ht="12.75" thickBot="1">
      <c r="A159" s="2"/>
      <c r="B159" s="29"/>
      <c r="C159" s="70"/>
      <c r="D159" s="94"/>
      <c r="E159" s="95"/>
      <c r="F159" s="95"/>
      <c r="G159" s="95"/>
      <c r="H159" s="95"/>
      <c r="I159" s="229">
        <f t="shared" si="2"/>
        <v>0</v>
      </c>
      <c r="J159" s="107"/>
      <c r="K159" s="107"/>
      <c r="L159" s="107"/>
      <c r="M159" s="107"/>
      <c r="N159" s="112"/>
      <c r="O159" s="119"/>
    </row>
    <row r="160" spans="1:15" ht="12.75" thickBot="1">
      <c r="A160" s="397"/>
      <c r="B160" s="19" t="s">
        <v>0</v>
      </c>
      <c r="C160" s="415">
        <v>0</v>
      </c>
      <c r="D160" s="102"/>
      <c r="E160" s="102"/>
      <c r="F160" s="102"/>
      <c r="G160" s="102"/>
      <c r="H160" s="102">
        <f>D160+E160+F160+G160</f>
        <v>0</v>
      </c>
      <c r="I160" s="229">
        <f t="shared" si="2"/>
        <v>0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0</v>
      </c>
    </row>
    <row r="161" spans="1:15" ht="12.75" thickBot="1">
      <c r="A161" s="1"/>
      <c r="B161" s="15"/>
      <c r="C161" s="70"/>
      <c r="D161" s="94"/>
      <c r="E161" s="95"/>
      <c r="F161" s="95"/>
      <c r="G161" s="95"/>
      <c r="H161" s="95"/>
      <c r="I161" s="229">
        <f t="shared" si="2"/>
        <v>0</v>
      </c>
      <c r="J161" s="107"/>
      <c r="K161" s="107"/>
      <c r="L161" s="107"/>
      <c r="M161" s="107"/>
      <c r="N161" s="112"/>
      <c r="O161" s="119"/>
    </row>
    <row r="162" spans="1:15" ht="12.75" thickBot="1">
      <c r="A162" s="397"/>
      <c r="B162" s="19" t="s">
        <v>1</v>
      </c>
      <c r="C162" s="415">
        <v>0</v>
      </c>
      <c r="D162" s="102"/>
      <c r="E162" s="102"/>
      <c r="F162" s="102"/>
      <c r="G162" s="102"/>
      <c r="H162" s="102">
        <f>D162+E162+F162+G162</f>
        <v>0</v>
      </c>
      <c r="I162" s="229">
        <f t="shared" si="2"/>
        <v>0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0</v>
      </c>
    </row>
    <row r="163" spans="1:15" ht="12.75" thickBot="1">
      <c r="A163" s="1"/>
      <c r="B163" s="15"/>
      <c r="C163" s="70"/>
      <c r="D163" s="94"/>
      <c r="E163" s="95"/>
      <c r="F163" s="95"/>
      <c r="G163" s="95"/>
      <c r="H163" s="95"/>
      <c r="I163" s="229">
        <f t="shared" si="2"/>
        <v>0</v>
      </c>
      <c r="J163" s="107"/>
      <c r="K163" s="107"/>
      <c r="L163" s="107"/>
      <c r="M163" s="107"/>
      <c r="N163" s="112"/>
      <c r="O163" s="119"/>
    </row>
    <row r="164" spans="1:15" ht="12.75" thickBot="1">
      <c r="A164" s="397"/>
      <c r="B164" s="32" t="s">
        <v>2</v>
      </c>
      <c r="C164" s="415">
        <v>0</v>
      </c>
      <c r="D164" s="102"/>
      <c r="E164" s="102"/>
      <c r="F164" s="102"/>
      <c r="G164" s="102"/>
      <c r="H164" s="102">
        <f>D164+E164+F164+G164</f>
        <v>0</v>
      </c>
      <c r="I164" s="229">
        <f t="shared" si="2"/>
        <v>0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0</v>
      </c>
    </row>
    <row r="165" spans="1:15" ht="12.75" thickBot="1">
      <c r="A165" s="1"/>
      <c r="B165" s="15"/>
      <c r="C165" s="70"/>
      <c r="D165" s="94"/>
      <c r="E165" s="95"/>
      <c r="F165" s="95"/>
      <c r="G165" s="95"/>
      <c r="H165" s="95"/>
      <c r="I165" s="229">
        <f t="shared" si="2"/>
        <v>0</v>
      </c>
      <c r="J165" s="107"/>
      <c r="K165" s="107"/>
      <c r="L165" s="107"/>
      <c r="M165" s="107"/>
      <c r="N165" s="120"/>
      <c r="O165" s="123"/>
    </row>
    <row r="166" spans="1:15" ht="12.75" thickBot="1">
      <c r="A166" s="397"/>
      <c r="B166" s="19" t="s">
        <v>7</v>
      </c>
      <c r="C166" s="415">
        <v>0</v>
      </c>
      <c r="D166" s="102"/>
      <c r="E166" s="102"/>
      <c r="F166" s="102"/>
      <c r="G166" s="102"/>
      <c r="H166" s="102">
        <f>D166+E166+F166+G166</f>
        <v>0</v>
      </c>
      <c r="I166" s="229">
        <f t="shared" si="2"/>
        <v>0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0</v>
      </c>
    </row>
    <row r="167" spans="1:15" ht="12.75" thickBot="1">
      <c r="A167" s="28"/>
      <c r="B167" s="29"/>
      <c r="C167" s="73"/>
      <c r="D167" s="94"/>
      <c r="E167" s="95"/>
      <c r="F167" s="95"/>
      <c r="G167" s="95"/>
      <c r="H167" s="95"/>
      <c r="I167" s="229">
        <f t="shared" si="2"/>
        <v>0</v>
      </c>
      <c r="J167" s="107"/>
      <c r="K167" s="107"/>
      <c r="L167" s="107"/>
      <c r="M167" s="107"/>
      <c r="N167" s="120"/>
      <c r="O167" s="123"/>
    </row>
    <row r="168" spans="1:15" ht="12.75" thickBot="1">
      <c r="A168" s="397"/>
      <c r="B168" s="32" t="s">
        <v>8</v>
      </c>
      <c r="C168" s="415">
        <v>0</v>
      </c>
      <c r="D168" s="102"/>
      <c r="E168" s="102"/>
      <c r="F168" s="102"/>
      <c r="G168" s="102"/>
      <c r="H168" s="102">
        <f>D168+E168+F168+G168</f>
        <v>0</v>
      </c>
      <c r="I168" s="229">
        <f t="shared" si="2"/>
        <v>0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0</v>
      </c>
    </row>
    <row r="169" spans="1:15" ht="12.75" thickBot="1">
      <c r="A169" s="1"/>
      <c r="B169" s="15"/>
      <c r="C169" s="70"/>
      <c r="D169" s="94"/>
      <c r="E169" s="95"/>
      <c r="F169" s="95"/>
      <c r="G169" s="95"/>
      <c r="H169" s="95"/>
      <c r="I169" s="229">
        <f t="shared" si="2"/>
        <v>0</v>
      </c>
      <c r="J169" s="107"/>
      <c r="K169" s="107"/>
      <c r="L169" s="107"/>
      <c r="M169" s="107"/>
      <c r="N169" s="120"/>
      <c r="O169" s="123"/>
    </row>
    <row r="170" spans="1:15" ht="12.75" thickBot="1">
      <c r="A170" s="397"/>
      <c r="B170" s="32" t="s">
        <v>9</v>
      </c>
      <c r="C170" s="415">
        <v>0</v>
      </c>
      <c r="D170" s="102"/>
      <c r="E170" s="102"/>
      <c r="F170" s="102"/>
      <c r="G170" s="102"/>
      <c r="H170" s="102">
        <f>D170+E170+F170+G170</f>
        <v>0</v>
      </c>
      <c r="I170" s="229">
        <f t="shared" si="2"/>
        <v>0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0</v>
      </c>
    </row>
    <row r="171" spans="1:15" ht="12.75" thickBot="1">
      <c r="A171" s="1"/>
      <c r="B171" s="15"/>
      <c r="C171" s="70"/>
      <c r="D171" s="94"/>
      <c r="E171" s="95"/>
      <c r="F171" s="95"/>
      <c r="G171" s="95"/>
      <c r="H171" s="95"/>
      <c r="I171" s="229">
        <f t="shared" si="2"/>
        <v>0</v>
      </c>
      <c r="J171" s="107"/>
      <c r="K171" s="107"/>
      <c r="L171" s="107"/>
      <c r="M171" s="107"/>
      <c r="N171" s="120"/>
      <c r="O171" s="123"/>
    </row>
    <row r="172" spans="1:15" ht="12.75" thickBot="1">
      <c r="A172" s="397"/>
      <c r="B172" s="32" t="s">
        <v>341</v>
      </c>
      <c r="C172" s="415">
        <v>0</v>
      </c>
      <c r="D172" s="102"/>
      <c r="E172" s="102"/>
      <c r="F172" s="102"/>
      <c r="G172" s="102"/>
      <c r="H172" s="102">
        <f>D172+E172+F172+G172</f>
        <v>0</v>
      </c>
      <c r="I172" s="229">
        <f t="shared" si="2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2.75" thickBot="1">
      <c r="A173" s="1"/>
      <c r="B173" s="15"/>
      <c r="C173" s="70"/>
      <c r="D173" s="94"/>
      <c r="E173" s="95"/>
      <c r="F173" s="95"/>
      <c r="G173" s="95"/>
      <c r="H173" s="95"/>
      <c r="I173" s="229">
        <f t="shared" si="2"/>
        <v>0</v>
      </c>
      <c r="J173" s="107"/>
      <c r="K173" s="107"/>
      <c r="L173" s="107"/>
      <c r="M173" s="107"/>
      <c r="N173" s="120"/>
      <c r="O173" s="123"/>
    </row>
    <row r="174" spans="1:15" ht="12.75" thickBot="1">
      <c r="A174" s="397"/>
      <c r="B174" s="32" t="s">
        <v>11</v>
      </c>
      <c r="C174" s="415">
        <v>-9453.93</v>
      </c>
      <c r="D174" s="102">
        <v>587.31</v>
      </c>
      <c r="E174" s="102">
        <v>587.31</v>
      </c>
      <c r="F174" s="102">
        <v>587.31</v>
      </c>
      <c r="G174" s="102">
        <v>587.31</v>
      </c>
      <c r="H174" s="102">
        <f>D174+E174+F174+G174</f>
        <v>2349.24</v>
      </c>
      <c r="I174" s="229">
        <f t="shared" si="2"/>
        <v>1809.8921417565484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-7644.037858243451</v>
      </c>
    </row>
    <row r="175" spans="1:15" ht="12.75" thickBot="1">
      <c r="A175" s="1"/>
      <c r="B175" s="15"/>
      <c r="C175" s="70"/>
      <c r="D175" s="94"/>
      <c r="E175" s="95"/>
      <c r="F175" s="95"/>
      <c r="G175" s="95"/>
      <c r="H175" s="95"/>
      <c r="I175" s="229">
        <f t="shared" si="2"/>
        <v>0</v>
      </c>
      <c r="J175" s="107"/>
      <c r="K175" s="107"/>
      <c r="L175" s="107"/>
      <c r="M175" s="107"/>
      <c r="N175" s="120"/>
      <c r="O175" s="123"/>
    </row>
    <row r="176" spans="1:15" ht="12.7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2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2.75" thickBot="1">
      <c r="A177" s="1"/>
      <c r="B177" s="27"/>
      <c r="C177" s="70"/>
      <c r="D177" s="94"/>
      <c r="E177" s="95"/>
      <c r="F177" s="95"/>
      <c r="G177" s="95"/>
      <c r="H177" s="95"/>
      <c r="I177" s="229">
        <f t="shared" si="2"/>
        <v>0</v>
      </c>
      <c r="J177" s="107"/>
      <c r="K177" s="107"/>
      <c r="L177" s="107"/>
      <c r="M177" s="107"/>
      <c r="N177" s="120"/>
      <c r="O177" s="123"/>
    </row>
    <row r="178" spans="1:15" ht="12.75" thickBot="1">
      <c r="A178" s="397"/>
      <c r="B178" s="32" t="s">
        <v>13</v>
      </c>
      <c r="C178" s="415">
        <v>0</v>
      </c>
      <c r="D178" s="102"/>
      <c r="E178" s="102"/>
      <c r="F178" s="102"/>
      <c r="G178" s="102"/>
      <c r="H178" s="102">
        <f>D178+E178+F178+G178</f>
        <v>0</v>
      </c>
      <c r="I178" s="229">
        <f t="shared" si="2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</row>
    <row r="179" spans="1:15" ht="12.75" thickBot="1">
      <c r="A179" s="1"/>
      <c r="B179" s="15"/>
      <c r="C179" s="70"/>
      <c r="D179" s="94"/>
      <c r="E179" s="95"/>
      <c r="F179" s="95"/>
      <c r="G179" s="95"/>
      <c r="H179" s="95"/>
      <c r="I179" s="229">
        <f t="shared" si="2"/>
        <v>0</v>
      </c>
      <c r="J179" s="107"/>
      <c r="K179" s="107"/>
      <c r="L179" s="107"/>
      <c r="M179" s="107"/>
      <c r="N179" s="120"/>
      <c r="O179" s="123"/>
    </row>
    <row r="180" spans="1:15" ht="12.75" thickBot="1">
      <c r="A180" s="397"/>
      <c r="B180" s="19" t="s">
        <v>14</v>
      </c>
      <c r="C180" s="415">
        <v>0</v>
      </c>
      <c r="D180" s="102"/>
      <c r="E180" s="102"/>
      <c r="F180" s="102"/>
      <c r="G180" s="102"/>
      <c r="H180" s="102">
        <f>D180+E180+F180+G180</f>
        <v>0</v>
      </c>
      <c r="I180" s="229">
        <f t="shared" si="2"/>
        <v>0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0</v>
      </c>
    </row>
    <row r="181" spans="1:15" ht="12.75" thickBot="1">
      <c r="A181" s="1"/>
      <c r="B181" s="15"/>
      <c r="C181" s="70"/>
      <c r="D181" s="94"/>
      <c r="E181" s="95"/>
      <c r="F181" s="95"/>
      <c r="G181" s="95"/>
      <c r="H181" s="95"/>
      <c r="I181" s="229">
        <f t="shared" si="2"/>
        <v>0</v>
      </c>
      <c r="J181" s="107"/>
      <c r="K181" s="107"/>
      <c r="L181" s="107"/>
      <c r="M181" s="107"/>
      <c r="N181" s="120"/>
      <c r="O181" s="123"/>
    </row>
    <row r="182" spans="1:15" ht="12.75" thickBot="1">
      <c r="A182" s="397"/>
      <c r="B182" s="32" t="s">
        <v>15</v>
      </c>
      <c r="C182" s="415">
        <v>64694.1</v>
      </c>
      <c r="D182" s="102">
        <v>23729.73</v>
      </c>
      <c r="E182" s="102">
        <v>27603.51</v>
      </c>
      <c r="F182" s="102">
        <v>27603.51</v>
      </c>
      <c r="G182" s="102">
        <v>27603.51</v>
      </c>
      <c r="H182" s="102">
        <f>D182+E182+F182+G182</f>
        <v>106540.26</v>
      </c>
      <c r="I182" s="229">
        <f t="shared" si="2"/>
        <v>82080.32357473034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146774.42357473035</v>
      </c>
    </row>
    <row r="183" spans="1:15" ht="12.75" thickBot="1">
      <c r="A183" s="28"/>
      <c r="B183" s="29"/>
      <c r="C183" s="73"/>
      <c r="D183" s="94"/>
      <c r="E183" s="95"/>
      <c r="F183" s="95"/>
      <c r="G183" s="95"/>
      <c r="H183" s="95"/>
      <c r="I183" s="229">
        <f t="shared" si="2"/>
        <v>0</v>
      </c>
      <c r="J183" s="107"/>
      <c r="K183" s="107"/>
      <c r="L183" s="107"/>
      <c r="M183" s="107"/>
      <c r="N183" s="120"/>
      <c r="O183" s="123"/>
    </row>
    <row r="184" spans="1:15" ht="12.75" thickBot="1">
      <c r="A184" s="397"/>
      <c r="B184" s="19" t="s">
        <v>56</v>
      </c>
      <c r="C184" s="415">
        <v>0</v>
      </c>
      <c r="D184" s="102"/>
      <c r="E184" s="102"/>
      <c r="F184" s="102"/>
      <c r="G184" s="102"/>
      <c r="H184" s="102">
        <f>D184+E184+F184+G184</f>
        <v>0</v>
      </c>
      <c r="I184" s="229">
        <f t="shared" si="2"/>
        <v>0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0</v>
      </c>
    </row>
    <row r="185" spans="1:15" ht="12.75" thickBot="1">
      <c r="A185" s="15"/>
      <c r="B185" s="15"/>
      <c r="C185" s="76"/>
      <c r="D185" s="94"/>
      <c r="E185" s="95"/>
      <c r="F185" s="95"/>
      <c r="G185" s="95"/>
      <c r="H185" s="95"/>
      <c r="I185" s="229">
        <f t="shared" si="2"/>
        <v>0</v>
      </c>
      <c r="J185" s="107"/>
      <c r="K185" s="107"/>
      <c r="L185" s="107"/>
      <c r="M185" s="107"/>
      <c r="N185" s="120"/>
      <c r="O185" s="123"/>
    </row>
    <row r="186" spans="1:15" ht="12.75" thickBot="1">
      <c r="A186" s="397"/>
      <c r="B186" s="32" t="s">
        <v>16</v>
      </c>
      <c r="C186" s="415">
        <v>0</v>
      </c>
      <c r="D186" s="102"/>
      <c r="E186" s="102"/>
      <c r="F186" s="102"/>
      <c r="G186" s="102"/>
      <c r="H186" s="102">
        <f>D186+E186+F186+G186</f>
        <v>0</v>
      </c>
      <c r="I186" s="229">
        <f t="shared" si="2"/>
        <v>0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0</v>
      </c>
    </row>
    <row r="187" spans="1:15" ht="12.75" thickBot="1">
      <c r="A187" s="2"/>
      <c r="B187" s="3"/>
      <c r="C187" s="70"/>
      <c r="D187" s="94"/>
      <c r="E187" s="95"/>
      <c r="F187" s="95"/>
      <c r="G187" s="95"/>
      <c r="H187" s="95"/>
      <c r="I187" s="229">
        <f t="shared" si="2"/>
        <v>0</v>
      </c>
      <c r="J187" s="107"/>
      <c r="K187" s="107"/>
      <c r="L187" s="107"/>
      <c r="M187" s="107"/>
      <c r="N187" s="120"/>
      <c r="O187" s="123"/>
    </row>
    <row r="188" spans="1:15" ht="12.75" thickBot="1">
      <c r="A188" s="397"/>
      <c r="B188" s="19" t="s">
        <v>329</v>
      </c>
      <c r="C188" s="415">
        <v>13466.02</v>
      </c>
      <c r="D188" s="102">
        <v>4766.97</v>
      </c>
      <c r="E188" s="102">
        <v>4766.97</v>
      </c>
      <c r="F188" s="102">
        <v>4766.97</v>
      </c>
      <c r="G188" s="102">
        <v>4766.97</v>
      </c>
      <c r="H188" s="102">
        <f>D188+E188+F188+G188</f>
        <v>19067.88</v>
      </c>
      <c r="I188" s="229">
        <f t="shared" si="2"/>
        <v>14690.20030816641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28156.220308166412</v>
      </c>
    </row>
    <row r="189" spans="1:15" ht="12.75" thickBot="1">
      <c r="A189" s="1"/>
      <c r="B189" s="27"/>
      <c r="C189" s="70"/>
      <c r="D189" s="94"/>
      <c r="E189" s="95"/>
      <c r="F189" s="95"/>
      <c r="G189" s="95"/>
      <c r="H189" s="95"/>
      <c r="I189" s="229">
        <f t="shared" si="2"/>
        <v>0</v>
      </c>
      <c r="J189" s="107"/>
      <c r="K189" s="107"/>
      <c r="L189" s="107"/>
      <c r="M189" s="107"/>
      <c r="N189" s="120"/>
      <c r="O189" s="123"/>
    </row>
    <row r="190" spans="1:15" ht="12.75" thickBot="1">
      <c r="A190" s="397"/>
      <c r="B190" s="32" t="s">
        <v>22</v>
      </c>
      <c r="C190" s="415">
        <v>0</v>
      </c>
      <c r="D190" s="102"/>
      <c r="E190" s="102"/>
      <c r="F190" s="102"/>
      <c r="G190" s="102"/>
      <c r="H190" s="102">
        <f>D190+E190+F190+G190</f>
        <v>0</v>
      </c>
      <c r="I190" s="229">
        <f t="shared" si="2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0</v>
      </c>
    </row>
    <row r="191" spans="1:15" ht="12.75" thickBot="1">
      <c r="A191" s="1"/>
      <c r="B191" s="15"/>
      <c r="C191" s="70"/>
      <c r="D191" s="94"/>
      <c r="E191" s="95"/>
      <c r="F191" s="95"/>
      <c r="G191" s="95"/>
      <c r="H191" s="95"/>
      <c r="I191" s="229">
        <f t="shared" si="2"/>
        <v>0</v>
      </c>
      <c r="J191" s="107"/>
      <c r="K191" s="107"/>
      <c r="L191" s="107"/>
      <c r="M191" s="107"/>
      <c r="N191" s="120"/>
      <c r="O191" s="123"/>
    </row>
    <row r="192" spans="1:15" ht="12.7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2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2.75" thickBot="1">
      <c r="A193" s="2"/>
      <c r="B193" s="3"/>
      <c r="C193" s="70"/>
      <c r="D193" s="94"/>
      <c r="E193" s="95"/>
      <c r="F193" s="95"/>
      <c r="G193" s="95"/>
      <c r="H193" s="95"/>
      <c r="I193" s="229">
        <f t="shared" si="2"/>
        <v>0</v>
      </c>
      <c r="J193" s="107"/>
      <c r="K193" s="107"/>
      <c r="L193" s="107"/>
      <c r="M193" s="107"/>
      <c r="N193" s="120"/>
      <c r="O193" s="123"/>
    </row>
    <row r="194" spans="1:15" ht="12.75" thickBot="1">
      <c r="A194" s="397"/>
      <c r="B194" s="19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2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2.75" thickBot="1">
      <c r="A195" s="1"/>
      <c r="B195" s="15"/>
      <c r="C195" s="70"/>
      <c r="D195" s="94"/>
      <c r="E195" s="95"/>
      <c r="F195" s="95"/>
      <c r="G195" s="95"/>
      <c r="H195" s="95"/>
      <c r="I195" s="229">
        <f t="shared" si="2"/>
        <v>0</v>
      </c>
      <c r="J195" s="107"/>
      <c r="K195" s="107"/>
      <c r="L195" s="107"/>
      <c r="M195" s="107"/>
      <c r="N195" s="120"/>
      <c r="O195" s="123"/>
    </row>
    <row r="196" spans="1:15" ht="12.7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2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2.75" thickBot="1">
      <c r="A197" s="1"/>
      <c r="B197" s="27"/>
      <c r="C197" s="70"/>
      <c r="D197" s="94"/>
      <c r="E197" s="95"/>
      <c r="F197" s="95"/>
      <c r="G197" s="95"/>
      <c r="H197" s="95"/>
      <c r="I197" s="229">
        <f t="shared" si="2"/>
        <v>0</v>
      </c>
      <c r="J197" s="107"/>
      <c r="K197" s="107"/>
      <c r="L197" s="107"/>
      <c r="M197" s="107"/>
      <c r="N197" s="120"/>
      <c r="O197" s="123"/>
    </row>
    <row r="198" spans="1:15" ht="12.75" thickBot="1">
      <c r="A198" s="397"/>
      <c r="B198" s="32" t="s">
        <v>333</v>
      </c>
      <c r="C198" s="415">
        <v>0</v>
      </c>
      <c r="D198" s="102"/>
      <c r="E198" s="102"/>
      <c r="F198" s="102"/>
      <c r="G198" s="102"/>
      <c r="H198" s="102">
        <f>D198+E198+F198+G198</f>
        <v>0</v>
      </c>
      <c r="I198" s="229">
        <f t="shared" si="2"/>
        <v>0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0</v>
      </c>
    </row>
    <row r="199" spans="1:15" ht="12.75" thickBot="1">
      <c r="A199" s="28"/>
      <c r="B199" s="29"/>
      <c r="C199" s="73"/>
      <c r="D199" s="94"/>
      <c r="E199" s="95"/>
      <c r="F199" s="95"/>
      <c r="G199" s="95"/>
      <c r="H199" s="95"/>
      <c r="I199" s="229">
        <f t="shared" si="2"/>
        <v>0</v>
      </c>
      <c r="J199" s="107"/>
      <c r="K199" s="107"/>
      <c r="L199" s="107"/>
      <c r="M199" s="107"/>
      <c r="N199" s="120"/>
      <c r="O199" s="123"/>
    </row>
    <row r="200" spans="1:15" ht="12.75" thickBot="1">
      <c r="A200" s="397"/>
      <c r="B200" s="19" t="s">
        <v>26</v>
      </c>
      <c r="C200" s="415">
        <v>1308.14</v>
      </c>
      <c r="D200" s="102">
        <v>463.08</v>
      </c>
      <c r="E200" s="102">
        <v>463.08</v>
      </c>
      <c r="F200" s="102">
        <v>463.08</v>
      </c>
      <c r="G200" s="102">
        <v>463.08</v>
      </c>
      <c r="H200" s="102">
        <f>D200+E200+F200+G200</f>
        <v>1852.32</v>
      </c>
      <c r="I200" s="229">
        <f t="shared" si="2"/>
        <v>1427.0570107858243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2735.197010785824</v>
      </c>
    </row>
    <row r="201" spans="1:15" ht="12.75" thickBot="1">
      <c r="A201" s="2"/>
      <c r="B201" s="3"/>
      <c r="C201" s="70"/>
      <c r="D201" s="94"/>
      <c r="E201" s="95"/>
      <c r="F201" s="95"/>
      <c r="G201" s="95"/>
      <c r="H201" s="95"/>
      <c r="I201" s="229">
        <f t="shared" si="2"/>
        <v>0</v>
      </c>
      <c r="J201" s="107"/>
      <c r="K201" s="107"/>
      <c r="L201" s="107"/>
      <c r="M201" s="107"/>
      <c r="N201" s="120"/>
      <c r="O201" s="123"/>
    </row>
    <row r="202" spans="1:15" ht="12.75" thickBot="1">
      <c r="A202" s="397"/>
      <c r="B202" s="19" t="s">
        <v>27</v>
      </c>
      <c r="C202" s="415">
        <v>0</v>
      </c>
      <c r="D202" s="102"/>
      <c r="E202" s="102"/>
      <c r="F202" s="102"/>
      <c r="G202" s="102"/>
      <c r="H202" s="102">
        <f>D202+E202+F202+G202</f>
        <v>0</v>
      </c>
      <c r="I202" s="229">
        <f t="shared" si="2"/>
        <v>0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0</v>
      </c>
    </row>
    <row r="203" spans="1:15" ht="12.75" thickBot="1">
      <c r="A203" s="1"/>
      <c r="B203" s="27"/>
      <c r="C203" s="70"/>
      <c r="D203" s="94"/>
      <c r="E203" s="95"/>
      <c r="F203" s="95"/>
      <c r="G203" s="95"/>
      <c r="H203" s="95"/>
      <c r="I203" s="229">
        <f t="shared" si="2"/>
        <v>0</v>
      </c>
      <c r="J203" s="107"/>
      <c r="K203" s="107"/>
      <c r="L203" s="107"/>
      <c r="M203" s="107"/>
      <c r="N203" s="120"/>
      <c r="O203" s="123"/>
    </row>
    <row r="204" spans="1:15" ht="12.75" thickBot="1">
      <c r="A204" s="397"/>
      <c r="B204" s="32" t="s">
        <v>28</v>
      </c>
      <c r="C204" s="415">
        <v>0</v>
      </c>
      <c r="D204" s="102"/>
      <c r="E204" s="102"/>
      <c r="F204" s="102"/>
      <c r="G204" s="102"/>
      <c r="H204" s="102">
        <f>D204+E204+F204+G204</f>
        <v>0</v>
      </c>
      <c r="I204" s="229">
        <f aca="true" t="shared" si="3" ref="I204:I235">H204/1.1/1.18</f>
        <v>0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0</v>
      </c>
    </row>
    <row r="205" spans="1:15" ht="12.75" thickBot="1">
      <c r="A205" s="1"/>
      <c r="B205" s="27"/>
      <c r="C205" s="70"/>
      <c r="D205" s="94"/>
      <c r="E205" s="95"/>
      <c r="F205" s="95"/>
      <c r="G205" s="95"/>
      <c r="H205" s="95"/>
      <c r="I205" s="229">
        <f t="shared" si="3"/>
        <v>0</v>
      </c>
      <c r="J205" s="107"/>
      <c r="K205" s="107"/>
      <c r="L205" s="107"/>
      <c r="M205" s="107"/>
      <c r="N205" s="120"/>
      <c r="O205" s="123"/>
    </row>
    <row r="206" spans="1:15" ht="12.75" thickBot="1">
      <c r="A206" s="397"/>
      <c r="B206" s="32" t="s">
        <v>29</v>
      </c>
      <c r="C206" s="415">
        <v>0</v>
      </c>
      <c r="D206" s="102"/>
      <c r="E206" s="102"/>
      <c r="F206" s="102"/>
      <c r="G206" s="102"/>
      <c r="H206" s="102">
        <f>D206+E206+F206+G206</f>
        <v>0</v>
      </c>
      <c r="I206" s="229">
        <f t="shared" si="3"/>
        <v>0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0</v>
      </c>
    </row>
    <row r="207" spans="1:15" ht="12.75" thickBot="1">
      <c r="A207" s="1"/>
      <c r="B207" s="27"/>
      <c r="C207" s="70"/>
      <c r="D207" s="94"/>
      <c r="E207" s="95"/>
      <c r="F207" s="95"/>
      <c r="G207" s="95"/>
      <c r="H207" s="95"/>
      <c r="I207" s="229">
        <f t="shared" si="3"/>
        <v>0</v>
      </c>
      <c r="J207" s="107"/>
      <c r="K207" s="107"/>
      <c r="L207" s="107"/>
      <c r="M207" s="107"/>
      <c r="N207" s="120"/>
      <c r="O207" s="123"/>
    </row>
    <row r="208" spans="1:15" ht="12.75" thickBot="1">
      <c r="A208" s="397"/>
      <c r="B208" s="19" t="s">
        <v>30</v>
      </c>
      <c r="C208" s="415">
        <v>572646.95</v>
      </c>
      <c r="D208" s="102">
        <v>203451.24</v>
      </c>
      <c r="E208" s="102">
        <v>86273.06</v>
      </c>
      <c r="F208" s="102">
        <v>82232.43</v>
      </c>
      <c r="G208" s="102">
        <v>82232.43</v>
      </c>
      <c r="H208" s="102">
        <f>D208+E208+F208+G208</f>
        <v>454189.16</v>
      </c>
      <c r="I208" s="229">
        <f t="shared" si="3"/>
        <v>349914.6070878274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922561.5570878274</v>
      </c>
    </row>
    <row r="209" spans="1:15" ht="12.75" thickBot="1">
      <c r="A209" s="1"/>
      <c r="B209" s="27"/>
      <c r="C209" s="70"/>
      <c r="D209" s="94"/>
      <c r="E209" s="95"/>
      <c r="F209" s="95"/>
      <c r="G209" s="95"/>
      <c r="H209" s="95"/>
      <c r="I209" s="229">
        <f t="shared" si="3"/>
        <v>0</v>
      </c>
      <c r="J209" s="107"/>
      <c r="K209" s="107"/>
      <c r="L209" s="107"/>
      <c r="M209" s="107"/>
      <c r="N209" s="120"/>
      <c r="O209" s="123"/>
    </row>
    <row r="210" spans="1:15" ht="12.75" thickBot="1">
      <c r="A210" s="397"/>
      <c r="B210" s="32" t="s">
        <v>31</v>
      </c>
      <c r="C210" s="415">
        <v>1283.81</v>
      </c>
      <c r="D210" s="102">
        <v>454.47</v>
      </c>
      <c r="E210" s="102">
        <v>454.47</v>
      </c>
      <c r="F210" s="102">
        <v>454.47</v>
      </c>
      <c r="G210" s="102">
        <v>454.47</v>
      </c>
      <c r="H210" s="102">
        <f>D210+E210+F210+G210</f>
        <v>1817.88</v>
      </c>
      <c r="I210" s="229">
        <f t="shared" si="3"/>
        <v>1400.5238828967642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2684.3338828967644</v>
      </c>
    </row>
    <row r="211" spans="1:15" ht="12.75" thickBot="1">
      <c r="A211" s="1"/>
      <c r="B211" s="27"/>
      <c r="C211" s="70"/>
      <c r="D211" s="94"/>
      <c r="E211" s="95"/>
      <c r="F211" s="95"/>
      <c r="G211" s="95"/>
      <c r="H211" s="95"/>
      <c r="I211" s="229">
        <f t="shared" si="3"/>
        <v>0</v>
      </c>
      <c r="J211" s="107"/>
      <c r="K211" s="107"/>
      <c r="L211" s="107"/>
      <c r="M211" s="107"/>
      <c r="N211" s="120"/>
      <c r="O211" s="123"/>
    </row>
    <row r="212" spans="1:15" ht="12.75" thickBot="1">
      <c r="A212" s="251"/>
      <c r="B212" s="19" t="s">
        <v>32</v>
      </c>
      <c r="C212" s="415">
        <v>0</v>
      </c>
      <c r="D212" s="102"/>
      <c r="E212" s="102"/>
      <c r="F212" s="102"/>
      <c r="G212" s="102"/>
      <c r="H212" s="102">
        <f>D212+E212+F212+G212</f>
        <v>0</v>
      </c>
      <c r="I212" s="229">
        <f t="shared" si="3"/>
        <v>0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0</v>
      </c>
    </row>
    <row r="213" spans="1:15" ht="12.75" thickBot="1">
      <c r="A213" s="1"/>
      <c r="B213" s="27"/>
      <c r="C213" s="70"/>
      <c r="D213" s="94"/>
      <c r="E213" s="95"/>
      <c r="F213" s="95"/>
      <c r="G213" s="95"/>
      <c r="H213" s="95"/>
      <c r="I213" s="229">
        <f t="shared" si="3"/>
        <v>0</v>
      </c>
      <c r="J213" s="107"/>
      <c r="K213" s="107"/>
      <c r="L213" s="107"/>
      <c r="M213" s="107"/>
      <c r="N213" s="120"/>
      <c r="O213" s="123"/>
    </row>
    <row r="214" spans="1:15" ht="12.75" thickBot="1">
      <c r="A214" s="397"/>
      <c r="B214" s="19" t="s">
        <v>342</v>
      </c>
      <c r="C214" s="415">
        <v>0</v>
      </c>
      <c r="D214" s="102"/>
      <c r="E214" s="102"/>
      <c r="F214" s="102"/>
      <c r="G214" s="102"/>
      <c r="H214" s="102">
        <f>D214+E214+F214+G214</f>
        <v>0</v>
      </c>
      <c r="I214" s="229">
        <f t="shared" si="3"/>
        <v>0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0</v>
      </c>
    </row>
    <row r="215" spans="1:15" ht="12.75" thickBot="1">
      <c r="A215" s="2"/>
      <c r="B215" s="29"/>
      <c r="C215" s="70"/>
      <c r="D215" s="94"/>
      <c r="E215" s="95"/>
      <c r="F215" s="95"/>
      <c r="G215" s="95"/>
      <c r="H215" s="95"/>
      <c r="I215" s="229">
        <f t="shared" si="3"/>
        <v>0</v>
      </c>
      <c r="J215" s="107"/>
      <c r="K215" s="107"/>
      <c r="L215" s="107"/>
      <c r="M215" s="107"/>
      <c r="N215" s="120"/>
      <c r="O215" s="123"/>
    </row>
    <row r="216" spans="1:15" ht="12.75" thickBot="1">
      <c r="A216" s="397"/>
      <c r="B216" s="19" t="s">
        <v>33</v>
      </c>
      <c r="C216" s="415">
        <v>0</v>
      </c>
      <c r="D216" s="102"/>
      <c r="E216" s="102"/>
      <c r="F216" s="102"/>
      <c r="G216" s="102"/>
      <c r="H216" s="102">
        <f>D216+E216+F216+G216</f>
        <v>0</v>
      </c>
      <c r="I216" s="229">
        <f t="shared" si="3"/>
        <v>0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0</v>
      </c>
    </row>
    <row r="217" spans="1:15" ht="12.75" thickBot="1">
      <c r="A217" s="1"/>
      <c r="B217" s="27"/>
      <c r="C217" s="70"/>
      <c r="D217" s="94"/>
      <c r="E217" s="95"/>
      <c r="F217" s="95"/>
      <c r="G217" s="95"/>
      <c r="H217" s="95"/>
      <c r="I217" s="229">
        <f t="shared" si="3"/>
        <v>0</v>
      </c>
      <c r="J217" s="107"/>
      <c r="K217" s="107"/>
      <c r="L217" s="107"/>
      <c r="M217" s="107"/>
      <c r="N217" s="120"/>
      <c r="O217" s="123"/>
    </row>
    <row r="218" spans="1:15" ht="12.75" thickBot="1">
      <c r="A218" s="263"/>
      <c r="B218" s="32" t="s">
        <v>34</v>
      </c>
      <c r="C218" s="416">
        <v>0</v>
      </c>
      <c r="D218" s="102"/>
      <c r="E218" s="102"/>
      <c r="F218" s="102"/>
      <c r="G218" s="102"/>
      <c r="H218" s="102">
        <f>D218+E218+F218+G218</f>
        <v>0</v>
      </c>
      <c r="I218" s="229">
        <f t="shared" si="3"/>
        <v>0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0</v>
      </c>
    </row>
    <row r="219" spans="1:15" ht="12.75" thickBot="1">
      <c r="A219" s="15"/>
      <c r="B219" s="27"/>
      <c r="C219" s="77"/>
      <c r="D219" s="94"/>
      <c r="E219" s="95"/>
      <c r="F219" s="95"/>
      <c r="G219" s="95"/>
      <c r="H219" s="95"/>
      <c r="I219" s="229">
        <f t="shared" si="3"/>
        <v>0</v>
      </c>
      <c r="J219" s="107"/>
      <c r="K219" s="107"/>
      <c r="L219" s="107"/>
      <c r="M219" s="107"/>
      <c r="N219" s="120"/>
      <c r="O219" s="123"/>
    </row>
    <row r="220" spans="1:15" ht="12.75" thickBot="1">
      <c r="A220" s="397"/>
      <c r="B220" s="19" t="s">
        <v>35</v>
      </c>
      <c r="C220" s="415">
        <v>0</v>
      </c>
      <c r="D220" s="102"/>
      <c r="E220" s="102"/>
      <c r="F220" s="102"/>
      <c r="G220" s="102"/>
      <c r="H220" s="102">
        <f>D220+E220+F220+G220</f>
        <v>0</v>
      </c>
      <c r="I220" s="229">
        <f t="shared" si="3"/>
        <v>0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0</v>
      </c>
    </row>
    <row r="221" spans="1:15" ht="12.75" thickBot="1">
      <c r="A221" s="1"/>
      <c r="B221" s="27"/>
      <c r="C221" s="70"/>
      <c r="D221" s="94"/>
      <c r="E221" s="95"/>
      <c r="F221" s="95"/>
      <c r="G221" s="95"/>
      <c r="H221" s="95"/>
      <c r="I221" s="229">
        <f t="shared" si="3"/>
        <v>0</v>
      </c>
      <c r="J221" s="107"/>
      <c r="K221" s="107"/>
      <c r="L221" s="107"/>
      <c r="M221" s="107"/>
      <c r="N221" s="120"/>
      <c r="O221" s="123"/>
    </row>
    <row r="222" spans="1:15" ht="12.75" thickBot="1">
      <c r="A222" s="397"/>
      <c r="B222" s="32" t="s">
        <v>36</v>
      </c>
      <c r="C222" s="415">
        <v>0</v>
      </c>
      <c r="D222" s="102"/>
      <c r="E222" s="102"/>
      <c r="F222" s="102"/>
      <c r="G222" s="102"/>
      <c r="H222" s="102">
        <f>D222+E222+F222+G222</f>
        <v>0</v>
      </c>
      <c r="I222" s="229">
        <f t="shared" si="3"/>
        <v>0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0</v>
      </c>
    </row>
    <row r="223" spans="1:15" ht="12.75" thickBot="1">
      <c r="A223" s="2"/>
      <c r="B223" s="29"/>
      <c r="C223" s="70"/>
      <c r="D223" s="94"/>
      <c r="E223" s="95"/>
      <c r="F223" s="95"/>
      <c r="G223" s="95"/>
      <c r="H223" s="95"/>
      <c r="I223" s="229">
        <f t="shared" si="3"/>
        <v>0</v>
      </c>
      <c r="J223" s="107"/>
      <c r="K223" s="107"/>
      <c r="L223" s="107"/>
      <c r="M223" s="107"/>
      <c r="N223" s="120"/>
      <c r="O223" s="123"/>
    </row>
    <row r="224" spans="1:15" ht="12.75" thickBot="1">
      <c r="A224" s="397"/>
      <c r="B224" s="19" t="s">
        <v>37</v>
      </c>
      <c r="C224" s="415">
        <v>2050.76</v>
      </c>
      <c r="D224" s="102">
        <v>725.97</v>
      </c>
      <c r="E224" s="102">
        <v>725.97</v>
      </c>
      <c r="F224" s="102">
        <v>725.97</v>
      </c>
      <c r="G224" s="102">
        <v>725.97</v>
      </c>
      <c r="H224" s="102">
        <f>D224+E224+F224+G224</f>
        <v>2903.88</v>
      </c>
      <c r="I224" s="229">
        <f t="shared" si="3"/>
        <v>2237.1956856702623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4287.955685670262</v>
      </c>
    </row>
    <row r="225" spans="1:15" ht="12.75" thickBot="1">
      <c r="A225" s="1"/>
      <c r="B225" s="15"/>
      <c r="C225" s="70"/>
      <c r="D225" s="94"/>
      <c r="E225" s="95"/>
      <c r="F225" s="95"/>
      <c r="G225" s="95"/>
      <c r="H225" s="95"/>
      <c r="I225" s="229">
        <f t="shared" si="3"/>
        <v>0</v>
      </c>
      <c r="J225" s="107"/>
      <c r="K225" s="107"/>
      <c r="L225" s="107"/>
      <c r="M225" s="107"/>
      <c r="N225" s="120"/>
      <c r="O225" s="123"/>
    </row>
    <row r="226" spans="1:15" ht="12.75" thickBot="1">
      <c r="A226" s="397"/>
      <c r="B226" s="19" t="s">
        <v>38</v>
      </c>
      <c r="C226" s="415">
        <v>0</v>
      </c>
      <c r="D226" s="102"/>
      <c r="E226" s="102"/>
      <c r="F226" s="102"/>
      <c r="G226" s="102"/>
      <c r="H226" s="102">
        <f>D226+E226+F226+G226</f>
        <v>0</v>
      </c>
      <c r="I226" s="229">
        <f t="shared" si="3"/>
        <v>0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0</v>
      </c>
    </row>
    <row r="227" spans="1:15" ht="12.75" thickBot="1">
      <c r="A227" s="28"/>
      <c r="B227" s="29"/>
      <c r="C227" s="73"/>
      <c r="D227" s="96"/>
      <c r="E227" s="97"/>
      <c r="F227" s="97"/>
      <c r="G227" s="97"/>
      <c r="H227" s="97"/>
      <c r="I227" s="229">
        <f t="shared" si="3"/>
        <v>0</v>
      </c>
      <c r="J227" s="113"/>
      <c r="K227" s="113"/>
      <c r="L227" s="113"/>
      <c r="M227" s="113"/>
      <c r="N227" s="121"/>
      <c r="O227" s="124"/>
    </row>
    <row r="228" spans="1:15" ht="12.75" thickBot="1">
      <c r="A228" s="397"/>
      <c r="B228" s="32" t="s">
        <v>39</v>
      </c>
      <c r="C228" s="415">
        <v>0</v>
      </c>
      <c r="D228" s="102"/>
      <c r="E228" s="102"/>
      <c r="F228" s="102"/>
      <c r="G228" s="102"/>
      <c r="H228" s="102">
        <f>D228+E228+F228+G228</f>
        <v>0</v>
      </c>
      <c r="I228" s="229">
        <f t="shared" si="3"/>
        <v>0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0</v>
      </c>
    </row>
    <row r="229" spans="1:15" ht="12.75" thickBot="1">
      <c r="A229" s="1"/>
      <c r="B229" s="27"/>
      <c r="C229" s="70"/>
      <c r="D229" s="94"/>
      <c r="E229" s="95"/>
      <c r="F229" s="95"/>
      <c r="G229" s="95"/>
      <c r="H229" s="95"/>
      <c r="I229" s="229">
        <f t="shared" si="3"/>
        <v>0</v>
      </c>
      <c r="J229" s="107"/>
      <c r="K229" s="107"/>
      <c r="L229" s="107"/>
      <c r="M229" s="107"/>
      <c r="N229" s="112"/>
      <c r="O229" s="119"/>
    </row>
    <row r="230" spans="1:15" ht="12.75" thickBot="1">
      <c r="A230" s="397"/>
      <c r="B230" s="32" t="s">
        <v>40</v>
      </c>
      <c r="C230" s="415">
        <v>0</v>
      </c>
      <c r="D230" s="102"/>
      <c r="E230" s="102"/>
      <c r="F230" s="102"/>
      <c r="G230" s="102"/>
      <c r="H230" s="102">
        <f>D230+E230+F230+G230</f>
        <v>0</v>
      </c>
      <c r="I230" s="229">
        <f t="shared" si="3"/>
        <v>0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0</v>
      </c>
    </row>
    <row r="231" spans="1:15" ht="12.75" thickBot="1">
      <c r="A231" s="28"/>
      <c r="B231" s="29"/>
      <c r="C231" s="73"/>
      <c r="D231" s="105"/>
      <c r="E231" s="95"/>
      <c r="F231" s="95"/>
      <c r="G231" s="95"/>
      <c r="H231" s="95"/>
      <c r="I231" s="229">
        <f t="shared" si="3"/>
        <v>0</v>
      </c>
      <c r="J231" s="107"/>
      <c r="K231" s="107"/>
      <c r="L231" s="107"/>
      <c r="M231" s="107"/>
      <c r="N231" s="112"/>
      <c r="O231" s="119"/>
    </row>
    <row r="232" spans="1:15" ht="12.75" thickBot="1">
      <c r="A232" s="28"/>
      <c r="B232" s="1" t="s">
        <v>63</v>
      </c>
      <c r="C232" s="71">
        <v>630.92</v>
      </c>
      <c r="D232" s="102">
        <v>400.02</v>
      </c>
      <c r="E232" s="102">
        <v>400.02</v>
      </c>
      <c r="F232" s="102">
        <v>400.02</v>
      </c>
      <c r="G232" s="102">
        <v>400.02</v>
      </c>
      <c r="H232" s="102">
        <f>D232+E232+F232+G232</f>
        <v>1600.08</v>
      </c>
      <c r="I232" s="229">
        <f t="shared" si="3"/>
        <v>1232.7272727272727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1863.6472727272726</v>
      </c>
    </row>
    <row r="233" spans="1:15" ht="12.75" thickBot="1">
      <c r="A233" s="1"/>
      <c r="B233" s="1"/>
      <c r="C233" s="70"/>
      <c r="D233" s="94"/>
      <c r="E233" s="95"/>
      <c r="F233" s="95"/>
      <c r="G233" s="95"/>
      <c r="H233" s="95"/>
      <c r="I233" s="229">
        <f t="shared" si="3"/>
        <v>0</v>
      </c>
      <c r="J233" s="107"/>
      <c r="K233" s="107"/>
      <c r="L233" s="107"/>
      <c r="M233" s="107"/>
      <c r="N233" s="112"/>
      <c r="O233" s="119"/>
    </row>
    <row r="234" spans="1:15" ht="12.75" thickBot="1">
      <c r="A234" s="16"/>
      <c r="B234" s="2" t="s">
        <v>41</v>
      </c>
      <c r="C234" s="71">
        <v>-42672</v>
      </c>
      <c r="D234" s="102"/>
      <c r="E234" s="102"/>
      <c r="F234" s="102"/>
      <c r="G234" s="102"/>
      <c r="H234" s="102">
        <f>D234+E234+F234+G234</f>
        <v>0</v>
      </c>
      <c r="I234" s="229">
        <f t="shared" si="3"/>
        <v>0</v>
      </c>
      <c r="J234" s="109">
        <v>2975</v>
      </c>
      <c r="K234" s="109"/>
      <c r="L234" s="109"/>
      <c r="M234" s="109"/>
      <c r="N234" s="236">
        <f>J234+K234+L234+M234</f>
        <v>2975</v>
      </c>
      <c r="O234" s="146">
        <f>C234+I234-N234</f>
        <v>-45647</v>
      </c>
    </row>
    <row r="235" spans="1:15" ht="12.75" thickBot="1">
      <c r="A235" s="28"/>
      <c r="B235" s="29"/>
      <c r="C235" s="191"/>
      <c r="D235" s="395"/>
      <c r="E235" s="264"/>
      <c r="F235" s="264"/>
      <c r="G235" s="264"/>
      <c r="H235" s="264"/>
      <c r="I235" s="229">
        <f t="shared" si="3"/>
        <v>0</v>
      </c>
      <c r="J235" s="407"/>
      <c r="K235" s="407"/>
      <c r="L235" s="407"/>
      <c r="M235" s="407"/>
      <c r="N235" s="408"/>
      <c r="O235" s="409"/>
    </row>
    <row r="236" spans="1:15" ht="12" thickBot="1">
      <c r="A236" s="148"/>
      <c r="B236" s="149"/>
      <c r="C236" s="191"/>
      <c r="D236" s="150"/>
      <c r="E236" s="151"/>
      <c r="F236" s="151"/>
      <c r="G236" s="151"/>
      <c r="H236" s="151"/>
      <c r="I236" s="151"/>
      <c r="J236" s="151"/>
      <c r="K236" s="151"/>
      <c r="L236" s="151"/>
      <c r="M236" s="151"/>
      <c r="N236" s="152"/>
      <c r="O236" s="153"/>
    </row>
    <row r="237" spans="1:15" ht="12" thickBot="1">
      <c r="A237" s="1"/>
      <c r="B237" s="14" t="s">
        <v>3</v>
      </c>
      <c r="C237" s="188">
        <f>C140+C142+C144+C146+C148+C150+C152+C154+C156+C158+C160+C162+C164+C166+C168+C170+C172+C174+C176+C178+C180+C182+C184+C186+C188+C190+C192+C194+C196+C198+C200+C202+C204+C206+C208+C210+C212+C214+C216+C218+C220+C222+C224+C226+C228+C230+C232+C234</f>
        <v>604699.43</v>
      </c>
      <c r="D237" s="188">
        <f>D140+D142+D144+D146+D148+D150+D152+D154+D156+D158+D160+D162+D164+D166+D168+D170+D172+D174+D176+D178+D180+D182+D184+D186+D188+D190+D192+D194+D196+D198+D200+D202+D204+D206+D208+D210+D212+D214+D216+D218+D220+D222+D224+D226+D228+D230+D232+D234</f>
        <v>234842.4</v>
      </c>
      <c r="E237" s="188">
        <f>E140+E142+E144+E146+E148+E150+E152+E154+E156+E158+E160+E162+E164+E166+E168+E170+E172+E174+E176+E178+E180+E182+E184+E186+E188+E190+E192+E194+E196+E198+E200+E202+E204+E206+E208+E210+E212+E214+E216+E218+E220+E222+E224+E226+E228+E230+E232+E234</f>
        <v>121538</v>
      </c>
      <c r="F237" s="188">
        <f>F140+F142+F144+F146+F148+F150+F152+F154+F156+F158+F160+F162+F164+F166+F168+F170+F172+F174+F176+F178+F180+F182+F184+F186+F188+F190+F192+F194+F196+F198+F200+F202+F204+F206+F208+F210+F212+F214+F216+F218+F220+F222+F224+F226+F228+F230+F232+F234</f>
        <v>117497.37</v>
      </c>
      <c r="G237" s="188">
        <f>G140+G142+G144+G146+G148+G150+G152+G154+G156+G158+G160+G162+G164+G166+G168+G170+G172+G174+G176+G178+G180+G182+G184+G186+G188+G190+G192+G194+G196+G198+G200+G202+G204+G206+G208+G210+G212+G214+G216+G218+G220+G222+G224+G226+G228+G230+G232+G234</f>
        <v>117497.37</v>
      </c>
      <c r="H237" s="137">
        <f>D237+E237+F237+G237</f>
        <v>591375.14</v>
      </c>
      <c r="I237" s="188">
        <f>I140+I142+I144+I146+I148+I150+I152+I154+I156+I158+I160+I162+I164+I166+I168+I170+I172+I174+I176+I178+I180+I182+I184+I186+I188+I190+I192+I194+I196+I198+I200+I202+I204+I206+I208+I210+I212+I214+I216+I218+I220+I222+I224+I226+I228+I230+I232+I234</f>
        <v>455604.88443759625</v>
      </c>
      <c r="J237" s="188">
        <f>J140+J142+J144+J146+J148+J150+J152+J154+J156+J158+J160+J162+J164+J166+J168+J170+J172+J174+J176+J178+J180+J182+J184+J186+J188+J190+J192+J194+J196+J198+J200+J202+J204+J206+J208+J210+J212+J214+J216+J218+J220+J222+J224+J226+J228+J230+J232+J234</f>
        <v>2975</v>
      </c>
      <c r="K237" s="188">
        <f>K140+K142+K144+K146+K148+K150+K152+K154+K156+K158+K160+K162+K164+K166+K168+K170+K172+K174+K176+K178+K180+K182+K184+K186+K188+K190+K192+K194+K196+K198+K200+K202+K204+K206+K208+K210+K212+K214+K216+K218+K220+K222+K224+K226+K228+K230+K232+K234</f>
        <v>0</v>
      </c>
      <c r="L237" s="188">
        <f>L140+L142+L144+L146+L148+L150+L152+L154+L156+L158+L160+L162+L164+L166+L168+L170+L172+L174+L176+L178+L180+L182+L184+L186+L188+L190+L192+L194+L196+L198+L200+L202+L204+L206+L208+L210+L212+L214+L216+L218+L220+L222+L224+L226+L228+L230+L232+L234</f>
        <v>0</v>
      </c>
      <c r="M237" s="188">
        <f>M140+M142+M144+M146+M148+M150+M152+M154+M156+M158+M160+M162+M164+M166+M168+M170+M172+M174+M176+M178+M180+M182+M184+M186+M188+M190+M192+M194+M196+M198+M200+M202+M204+M206+M208+M210+M212+M214+M216+M218+M220+M222+M224+M226+M228+M230+M232+M234</f>
        <v>0</v>
      </c>
      <c r="N237" s="145">
        <f>J237+K237+L237+M237</f>
        <v>2975</v>
      </c>
      <c r="O237" s="188">
        <f>O140+O142+O144+O146+O148+O150+O152+O154+O156+O158+O160+O162+O164+O166+O168+O170+O172+O174+O176+O178+O180+O182+O184+O186+O188+O190+O192+O194+O196+O198+O200+O202+O204+O206+O208+O210+O212+O214+O216+O218+O220+O222+O224+O226+O228+O230+O232+O234</f>
        <v>1057329.3144375961</v>
      </c>
    </row>
    <row r="238" spans="1:15" ht="12.75" thickBot="1">
      <c r="A238" s="1"/>
      <c r="B238" s="134" t="s">
        <v>385</v>
      </c>
      <c r="C238" s="78"/>
      <c r="D238" s="42"/>
      <c r="E238" s="42"/>
      <c r="F238" s="42"/>
      <c r="G238" s="42"/>
      <c r="H238" s="137"/>
      <c r="I238" s="229">
        <f>H237-I237</f>
        <v>135770.25556240376</v>
      </c>
      <c r="J238" s="42"/>
      <c r="K238" s="42"/>
      <c r="L238" s="42"/>
      <c r="M238" s="42"/>
      <c r="N238" s="145">
        <f>J238+K238+L238+M238</f>
        <v>0</v>
      </c>
      <c r="O238" s="229"/>
    </row>
    <row r="239" spans="1:15" ht="12.7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229"/>
    </row>
    <row r="240" spans="1:15" ht="12.75" thickBot="1">
      <c r="A240" s="154"/>
      <c r="B240" s="155" t="s">
        <v>4</v>
      </c>
      <c r="C240" s="156"/>
      <c r="D240" s="167"/>
      <c r="E240" s="167"/>
      <c r="F240" s="167"/>
      <c r="G240" s="167"/>
      <c r="H240" s="518"/>
      <c r="I240" s="519">
        <f>I239+I238+I237</f>
        <v>591375.14</v>
      </c>
      <c r="J240" s="167"/>
      <c r="K240" s="167"/>
      <c r="L240" s="167"/>
      <c r="M240" s="167"/>
      <c r="N240" s="164">
        <f>J240+K240+L240+M240</f>
        <v>0</v>
      </c>
      <c r="O240" s="243"/>
    </row>
    <row r="241" spans="1:15" ht="12">
      <c r="A241" s="260"/>
      <c r="B241" s="260"/>
      <c r="C241" s="153"/>
      <c r="D241" s="287"/>
      <c r="E241" s="261"/>
      <c r="F241" s="261"/>
      <c r="G241" s="261"/>
      <c r="H241" s="245"/>
      <c r="I241" s="481"/>
      <c r="J241" s="287"/>
      <c r="K241" s="261"/>
      <c r="L241" s="261"/>
      <c r="M241" s="261"/>
      <c r="N241" s="170"/>
      <c r="O241" s="289"/>
    </row>
    <row r="242" spans="1:15" ht="12.75" thickBot="1">
      <c r="A242" s="260"/>
      <c r="B242" s="260"/>
      <c r="C242" s="153"/>
      <c r="D242" s="287"/>
      <c r="E242" s="261"/>
      <c r="F242" s="261"/>
      <c r="G242" s="261"/>
      <c r="H242" s="245"/>
      <c r="I242" s="520"/>
      <c r="J242" s="287"/>
      <c r="K242" s="261"/>
      <c r="L242" s="261"/>
      <c r="M242" s="261"/>
      <c r="N242" s="170"/>
      <c r="O242" s="289">
        <f>I237-N237</f>
        <v>452629.88443759625</v>
      </c>
    </row>
    <row r="243" spans="2:15" ht="12" thickBot="1">
      <c r="B243" s="12" t="s">
        <v>355</v>
      </c>
      <c r="D243" s="70">
        <f>D129+D237</f>
        <v>731392.65</v>
      </c>
      <c r="E243" s="70">
        <f>E129+E237</f>
        <v>618088.25</v>
      </c>
      <c r="F243" s="70">
        <f>F129+F237</f>
        <v>632000.48</v>
      </c>
      <c r="G243" s="70">
        <f>G129+G237</f>
        <v>642611.33</v>
      </c>
      <c r="H243" s="137">
        <f>D243+E243+F243+G243</f>
        <v>2624092.71</v>
      </c>
      <c r="I243" s="137">
        <f>I132+I240</f>
        <v>2624092.71</v>
      </c>
      <c r="J243" s="125"/>
      <c r="K243" s="75"/>
      <c r="L243" s="75"/>
      <c r="M243" s="75"/>
      <c r="N243" s="70"/>
      <c r="O243" s="69"/>
    </row>
    <row r="244" spans="1:15" ht="11.25">
      <c r="A244" s="253"/>
      <c r="B244" s="253"/>
      <c r="C244" s="253"/>
      <c r="D244" s="254"/>
      <c r="E244" s="255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1.25">
      <c r="A245" s="69"/>
      <c r="B245" s="69"/>
      <c r="D245" s="125"/>
      <c r="E245" s="7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2:15" ht="11.25">
      <c r="B246" s="12" t="s">
        <v>233</v>
      </c>
      <c r="D246" s="183" t="s">
        <v>217</v>
      </c>
      <c r="E246" s="75"/>
      <c r="F246" s="75"/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4:15" ht="12" thickBot="1">
      <c r="D247" s="125"/>
      <c r="E247" s="7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2" thickBot="1">
      <c r="A248" s="7" t="s">
        <v>97</v>
      </c>
      <c r="B248" s="7" t="s">
        <v>94</v>
      </c>
      <c r="C248" s="192"/>
      <c r="D248" s="81" t="s">
        <v>364</v>
      </c>
      <c r="E248" s="82"/>
      <c r="F248" s="82"/>
      <c r="G248" s="82"/>
      <c r="H248" s="233"/>
      <c r="I248" s="223"/>
      <c r="J248" s="85"/>
      <c r="K248" s="85" t="s">
        <v>18</v>
      </c>
      <c r="L248" s="85"/>
      <c r="M248" s="86"/>
      <c r="N248" s="92"/>
      <c r="O248" s="115"/>
    </row>
    <row r="249" spans="1:15" ht="57" thickBot="1">
      <c r="A249" s="27" t="s">
        <v>105</v>
      </c>
      <c r="B249" s="27"/>
      <c r="C249" s="331" t="s">
        <v>371</v>
      </c>
      <c r="D249" s="484" t="s">
        <v>319</v>
      </c>
      <c r="E249" s="484" t="s">
        <v>300</v>
      </c>
      <c r="F249" s="502" t="s">
        <v>301</v>
      </c>
      <c r="G249" s="502" t="s">
        <v>354</v>
      </c>
      <c r="H249" s="234" t="s">
        <v>365</v>
      </c>
      <c r="I249" s="90" t="s">
        <v>393</v>
      </c>
      <c r="J249" s="91"/>
      <c r="K249" s="88"/>
      <c r="L249" s="88"/>
      <c r="M249" s="88"/>
      <c r="N249" s="93" t="s">
        <v>19</v>
      </c>
      <c r="O249" s="116" t="s">
        <v>367</v>
      </c>
    </row>
    <row r="250" spans="1:15" ht="11.25">
      <c r="A250" s="27"/>
      <c r="B250" s="27"/>
      <c r="C250" s="193"/>
      <c r="D250" s="384"/>
      <c r="E250" s="335"/>
      <c r="F250" s="335"/>
      <c r="G250" s="335"/>
      <c r="H250" s="411"/>
      <c r="I250" s="412"/>
      <c r="J250" s="355"/>
      <c r="K250" s="355"/>
      <c r="L250" s="355"/>
      <c r="M250" s="355"/>
      <c r="N250" s="413"/>
      <c r="O250" s="414"/>
    </row>
    <row r="251" spans="1:15" ht="12" thickBot="1">
      <c r="A251" s="7">
        <v>1</v>
      </c>
      <c r="B251" s="7"/>
      <c r="C251" s="194"/>
      <c r="D251" s="94"/>
      <c r="E251" s="95"/>
      <c r="F251" s="95"/>
      <c r="G251" s="95"/>
      <c r="H251" s="95"/>
      <c r="I251" s="95"/>
      <c r="J251" s="107"/>
      <c r="K251" s="107"/>
      <c r="L251" s="107"/>
      <c r="M251" s="107"/>
      <c r="N251" s="112"/>
      <c r="O251" s="119"/>
    </row>
    <row r="252" spans="1:16" ht="12.75" thickBot="1">
      <c r="A252" s="263"/>
      <c r="B252" s="32" t="s">
        <v>117</v>
      </c>
      <c r="C252" s="197">
        <v>0</v>
      </c>
      <c r="D252" s="102"/>
      <c r="E252" s="102"/>
      <c r="F252" s="102"/>
      <c r="G252" s="102"/>
      <c r="H252" s="102">
        <f>D252+E252+F252+G252</f>
        <v>0</v>
      </c>
      <c r="I252" s="229">
        <f aca="true" t="shared" si="4" ref="I252:I315">H252/1.1/1.18</f>
        <v>0</v>
      </c>
      <c r="J252" s="109"/>
      <c r="K252" s="109"/>
      <c r="L252" s="109"/>
      <c r="M252" s="109"/>
      <c r="N252" s="236">
        <f>J252+K252+L252+M252</f>
        <v>0</v>
      </c>
      <c r="O252" s="146">
        <f>C252+I252-N252</f>
        <v>0</v>
      </c>
      <c r="P252" s="429">
        <f>C252+I252-N252</f>
        <v>0</v>
      </c>
    </row>
    <row r="253" spans="1:16" ht="12.75" thickBot="1">
      <c r="A253" s="36"/>
      <c r="B253" s="27"/>
      <c r="C253" s="196"/>
      <c r="D253" s="94"/>
      <c r="E253" s="95"/>
      <c r="F253" s="95"/>
      <c r="G253" s="95"/>
      <c r="H253" s="95"/>
      <c r="I253" s="229">
        <f t="shared" si="4"/>
        <v>0</v>
      </c>
      <c r="J253" s="107"/>
      <c r="K253" s="107"/>
      <c r="L253" s="107"/>
      <c r="M253" s="107"/>
      <c r="N253" s="112"/>
      <c r="O253" s="119"/>
      <c r="P253" s="429">
        <f aca="true" t="shared" si="5" ref="P253:P316">C253+I253-N253</f>
        <v>0</v>
      </c>
    </row>
    <row r="254" spans="1:16" ht="12.75" thickBot="1">
      <c r="A254" s="30"/>
      <c r="B254" s="22" t="s">
        <v>60</v>
      </c>
      <c r="C254" s="498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4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  <c r="P254" s="429">
        <f t="shared" si="5"/>
        <v>0</v>
      </c>
    </row>
    <row r="255" spans="1:16" ht="12.75" thickBot="1">
      <c r="A255" s="15"/>
      <c r="B255" s="15"/>
      <c r="C255" s="198"/>
      <c r="D255" s="94"/>
      <c r="E255" s="95"/>
      <c r="F255" s="95"/>
      <c r="G255" s="95"/>
      <c r="H255" s="95"/>
      <c r="I255" s="229">
        <f t="shared" si="4"/>
        <v>0</v>
      </c>
      <c r="J255" s="107"/>
      <c r="K255" s="107"/>
      <c r="L255" s="107"/>
      <c r="M255" s="107"/>
      <c r="N255" s="112"/>
      <c r="O255" s="119"/>
      <c r="P255" s="429">
        <f t="shared" si="5"/>
        <v>0</v>
      </c>
    </row>
    <row r="256" spans="1:16" ht="12.75" thickBot="1">
      <c r="A256" s="263"/>
      <c r="B256" s="32" t="s">
        <v>343</v>
      </c>
      <c r="C256" s="197">
        <v>0</v>
      </c>
      <c r="D256" s="102"/>
      <c r="E256" s="102"/>
      <c r="F256" s="102"/>
      <c r="G256" s="102"/>
      <c r="H256" s="102">
        <f>D256+E256+F256+G256</f>
        <v>0</v>
      </c>
      <c r="I256" s="229">
        <f t="shared" si="4"/>
        <v>0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0</v>
      </c>
      <c r="P256" s="429">
        <f t="shared" si="5"/>
        <v>0</v>
      </c>
    </row>
    <row r="257" spans="1:16" ht="12.75" thickBot="1">
      <c r="A257" s="27"/>
      <c r="B257" s="27"/>
      <c r="C257" s="199"/>
      <c r="D257" s="94"/>
      <c r="E257" s="95"/>
      <c r="F257" s="95"/>
      <c r="G257" s="95"/>
      <c r="H257" s="95"/>
      <c r="I257" s="229">
        <f t="shared" si="4"/>
        <v>0</v>
      </c>
      <c r="J257" s="107"/>
      <c r="K257" s="107"/>
      <c r="L257" s="107"/>
      <c r="M257" s="107"/>
      <c r="N257" s="112"/>
      <c r="O257" s="119"/>
      <c r="P257" s="429">
        <f t="shared" si="5"/>
        <v>0</v>
      </c>
    </row>
    <row r="258" spans="1:16" ht="12.75" thickBot="1">
      <c r="A258" s="397"/>
      <c r="B258" s="32" t="s">
        <v>106</v>
      </c>
      <c r="C258" s="197">
        <v>16558.31</v>
      </c>
      <c r="D258" s="102">
        <v>5861.64</v>
      </c>
      <c r="E258" s="102">
        <v>5861.64</v>
      </c>
      <c r="F258" s="102">
        <v>6351.33</v>
      </c>
      <c r="G258" s="102">
        <v>6351.33</v>
      </c>
      <c r="H258" s="102">
        <f>D258+E258+F258+G258</f>
        <v>24425.940000000002</v>
      </c>
      <c r="I258" s="229">
        <f t="shared" si="4"/>
        <v>18818.13559322034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35376.44559322034</v>
      </c>
      <c r="P258" s="429">
        <f t="shared" si="5"/>
        <v>35376.44559322034</v>
      </c>
    </row>
    <row r="259" spans="1:16" ht="12.75" thickBot="1">
      <c r="A259" s="28"/>
      <c r="B259" s="29"/>
      <c r="C259" s="196"/>
      <c r="D259" s="94"/>
      <c r="E259" s="95"/>
      <c r="F259" s="95"/>
      <c r="G259" s="95"/>
      <c r="H259" s="95"/>
      <c r="I259" s="229">
        <f t="shared" si="4"/>
        <v>0</v>
      </c>
      <c r="J259" s="107"/>
      <c r="K259" s="107"/>
      <c r="L259" s="107"/>
      <c r="M259" s="107"/>
      <c r="N259" s="112"/>
      <c r="O259" s="119"/>
      <c r="P259" s="429">
        <f t="shared" si="5"/>
        <v>0</v>
      </c>
    </row>
    <row r="260" spans="1:16" ht="12.75" thickBot="1">
      <c r="A260" s="397"/>
      <c r="B260" s="32" t="s">
        <v>331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4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  <c r="P260" s="429">
        <f t="shared" si="5"/>
        <v>0</v>
      </c>
    </row>
    <row r="261" spans="1:16" ht="12.75" thickBot="1">
      <c r="A261" s="28"/>
      <c r="B261" s="29"/>
      <c r="C261" s="196"/>
      <c r="D261" s="94"/>
      <c r="E261" s="95"/>
      <c r="F261" s="95"/>
      <c r="G261" s="95"/>
      <c r="H261" s="95"/>
      <c r="I261" s="229">
        <f t="shared" si="4"/>
        <v>0</v>
      </c>
      <c r="J261" s="107"/>
      <c r="K261" s="107"/>
      <c r="L261" s="107"/>
      <c r="M261" s="107"/>
      <c r="N261" s="112"/>
      <c r="O261" s="119"/>
      <c r="P261" s="429">
        <f t="shared" si="5"/>
        <v>0</v>
      </c>
    </row>
    <row r="262" spans="1:16" ht="12.75" thickBot="1">
      <c r="A262" s="263"/>
      <c r="B262" s="32" t="s">
        <v>339</v>
      </c>
      <c r="C262" s="197">
        <v>0</v>
      </c>
      <c r="D262" s="102"/>
      <c r="E262" s="102"/>
      <c r="F262" s="102"/>
      <c r="G262" s="102"/>
      <c r="H262" s="102">
        <f>D262+E262+F262+G262</f>
        <v>0</v>
      </c>
      <c r="I262" s="229">
        <f t="shared" si="4"/>
        <v>0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0</v>
      </c>
      <c r="P262" s="429">
        <f t="shared" si="5"/>
        <v>0</v>
      </c>
    </row>
    <row r="263" spans="1:16" ht="12.75" thickBot="1">
      <c r="A263" s="28"/>
      <c r="B263" s="29"/>
      <c r="C263" s="196"/>
      <c r="D263" s="94"/>
      <c r="E263" s="95"/>
      <c r="F263" s="95"/>
      <c r="G263" s="95"/>
      <c r="H263" s="95"/>
      <c r="I263" s="229">
        <f t="shared" si="4"/>
        <v>0</v>
      </c>
      <c r="J263" s="107"/>
      <c r="K263" s="107"/>
      <c r="L263" s="107"/>
      <c r="M263" s="107"/>
      <c r="N263" s="112"/>
      <c r="O263" s="119"/>
      <c r="P263" s="429">
        <f t="shared" si="5"/>
        <v>0</v>
      </c>
    </row>
    <row r="264" spans="1:16" ht="12.75" thickBot="1">
      <c r="A264" s="397"/>
      <c r="B264" s="32" t="s">
        <v>107</v>
      </c>
      <c r="C264" s="197">
        <v>0</v>
      </c>
      <c r="D264" s="102"/>
      <c r="E264" s="102"/>
      <c r="F264" s="102"/>
      <c r="G264" s="102"/>
      <c r="H264" s="102">
        <f>D264+E264+F264+G264</f>
        <v>0</v>
      </c>
      <c r="I264" s="229">
        <f t="shared" si="4"/>
        <v>0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0</v>
      </c>
      <c r="P264" s="429">
        <f t="shared" si="5"/>
        <v>0</v>
      </c>
    </row>
    <row r="265" spans="1:16" ht="12.75" thickBot="1">
      <c r="A265" s="1"/>
      <c r="B265" s="15"/>
      <c r="C265" s="194"/>
      <c r="D265" s="94"/>
      <c r="E265" s="95"/>
      <c r="F265" s="95"/>
      <c r="G265" s="95"/>
      <c r="H265" s="95"/>
      <c r="I265" s="229">
        <f t="shared" si="4"/>
        <v>0</v>
      </c>
      <c r="J265" s="107"/>
      <c r="K265" s="107"/>
      <c r="L265" s="107"/>
      <c r="M265" s="107"/>
      <c r="N265" s="112"/>
      <c r="O265" s="119"/>
      <c r="P265" s="429">
        <f t="shared" si="5"/>
        <v>0</v>
      </c>
    </row>
    <row r="266" spans="1:16" ht="12.75" thickBot="1">
      <c r="A266" s="30"/>
      <c r="B266" s="1" t="s">
        <v>206</v>
      </c>
      <c r="C266" s="195">
        <v>16626.31</v>
      </c>
      <c r="D266" s="102">
        <v>5927.04</v>
      </c>
      <c r="E266" s="102">
        <v>5927.04</v>
      </c>
      <c r="F266" s="102">
        <v>5927.04</v>
      </c>
      <c r="G266" s="102">
        <v>5927.04</v>
      </c>
      <c r="H266" s="102">
        <f>D266+E266+F266+G266</f>
        <v>23708.16</v>
      </c>
      <c r="I266" s="229">
        <f t="shared" si="4"/>
        <v>18265.146379044683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34891.456379044685</v>
      </c>
      <c r="P266" s="429">
        <f t="shared" si="5"/>
        <v>34891.456379044685</v>
      </c>
    </row>
    <row r="267" spans="1:16" ht="12.75" thickBot="1">
      <c r="A267" s="15"/>
      <c r="B267" s="27"/>
      <c r="C267" s="200"/>
      <c r="D267" s="94"/>
      <c r="E267" s="95"/>
      <c r="F267" s="95"/>
      <c r="G267" s="95"/>
      <c r="H267" s="95"/>
      <c r="I267" s="229">
        <f t="shared" si="4"/>
        <v>0</v>
      </c>
      <c r="J267" s="107"/>
      <c r="K267" s="107"/>
      <c r="L267" s="107"/>
      <c r="M267" s="107"/>
      <c r="N267" s="112"/>
      <c r="O267" s="119"/>
      <c r="P267" s="429">
        <f t="shared" si="5"/>
        <v>0</v>
      </c>
    </row>
    <row r="268" spans="1:16" ht="12.75" thickBot="1">
      <c r="A268" s="263"/>
      <c r="B268" s="32" t="s">
        <v>110</v>
      </c>
      <c r="C268" s="197">
        <v>0</v>
      </c>
      <c r="D268" s="102"/>
      <c r="E268" s="102"/>
      <c r="F268" s="102"/>
      <c r="G268" s="102"/>
      <c r="H268" s="102">
        <f>D268+E268+F268+G268</f>
        <v>0</v>
      </c>
      <c r="I268" s="229">
        <f t="shared" si="4"/>
        <v>0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0</v>
      </c>
      <c r="P268" s="429">
        <f t="shared" si="5"/>
        <v>0</v>
      </c>
    </row>
    <row r="269" spans="1:16" ht="12.75" thickBot="1">
      <c r="A269" s="36"/>
      <c r="B269" s="27"/>
      <c r="C269" s="201"/>
      <c r="D269" s="94"/>
      <c r="E269" s="95"/>
      <c r="F269" s="95"/>
      <c r="G269" s="95"/>
      <c r="H269" s="95"/>
      <c r="I269" s="229">
        <f t="shared" si="4"/>
        <v>0</v>
      </c>
      <c r="J269" s="107"/>
      <c r="K269" s="107"/>
      <c r="L269" s="107"/>
      <c r="M269" s="107"/>
      <c r="N269" s="120"/>
      <c r="O269" s="123"/>
      <c r="P269" s="429">
        <f t="shared" si="5"/>
        <v>0</v>
      </c>
    </row>
    <row r="270" spans="1:16" ht="12.75" thickBot="1">
      <c r="A270" s="263"/>
      <c r="B270" s="32" t="s">
        <v>112</v>
      </c>
      <c r="C270" s="197">
        <v>0</v>
      </c>
      <c r="D270" s="102"/>
      <c r="E270" s="102"/>
      <c r="F270" s="102"/>
      <c r="G270" s="102"/>
      <c r="H270" s="102">
        <f>D270+E270+F270+G270</f>
        <v>0</v>
      </c>
      <c r="I270" s="229">
        <f t="shared" si="4"/>
        <v>0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0</v>
      </c>
      <c r="P270" s="429">
        <f t="shared" si="5"/>
        <v>0</v>
      </c>
    </row>
    <row r="271" spans="1:16" ht="12.75" thickBot="1">
      <c r="A271" s="15"/>
      <c r="B271" s="27"/>
      <c r="C271" s="203"/>
      <c r="D271" s="94"/>
      <c r="E271" s="95"/>
      <c r="F271" s="95"/>
      <c r="G271" s="95"/>
      <c r="H271" s="95"/>
      <c r="I271" s="229">
        <f t="shared" si="4"/>
        <v>0</v>
      </c>
      <c r="J271" s="107"/>
      <c r="K271" s="107"/>
      <c r="L271" s="107"/>
      <c r="M271" s="107"/>
      <c r="N271" s="120"/>
      <c r="O271" s="123"/>
      <c r="P271" s="429">
        <f t="shared" si="5"/>
        <v>0</v>
      </c>
    </row>
    <row r="272" spans="1:16" ht="12.75" thickBot="1">
      <c r="A272" s="263"/>
      <c r="B272" s="32" t="s">
        <v>111</v>
      </c>
      <c r="C272" s="197">
        <v>0</v>
      </c>
      <c r="D272" s="102"/>
      <c r="E272" s="102"/>
      <c r="F272" s="102"/>
      <c r="G272" s="102"/>
      <c r="H272" s="102">
        <f>D272+E272+F272+G272</f>
        <v>0</v>
      </c>
      <c r="I272" s="229">
        <f t="shared" si="4"/>
        <v>0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0</v>
      </c>
      <c r="P272" s="429">
        <f t="shared" si="5"/>
        <v>0</v>
      </c>
    </row>
    <row r="273" spans="1:16" ht="12.75" thickBot="1">
      <c r="A273" s="15"/>
      <c r="B273" s="32" t="s">
        <v>111</v>
      </c>
      <c r="C273" s="197">
        <v>0</v>
      </c>
      <c r="D273" s="102"/>
      <c r="E273" s="102"/>
      <c r="F273" s="102"/>
      <c r="G273" s="102"/>
      <c r="H273" s="102">
        <f>D273+E273+F273+G273</f>
        <v>0</v>
      </c>
      <c r="I273" s="229">
        <f t="shared" si="4"/>
        <v>0</v>
      </c>
      <c r="J273" s="109"/>
      <c r="K273" s="109"/>
      <c r="L273" s="109"/>
      <c r="M273" s="109"/>
      <c r="N273" s="236">
        <f>J273+K273+L273+M273</f>
        <v>0</v>
      </c>
      <c r="O273" s="146">
        <f>C273+I273-N273</f>
        <v>0</v>
      </c>
      <c r="P273" s="429">
        <f t="shared" si="5"/>
        <v>0</v>
      </c>
    </row>
    <row r="274" spans="1:16" ht="12.75" thickBot="1">
      <c r="A274" s="263"/>
      <c r="B274" s="32" t="s">
        <v>109</v>
      </c>
      <c r="C274" s="197">
        <v>0</v>
      </c>
      <c r="D274" s="102"/>
      <c r="E274" s="102"/>
      <c r="F274" s="102"/>
      <c r="G274" s="102"/>
      <c r="H274" s="102">
        <f>D274+E274+F274+G274</f>
        <v>0</v>
      </c>
      <c r="I274" s="229">
        <f t="shared" si="4"/>
        <v>0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0</v>
      </c>
      <c r="P274" s="429">
        <f t="shared" si="5"/>
        <v>0</v>
      </c>
    </row>
    <row r="275" spans="1:16" ht="12.75" thickBot="1">
      <c r="A275" s="15"/>
      <c r="B275" s="15"/>
      <c r="C275" s="203"/>
      <c r="D275" s="94"/>
      <c r="E275" s="95"/>
      <c r="F275" s="95"/>
      <c r="G275" s="95"/>
      <c r="H275" s="95"/>
      <c r="I275" s="229">
        <f t="shared" si="4"/>
        <v>0</v>
      </c>
      <c r="J275" s="107"/>
      <c r="K275" s="107"/>
      <c r="L275" s="107"/>
      <c r="M275" s="107"/>
      <c r="N275" s="120"/>
      <c r="O275" s="123"/>
      <c r="P275" s="429">
        <f t="shared" si="5"/>
        <v>0</v>
      </c>
    </row>
    <row r="276" spans="1:16" ht="12.75" thickBot="1">
      <c r="A276" s="263"/>
      <c r="B276" s="32" t="s">
        <v>321</v>
      </c>
      <c r="C276" s="197">
        <v>0</v>
      </c>
      <c r="D276" s="102"/>
      <c r="E276" s="102"/>
      <c r="F276" s="102"/>
      <c r="G276" s="102"/>
      <c r="H276" s="102">
        <f>D276+E276+F276+G276</f>
        <v>0</v>
      </c>
      <c r="I276" s="229">
        <f t="shared" si="4"/>
        <v>0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0</v>
      </c>
      <c r="P276" s="429">
        <f t="shared" si="5"/>
        <v>0</v>
      </c>
    </row>
    <row r="277" spans="1:16" ht="12.75" thickBot="1">
      <c r="A277" s="1"/>
      <c r="B277" s="15"/>
      <c r="C277" s="194"/>
      <c r="D277" s="94"/>
      <c r="E277" s="95"/>
      <c r="F277" s="95"/>
      <c r="G277" s="95"/>
      <c r="H277" s="95"/>
      <c r="I277" s="229">
        <f t="shared" si="4"/>
        <v>0</v>
      </c>
      <c r="J277" s="107"/>
      <c r="K277" s="107"/>
      <c r="L277" s="107"/>
      <c r="M277" s="107"/>
      <c r="N277" s="120"/>
      <c r="O277" s="123"/>
      <c r="P277" s="429">
        <f t="shared" si="5"/>
        <v>0</v>
      </c>
    </row>
    <row r="278" spans="1:16" ht="12.75" thickBot="1">
      <c r="A278" s="263"/>
      <c r="B278" s="32" t="s">
        <v>113</v>
      </c>
      <c r="C278" s="197">
        <v>0</v>
      </c>
      <c r="D278" s="102"/>
      <c r="E278" s="102"/>
      <c r="F278" s="102"/>
      <c r="G278" s="102"/>
      <c r="H278" s="102">
        <f>D278+E278+F278+G278</f>
        <v>0</v>
      </c>
      <c r="I278" s="229">
        <f t="shared" si="4"/>
        <v>0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0</v>
      </c>
      <c r="P278" s="429">
        <f t="shared" si="5"/>
        <v>0</v>
      </c>
    </row>
    <row r="279" spans="1:16" ht="12.75" thickBot="1">
      <c r="A279" s="15"/>
      <c r="B279" s="27"/>
      <c r="C279" s="203"/>
      <c r="D279" s="94"/>
      <c r="E279" s="95"/>
      <c r="F279" s="95"/>
      <c r="G279" s="95"/>
      <c r="H279" s="95"/>
      <c r="I279" s="229">
        <f t="shared" si="4"/>
        <v>0</v>
      </c>
      <c r="J279" s="107"/>
      <c r="K279" s="107"/>
      <c r="L279" s="107"/>
      <c r="M279" s="107"/>
      <c r="N279" s="120"/>
      <c r="O279" s="123"/>
      <c r="P279" s="429">
        <f t="shared" si="5"/>
        <v>0</v>
      </c>
    </row>
    <row r="280" spans="1:16" ht="12.75" thickBot="1">
      <c r="A280" s="263"/>
      <c r="B280" s="32" t="s">
        <v>108</v>
      </c>
      <c r="C280" s="197">
        <v>15025.21</v>
      </c>
      <c r="D280" s="102">
        <v>14843.55</v>
      </c>
      <c r="E280" s="102">
        <v>14843.55</v>
      </c>
      <c r="F280" s="102">
        <v>14843.55</v>
      </c>
      <c r="G280" s="102">
        <v>14843.55</v>
      </c>
      <c r="H280" s="102">
        <f>D280+E280+F280+G280</f>
        <v>59374.2</v>
      </c>
      <c r="I280" s="229">
        <f t="shared" si="4"/>
        <v>45742.83513097072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60768.04513097072</v>
      </c>
      <c r="P280" s="429">
        <f t="shared" si="5"/>
        <v>60768.04513097072</v>
      </c>
    </row>
    <row r="281" spans="1:16" ht="12.75" thickBot="1">
      <c r="A281" s="1"/>
      <c r="B281" s="27"/>
      <c r="C281" s="194"/>
      <c r="D281" s="94"/>
      <c r="E281" s="95"/>
      <c r="F281" s="95"/>
      <c r="G281" s="95"/>
      <c r="H281" s="95"/>
      <c r="I281" s="229">
        <f t="shared" si="4"/>
        <v>0</v>
      </c>
      <c r="J281" s="107"/>
      <c r="K281" s="107"/>
      <c r="L281" s="107"/>
      <c r="M281" s="107"/>
      <c r="N281" s="120"/>
      <c r="O281" s="123"/>
      <c r="P281" s="429">
        <f t="shared" si="5"/>
        <v>0</v>
      </c>
    </row>
    <row r="282" spans="1:16" ht="12.75" thickBot="1">
      <c r="A282" s="263"/>
      <c r="B282" s="32" t="s">
        <v>114</v>
      </c>
      <c r="C282" s="197">
        <v>0</v>
      </c>
      <c r="D282" s="102"/>
      <c r="E282" s="102"/>
      <c r="F282" s="102"/>
      <c r="G282" s="102"/>
      <c r="H282" s="102">
        <f>D282+E282+F282+G282</f>
        <v>0</v>
      </c>
      <c r="I282" s="229">
        <f t="shared" si="4"/>
        <v>0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0</v>
      </c>
      <c r="P282" s="429">
        <f t="shared" si="5"/>
        <v>0</v>
      </c>
    </row>
    <row r="283" spans="1:16" ht="12.75" thickBot="1">
      <c r="A283" s="15"/>
      <c r="B283" s="27"/>
      <c r="C283" s="203"/>
      <c r="D283" s="94"/>
      <c r="E283" s="95"/>
      <c r="F283" s="95"/>
      <c r="G283" s="95"/>
      <c r="H283" s="95"/>
      <c r="I283" s="229">
        <f t="shared" si="4"/>
        <v>0</v>
      </c>
      <c r="J283" s="107"/>
      <c r="K283" s="107"/>
      <c r="L283" s="107"/>
      <c r="M283" s="107"/>
      <c r="N283" s="120"/>
      <c r="O283" s="123"/>
      <c r="P283" s="429">
        <f t="shared" si="5"/>
        <v>0</v>
      </c>
    </row>
    <row r="284" spans="1:16" ht="12.75" thickBot="1">
      <c r="A284" s="263"/>
      <c r="B284" s="32" t="s">
        <v>340</v>
      </c>
      <c r="C284" s="419">
        <v>0</v>
      </c>
      <c r="D284" s="102"/>
      <c r="E284" s="102"/>
      <c r="F284" s="102"/>
      <c r="G284" s="102"/>
      <c r="H284" s="102">
        <f>D284+E284+F284+G284</f>
        <v>0</v>
      </c>
      <c r="I284" s="229">
        <f t="shared" si="4"/>
        <v>0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0</v>
      </c>
      <c r="P284" s="429">
        <f t="shared" si="5"/>
        <v>0</v>
      </c>
    </row>
    <row r="285" spans="1:16" ht="12.75" thickBot="1">
      <c r="A285" s="15"/>
      <c r="B285" s="15"/>
      <c r="C285" s="200"/>
      <c r="D285" s="273"/>
      <c r="E285" s="273"/>
      <c r="F285" s="273"/>
      <c r="G285" s="273"/>
      <c r="H285" s="273"/>
      <c r="I285" s="229">
        <f t="shared" si="4"/>
        <v>0</v>
      </c>
      <c r="J285" s="275"/>
      <c r="K285" s="275"/>
      <c r="L285" s="275"/>
      <c r="M285" s="275"/>
      <c r="N285" s="297"/>
      <c r="O285" s="158"/>
      <c r="P285" s="429">
        <f t="shared" si="5"/>
        <v>0</v>
      </c>
    </row>
    <row r="286" spans="1:16" ht="12.75" thickBot="1">
      <c r="A286" s="30"/>
      <c r="B286" s="6" t="s">
        <v>234</v>
      </c>
      <c r="C286" s="298">
        <v>0</v>
      </c>
      <c r="D286" s="102"/>
      <c r="E286" s="102"/>
      <c r="F286" s="102"/>
      <c r="G286" s="102"/>
      <c r="H286" s="102">
        <f>D286+E286+F286+G286</f>
        <v>0</v>
      </c>
      <c r="I286" s="229">
        <f t="shared" si="4"/>
        <v>0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0</v>
      </c>
      <c r="P286" s="429">
        <f t="shared" si="5"/>
        <v>0</v>
      </c>
    </row>
    <row r="287" spans="1:16" ht="12.75" thickBot="1">
      <c r="A287" s="15"/>
      <c r="B287" s="15"/>
      <c r="C287" s="200"/>
      <c r="D287" s="273"/>
      <c r="E287" s="273"/>
      <c r="F287" s="273"/>
      <c r="G287" s="273"/>
      <c r="H287" s="273"/>
      <c r="I287" s="229">
        <f t="shared" si="4"/>
        <v>0</v>
      </c>
      <c r="J287" s="275"/>
      <c r="K287" s="275"/>
      <c r="L287" s="275"/>
      <c r="M287" s="275"/>
      <c r="N287" s="297"/>
      <c r="O287" s="158"/>
      <c r="P287" s="429">
        <f t="shared" si="5"/>
        <v>0</v>
      </c>
    </row>
    <row r="288" spans="1:16" ht="12.75" thickBot="1">
      <c r="A288" s="30"/>
      <c r="B288" s="6" t="s">
        <v>235</v>
      </c>
      <c r="C288" s="298">
        <v>0</v>
      </c>
      <c r="D288" s="102"/>
      <c r="E288" s="102"/>
      <c r="F288" s="102"/>
      <c r="G288" s="102"/>
      <c r="H288" s="102">
        <f>D288+E288+F288+G288</f>
        <v>0</v>
      </c>
      <c r="I288" s="229">
        <f t="shared" si="4"/>
        <v>0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0</v>
      </c>
      <c r="P288" s="429">
        <f t="shared" si="5"/>
        <v>0</v>
      </c>
    </row>
    <row r="289" spans="1:16" ht="12.75" thickBot="1">
      <c r="A289" s="1"/>
      <c r="B289" s="1"/>
      <c r="C289" s="202"/>
      <c r="D289" s="269"/>
      <c r="E289" s="269"/>
      <c r="F289" s="269"/>
      <c r="G289" s="269"/>
      <c r="H289" s="269"/>
      <c r="I289" s="229">
        <f t="shared" si="4"/>
        <v>0</v>
      </c>
      <c r="J289" s="271"/>
      <c r="K289" s="271"/>
      <c r="L289" s="271"/>
      <c r="M289" s="271"/>
      <c r="N289" s="294"/>
      <c r="O289" s="147"/>
      <c r="P289" s="429">
        <f t="shared" si="5"/>
        <v>0</v>
      </c>
    </row>
    <row r="290" spans="1:16" ht="12.75" thickBot="1">
      <c r="A290" s="30"/>
      <c r="B290" s="6" t="s">
        <v>236</v>
      </c>
      <c r="C290" s="298">
        <v>448.96</v>
      </c>
      <c r="D290" s="102">
        <v>281.85</v>
      </c>
      <c r="E290" s="102">
        <v>281.85</v>
      </c>
      <c r="F290" s="102">
        <v>281.85</v>
      </c>
      <c r="G290" s="102">
        <v>281.85</v>
      </c>
      <c r="H290" s="102">
        <f>D290+E290+F290+G290</f>
        <v>1127.4</v>
      </c>
      <c r="I290" s="229">
        <f t="shared" si="4"/>
        <v>868.567026194145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1317.527026194145</v>
      </c>
      <c r="P290" s="429">
        <f t="shared" si="5"/>
        <v>1317.527026194145</v>
      </c>
    </row>
    <row r="291" spans="1:16" ht="12.7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4"/>
        <v>0</v>
      </c>
      <c r="J291" s="271"/>
      <c r="K291" s="271"/>
      <c r="L291" s="271"/>
      <c r="M291" s="271"/>
      <c r="N291" s="294"/>
      <c r="O291" s="147"/>
      <c r="P291" s="429">
        <f t="shared" si="5"/>
        <v>0</v>
      </c>
    </row>
    <row r="292" spans="1:16" ht="12.75" thickBot="1">
      <c r="A292" s="30"/>
      <c r="B292" s="6" t="s">
        <v>237</v>
      </c>
      <c r="C292" s="298">
        <v>996.86</v>
      </c>
      <c r="D292" s="102">
        <v>632.04</v>
      </c>
      <c r="E292" s="102">
        <v>632.04</v>
      </c>
      <c r="F292" s="102">
        <v>632.04</v>
      </c>
      <c r="G292" s="102">
        <v>632.04</v>
      </c>
      <c r="H292" s="102">
        <f>D292+E292+F292+G292</f>
        <v>2528.16</v>
      </c>
      <c r="I292" s="229">
        <f t="shared" si="4"/>
        <v>1947.7349768875192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2944.5949768875194</v>
      </c>
      <c r="P292" s="429">
        <f t="shared" si="5"/>
        <v>2944.5949768875194</v>
      </c>
    </row>
    <row r="293" spans="1:16" ht="12.75" thickBot="1">
      <c r="A293" s="1"/>
      <c r="B293" s="1"/>
      <c r="C293" s="202"/>
      <c r="D293" s="269"/>
      <c r="E293" s="269"/>
      <c r="F293" s="269"/>
      <c r="G293" s="269"/>
      <c r="H293" s="269"/>
      <c r="I293" s="229">
        <f t="shared" si="4"/>
        <v>0</v>
      </c>
      <c r="J293" s="271"/>
      <c r="K293" s="271"/>
      <c r="L293" s="271"/>
      <c r="M293" s="271"/>
      <c r="N293" s="294"/>
      <c r="O293" s="147"/>
      <c r="P293" s="429">
        <f t="shared" si="5"/>
        <v>0</v>
      </c>
    </row>
    <row r="294" spans="1:16" ht="12.75" thickBot="1">
      <c r="A294" s="30"/>
      <c r="B294" s="22" t="s">
        <v>238</v>
      </c>
      <c r="C294" s="298">
        <v>0</v>
      </c>
      <c r="D294" s="102"/>
      <c r="E294" s="102"/>
      <c r="F294" s="102"/>
      <c r="G294" s="102"/>
      <c r="H294" s="102">
        <f>D294+E294+F294+G294</f>
        <v>0</v>
      </c>
      <c r="I294" s="229">
        <f t="shared" si="4"/>
        <v>0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0</v>
      </c>
      <c r="P294" s="429">
        <f t="shared" si="5"/>
        <v>0</v>
      </c>
    </row>
    <row r="295" spans="1:16" ht="12.75" thickBot="1">
      <c r="A295" s="15"/>
      <c r="B295" s="15"/>
      <c r="C295" s="200"/>
      <c r="D295" s="273"/>
      <c r="E295" s="273"/>
      <c r="F295" s="273"/>
      <c r="G295" s="273"/>
      <c r="H295" s="273"/>
      <c r="I295" s="229">
        <f t="shared" si="4"/>
        <v>0</v>
      </c>
      <c r="J295" s="275"/>
      <c r="K295" s="275"/>
      <c r="L295" s="275"/>
      <c r="M295" s="275"/>
      <c r="N295" s="297"/>
      <c r="O295" s="158"/>
      <c r="P295" s="429">
        <f t="shared" si="5"/>
        <v>0</v>
      </c>
    </row>
    <row r="296" spans="1:16" ht="12.75" thickBot="1">
      <c r="A296" s="30"/>
      <c r="B296" s="22" t="s">
        <v>239</v>
      </c>
      <c r="C296" s="298">
        <v>394.53</v>
      </c>
      <c r="D296" s="102">
        <v>247.68</v>
      </c>
      <c r="E296" s="102">
        <v>247.68</v>
      </c>
      <c r="F296" s="102">
        <v>247.68</v>
      </c>
      <c r="G296" s="102">
        <v>247.68</v>
      </c>
      <c r="H296" s="102">
        <f>D296+E296+F296+G296</f>
        <v>990.72</v>
      </c>
      <c r="I296" s="229">
        <f t="shared" si="4"/>
        <v>763.26656394453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1157.7965639445301</v>
      </c>
      <c r="P296" s="429">
        <f t="shared" si="5"/>
        <v>1157.7965639445301</v>
      </c>
    </row>
    <row r="297" spans="1:16" ht="12.75" thickBot="1">
      <c r="A297" s="15"/>
      <c r="B297" s="15"/>
      <c r="C297" s="200"/>
      <c r="D297" s="273"/>
      <c r="E297" s="273"/>
      <c r="F297" s="273"/>
      <c r="G297" s="273"/>
      <c r="H297" s="273"/>
      <c r="I297" s="229">
        <f t="shared" si="4"/>
        <v>0</v>
      </c>
      <c r="J297" s="275"/>
      <c r="K297" s="275"/>
      <c r="L297" s="275"/>
      <c r="M297" s="275"/>
      <c r="N297" s="297"/>
      <c r="O297" s="158"/>
      <c r="P297" s="429">
        <f t="shared" si="5"/>
        <v>0</v>
      </c>
    </row>
    <row r="298" spans="1:16" ht="12.75" thickBot="1">
      <c r="A298" s="30"/>
      <c r="B298" s="22" t="s">
        <v>240</v>
      </c>
      <c r="C298" s="298">
        <v>394.53</v>
      </c>
      <c r="D298" s="102">
        <v>247.68</v>
      </c>
      <c r="E298" s="102">
        <v>247.68</v>
      </c>
      <c r="F298" s="102">
        <v>247.68</v>
      </c>
      <c r="G298" s="102">
        <v>247.68</v>
      </c>
      <c r="H298" s="102">
        <f>D298+E298+F298+G298</f>
        <v>990.72</v>
      </c>
      <c r="I298" s="229">
        <f t="shared" si="4"/>
        <v>763.26656394453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1157.7965639445301</v>
      </c>
      <c r="P298" s="429">
        <f t="shared" si="5"/>
        <v>1157.7965639445301</v>
      </c>
    </row>
    <row r="299" spans="1:16" ht="12.75" thickBot="1">
      <c r="A299" s="1"/>
      <c r="B299" s="1"/>
      <c r="C299" s="202"/>
      <c r="D299" s="269"/>
      <c r="E299" s="269"/>
      <c r="F299" s="269"/>
      <c r="G299" s="269"/>
      <c r="H299" s="269"/>
      <c r="I299" s="229">
        <f t="shared" si="4"/>
        <v>0</v>
      </c>
      <c r="J299" s="271"/>
      <c r="K299" s="271"/>
      <c r="L299" s="271"/>
      <c r="M299" s="271"/>
      <c r="N299" s="294"/>
      <c r="O299" s="147"/>
      <c r="P299" s="429">
        <f t="shared" si="5"/>
        <v>0</v>
      </c>
    </row>
    <row r="300" spans="1:16" ht="12.75" thickBot="1">
      <c r="A300" s="30"/>
      <c r="B300" s="22" t="s">
        <v>241</v>
      </c>
      <c r="C300" s="298">
        <v>0</v>
      </c>
      <c r="D300" s="102"/>
      <c r="E300" s="102"/>
      <c r="F300" s="102"/>
      <c r="G300" s="102"/>
      <c r="H300" s="102">
        <f>D300+E300+F300+G300</f>
        <v>0</v>
      </c>
      <c r="I300" s="229">
        <f t="shared" si="4"/>
        <v>0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0</v>
      </c>
      <c r="P300" s="429">
        <f t="shared" si="5"/>
        <v>0</v>
      </c>
    </row>
    <row r="301" spans="1:16" ht="12.75" thickBot="1">
      <c r="A301" s="15"/>
      <c r="B301" s="15"/>
      <c r="C301" s="200"/>
      <c r="D301" s="273"/>
      <c r="E301" s="273"/>
      <c r="F301" s="273"/>
      <c r="G301" s="273"/>
      <c r="H301" s="273"/>
      <c r="I301" s="229">
        <f t="shared" si="4"/>
        <v>0</v>
      </c>
      <c r="J301" s="275"/>
      <c r="K301" s="275"/>
      <c r="L301" s="275"/>
      <c r="M301" s="275"/>
      <c r="N301" s="297"/>
      <c r="O301" s="158"/>
      <c r="P301" s="429">
        <f t="shared" si="5"/>
        <v>0</v>
      </c>
    </row>
    <row r="302" spans="1:16" ht="12.7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4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  <c r="P302" s="429">
        <f t="shared" si="5"/>
        <v>0</v>
      </c>
    </row>
    <row r="303" spans="1:16" ht="12.7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4"/>
        <v>0</v>
      </c>
      <c r="J303" s="275"/>
      <c r="K303" s="275"/>
      <c r="L303" s="275"/>
      <c r="M303" s="275"/>
      <c r="N303" s="297"/>
      <c r="O303" s="158"/>
      <c r="P303" s="429">
        <f t="shared" si="5"/>
        <v>0</v>
      </c>
    </row>
    <row r="304" spans="1:16" ht="12.75" thickBot="1">
      <c r="A304" s="30"/>
      <c r="B304" s="22" t="s">
        <v>243</v>
      </c>
      <c r="C304" s="298">
        <v>-24881.24</v>
      </c>
      <c r="D304" s="102">
        <v>730.95</v>
      </c>
      <c r="E304" s="102">
        <v>730.95</v>
      </c>
      <c r="F304" s="102">
        <v>1876.8</v>
      </c>
      <c r="G304" s="102">
        <v>1876.8</v>
      </c>
      <c r="H304" s="102">
        <f>D304+E304+F304+G304</f>
        <v>5215.5</v>
      </c>
      <c r="I304" s="229">
        <f t="shared" si="4"/>
        <v>4018.104776579353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-20863.13522342065</v>
      </c>
      <c r="P304" s="429">
        <f t="shared" si="5"/>
        <v>-20863.13522342065</v>
      </c>
    </row>
    <row r="305" spans="1:16" ht="12.7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4"/>
        <v>0</v>
      </c>
      <c r="J305" s="275"/>
      <c r="K305" s="275"/>
      <c r="L305" s="275"/>
      <c r="M305" s="275"/>
      <c r="N305" s="297"/>
      <c r="O305" s="158"/>
      <c r="P305" s="429">
        <f t="shared" si="5"/>
        <v>0</v>
      </c>
    </row>
    <row r="306" spans="1:16" ht="12.75" thickBot="1">
      <c r="A306" s="30"/>
      <c r="B306" s="22" t="s">
        <v>244</v>
      </c>
      <c r="C306" s="298">
        <v>2184.62</v>
      </c>
      <c r="D306" s="102">
        <v>843.66</v>
      </c>
      <c r="E306" s="102">
        <v>843.66</v>
      </c>
      <c r="F306" s="102">
        <v>843.66</v>
      </c>
      <c r="G306" s="102">
        <v>843.66</v>
      </c>
      <c r="H306" s="102">
        <f>D306+E306+F306+G306</f>
        <v>3374.64</v>
      </c>
      <c r="I306" s="229">
        <f t="shared" si="4"/>
        <v>2599.8767334360555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4784.496733436055</v>
      </c>
      <c r="P306" s="429">
        <f t="shared" si="5"/>
        <v>4784.496733436055</v>
      </c>
    </row>
    <row r="307" spans="1:16" ht="12.7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4"/>
        <v>0</v>
      </c>
      <c r="J307" s="271"/>
      <c r="K307" s="271"/>
      <c r="L307" s="271"/>
      <c r="M307" s="271"/>
      <c r="N307" s="294"/>
      <c r="O307" s="147"/>
      <c r="P307" s="429">
        <f t="shared" si="5"/>
        <v>0</v>
      </c>
    </row>
    <row r="308" spans="1:16" ht="12.7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4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  <c r="P308" s="429">
        <f t="shared" si="5"/>
        <v>0</v>
      </c>
    </row>
    <row r="309" spans="1:16" ht="12.7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4"/>
        <v>0</v>
      </c>
      <c r="J309" s="275"/>
      <c r="K309" s="275"/>
      <c r="L309" s="275"/>
      <c r="M309" s="275"/>
      <c r="N309" s="297"/>
      <c r="O309" s="158"/>
      <c r="P309" s="429">
        <f t="shared" si="5"/>
        <v>0</v>
      </c>
    </row>
    <row r="310" spans="1:16" ht="12.7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4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  <c r="P310" s="429">
        <f t="shared" si="5"/>
        <v>0</v>
      </c>
    </row>
    <row r="311" spans="1:16" ht="12.7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4"/>
        <v>0</v>
      </c>
      <c r="J311" s="285"/>
      <c r="K311" s="285"/>
      <c r="L311" s="285"/>
      <c r="M311" s="285"/>
      <c r="N311" s="300"/>
      <c r="O311" s="161"/>
      <c r="P311" s="429">
        <f t="shared" si="5"/>
        <v>0</v>
      </c>
    </row>
    <row r="312" spans="1:16" ht="12.7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4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  <c r="P312" s="429">
        <f t="shared" si="5"/>
        <v>0</v>
      </c>
    </row>
    <row r="313" spans="1:16" ht="12.7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4"/>
        <v>0</v>
      </c>
      <c r="J313" s="285"/>
      <c r="K313" s="285"/>
      <c r="L313" s="285"/>
      <c r="M313" s="285"/>
      <c r="N313" s="300"/>
      <c r="O313" s="161"/>
      <c r="P313" s="429">
        <f t="shared" si="5"/>
        <v>0</v>
      </c>
    </row>
    <row r="314" spans="1:16" ht="12.7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4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  <c r="P314" s="429">
        <f t="shared" si="5"/>
        <v>0</v>
      </c>
    </row>
    <row r="315" spans="1:16" ht="12.7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4"/>
        <v>0</v>
      </c>
      <c r="J315" s="285"/>
      <c r="K315" s="285"/>
      <c r="L315" s="285"/>
      <c r="M315" s="285"/>
      <c r="N315" s="300"/>
      <c r="O315" s="161"/>
      <c r="P315" s="429">
        <f t="shared" si="5"/>
        <v>0</v>
      </c>
    </row>
    <row r="316" spans="1:16" ht="12.7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6" ref="I316:I323">H316/1.1/1.18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  <c r="P316" s="429">
        <f t="shared" si="5"/>
        <v>0</v>
      </c>
    </row>
    <row r="317" spans="1:16" ht="12.7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6"/>
        <v>0</v>
      </c>
      <c r="J317" s="275"/>
      <c r="K317" s="275"/>
      <c r="L317" s="275"/>
      <c r="M317" s="275"/>
      <c r="N317" s="297"/>
      <c r="O317" s="158"/>
      <c r="P317" s="429">
        <f aca="true" t="shared" si="7" ref="P317:P325">C317+I317-N317</f>
        <v>0</v>
      </c>
    </row>
    <row r="318" spans="1:16" ht="12.75" thickBot="1">
      <c r="A318" s="30"/>
      <c r="B318" s="22" t="s">
        <v>250</v>
      </c>
      <c r="C318" s="298">
        <v>1492.3</v>
      </c>
      <c r="D318" s="102">
        <v>576.3</v>
      </c>
      <c r="E318" s="102">
        <v>576.3</v>
      </c>
      <c r="F318" s="102">
        <v>576.3</v>
      </c>
      <c r="G318" s="102">
        <v>576.3</v>
      </c>
      <c r="H318" s="102">
        <f>D318+E318+F318+G318</f>
        <v>2305.2</v>
      </c>
      <c r="I318" s="229">
        <f t="shared" si="6"/>
        <v>1775.9630200308166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3268.2630200308167</v>
      </c>
      <c r="P318" s="429">
        <f t="shared" si="7"/>
        <v>3268.2630200308167</v>
      </c>
    </row>
    <row r="319" spans="1:16" ht="12.75" thickBot="1">
      <c r="A319" s="15"/>
      <c r="B319" s="15"/>
      <c r="C319" s="200"/>
      <c r="D319" s="273"/>
      <c r="E319" s="273"/>
      <c r="F319" s="273"/>
      <c r="G319" s="273"/>
      <c r="H319" s="273"/>
      <c r="I319" s="229">
        <f t="shared" si="6"/>
        <v>0</v>
      </c>
      <c r="J319" s="275"/>
      <c r="K319" s="275"/>
      <c r="L319" s="275"/>
      <c r="M319" s="275"/>
      <c r="N319" s="297"/>
      <c r="O319" s="158"/>
      <c r="P319" s="429">
        <f t="shared" si="7"/>
        <v>0</v>
      </c>
    </row>
    <row r="320" spans="1:16" ht="12.75" thickBot="1">
      <c r="A320" s="30"/>
      <c r="B320" s="22" t="s">
        <v>251</v>
      </c>
      <c r="C320" s="298">
        <v>0</v>
      </c>
      <c r="D320" s="102"/>
      <c r="E320" s="102"/>
      <c r="F320" s="102"/>
      <c r="G320" s="102"/>
      <c r="H320" s="102">
        <f>D320+E320+F320+G320</f>
        <v>0</v>
      </c>
      <c r="I320" s="229">
        <f t="shared" si="6"/>
        <v>0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0</v>
      </c>
      <c r="P320" s="429">
        <f t="shared" si="7"/>
        <v>0</v>
      </c>
    </row>
    <row r="321" spans="1:16" ht="12.7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6"/>
        <v>0</v>
      </c>
      <c r="J321" s="275"/>
      <c r="K321" s="275"/>
      <c r="L321" s="275"/>
      <c r="M321" s="275"/>
      <c r="N321" s="297"/>
      <c r="O321" s="158"/>
      <c r="P321" s="429">
        <f t="shared" si="7"/>
        <v>0</v>
      </c>
    </row>
    <row r="322" spans="1:16" ht="12.75" thickBot="1">
      <c r="A322" s="30"/>
      <c r="B322" s="22" t="s">
        <v>356</v>
      </c>
      <c r="C322" s="301">
        <v>0</v>
      </c>
      <c r="D322" s="102"/>
      <c r="E322" s="102"/>
      <c r="F322" s="102"/>
      <c r="G322" s="102"/>
      <c r="H322" s="102">
        <f>D322+E322+F322+G322</f>
        <v>0</v>
      </c>
      <c r="I322" s="229">
        <f t="shared" si="6"/>
        <v>0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0</v>
      </c>
      <c r="P322" s="429">
        <f t="shared" si="7"/>
        <v>0</v>
      </c>
    </row>
    <row r="323" spans="1:16" ht="12.7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6"/>
        <v>0</v>
      </c>
      <c r="J323" s="271"/>
      <c r="K323" s="271"/>
      <c r="L323" s="271"/>
      <c r="M323" s="271"/>
      <c r="N323" s="294"/>
      <c r="O323" s="147"/>
      <c r="P323" s="429">
        <f t="shared" si="7"/>
        <v>0</v>
      </c>
    </row>
    <row r="324" spans="1:16" ht="12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  <c r="P324" s="429">
        <f t="shared" si="7"/>
        <v>0</v>
      </c>
    </row>
    <row r="325" spans="1:17" ht="12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C252+C254+C256+C258+C260+C262+C264+C266+C268+C270+C272+C274+C276+C278+C280+C282+C284+C286+C288+C290+C292+C294+C296+C298+C300+C302+C304+C306+C308+C310+C312+C314+C316+C318+C320+C322+C273</f>
        <v>29240.389999999996</v>
      </c>
      <c r="D325" s="42">
        <f>D252+D254+D256+D258+D260+D262+D264+D266+D268+D270+D272+D274+D276+D278+D280+D282+D284+D286+D288+D290+D292+D294+D296+D298+D300+D302+D304+D306+D308+D310+D312+D314+D316+D318+D320+D322+D273</f>
        <v>30192.39</v>
      </c>
      <c r="E325" s="42">
        <f>E252+E254+E256+E258+E260+E262+E264+E266+E268+E270+E272+E274+E276+E278+E280+E282+E284+E286+E288+E290+E292+E294+E296+E298+E300+E302+E304+E306+E308+E310+E312+E314+E316+E318+E320+E322+E273</f>
        <v>30192.39</v>
      </c>
      <c r="F325" s="42">
        <f>F252+F254+F256+F258+F260+F262+F264+F266+F268+F270+F272+F274+F276+F278+F280+F282+F284+F286+F288+F290+F292+F294+F296+F298+F300+F302+F304+F306+F308+F310+F312+F314+F316+F318+F320+F322+F273</f>
        <v>31827.929999999997</v>
      </c>
      <c r="G325" s="42">
        <f>G252+G254+G256+G258+G260+G262+G264+G266+G268+G270+G272+G274+G276+G278+G280+G282+G284+G286+G288+G290+G292+G294+G296+G298+G300+G302+G304+G306+G308+G310+G312+G314+G316+G318+G320+G322+G273</f>
        <v>31827.929999999997</v>
      </c>
      <c r="H325" s="137">
        <f>D325+E325+F325+G325</f>
        <v>124040.63999999998</v>
      </c>
      <c r="I325" s="42">
        <f>I252+I254+I256+I258+I260+I262+I264+I266+I268+I270+I272+I274+I276+I278+I280+I282+I284+I286+I288+I290+I292+I294+I296+I298+I300+I302+I304+I306+I308+I310+I312+I314+I316+I318+I320+I322+I273</f>
        <v>95562.89676425268</v>
      </c>
      <c r="J325" s="42">
        <f>J252+J254+J256+J258+J260+J262+J264+J266+J268+J270+J272+J274+J276+J278+J280+J282+J284+J286+J288+J290+J292+J294+J296+J298+J300+J302+J304+J306+J308+J310+J312+J314+J316+J318+J320+J322+J273</f>
        <v>0</v>
      </c>
      <c r="K325" s="42">
        <f>K252+K254+K256+K258+K260+K262+K264+K266+K268+K270+K272+K274+K276+K278+K280+K282+K284+K286+K288+K290+K292+K294+K296+K298+K300+K302+K304+K306+K308+K310+K312+K314+K316+K318+K320+K322+K273</f>
        <v>0</v>
      </c>
      <c r="L325" s="42">
        <f>L252+L254+L256+L258+L260+L262+L264+L266+L268+L270+L272+L274+L276+L278+L280+L282+L284+L286+L288+L290+L292+L294+L296+L298+L300+L302+L304+L306+L308+L310+L312+L314+L316+L318+L320+L322+L273</f>
        <v>0</v>
      </c>
      <c r="M325" s="42">
        <f>M252+M254+M256+M258+M260+M262+M264+M266+M268+M270+M272+M274+M276+M278+M280+M282+M284+M286+M288+M290+M292+M294+M296+M298+M300+M302+M304+M306+M308+M310+M312+M314+M316+M318+M320+M322+M273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O252+O254+O256+O258+O260+O262+O264+O266+O268+O270+O272+O274+O276+O278+O280+O282+O284+O286+O288+O290+O292+O294+O296+O298+O300+O302+O304+O306+O308+O310+O312+O314+O316+O318+O320+O322+O273</f>
        <v>124803.28676425267</v>
      </c>
      <c r="P325" s="429">
        <f t="shared" si="7"/>
        <v>124803.28676425268</v>
      </c>
      <c r="Q325" s="12" t="s">
        <v>232</v>
      </c>
    </row>
    <row r="326" spans="1:15" ht="12.75" thickBot="1">
      <c r="A326" s="43"/>
      <c r="B326" s="134" t="s">
        <v>385</v>
      </c>
      <c r="C326" s="78"/>
      <c r="D326" s="42"/>
      <c r="E326" s="42"/>
      <c r="F326" s="42"/>
      <c r="G326" s="42"/>
      <c r="H326" s="137"/>
      <c r="I326" s="229">
        <f>H325-I325</f>
        <v>28477.7432357473</v>
      </c>
      <c r="J326" s="42"/>
      <c r="K326" s="42"/>
      <c r="L326" s="42"/>
      <c r="M326" s="42"/>
      <c r="N326" s="145">
        <f>J326+K326+L326+M326</f>
        <v>0</v>
      </c>
      <c r="O326" s="146"/>
    </row>
    <row r="327" spans="1:15" ht="12.7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/>
    </row>
    <row r="328" spans="1:15" ht="12.7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I325+I326+I327</f>
        <v>124040.63999999998</v>
      </c>
      <c r="J328" s="167"/>
      <c r="K328" s="167"/>
      <c r="L328" s="167"/>
      <c r="M328" s="167"/>
      <c r="N328" s="164">
        <f>J328+K328+L328+M328</f>
        <v>0</v>
      </c>
      <c r="O328" s="165"/>
    </row>
    <row r="329" spans="4:15" ht="11.25">
      <c r="D329" s="125"/>
      <c r="E329" s="75"/>
      <c r="F329" s="75"/>
      <c r="G329" s="75"/>
      <c r="I329" s="378"/>
      <c r="J329" s="75"/>
      <c r="K329" s="75"/>
      <c r="L329" s="75"/>
      <c r="M329" s="75"/>
      <c r="N329" s="126"/>
      <c r="O329" s="127"/>
    </row>
    <row r="330" spans="4:15" ht="11.25">
      <c r="D330" s="125"/>
      <c r="E330" s="75"/>
      <c r="F330" s="75"/>
      <c r="G330" s="75"/>
      <c r="I330" s="482"/>
      <c r="J330" s="75"/>
      <c r="K330" s="75"/>
      <c r="L330" s="75"/>
      <c r="M330" s="75"/>
      <c r="N330" s="126"/>
      <c r="O330" s="127"/>
    </row>
    <row r="331" spans="1:15" ht="11.25">
      <c r="A331" s="253"/>
      <c r="B331" s="253"/>
      <c r="C331" s="253"/>
      <c r="D331" s="254"/>
      <c r="E331" s="255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1.25">
      <c r="A332" s="69"/>
      <c r="B332" s="69"/>
      <c r="D332" s="125"/>
      <c r="E332" s="7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1.25">
      <c r="A333" s="69"/>
      <c r="B333" s="69"/>
      <c r="D333" s="125"/>
      <c r="E333" s="7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4:15" ht="11.25">
      <c r="D334" s="125"/>
      <c r="E334" s="7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1.25">
      <c r="A335" s="59"/>
      <c r="B335" s="17" t="s">
        <v>61</v>
      </c>
      <c r="C335" s="183"/>
      <c r="D335" s="183" t="s">
        <v>217</v>
      </c>
      <c r="E335" s="75"/>
      <c r="F335" s="75"/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12" thickBot="1">
      <c r="A336" s="59"/>
      <c r="D336" s="125"/>
      <c r="E336" s="7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2" thickBot="1">
      <c r="A337" s="60" t="s">
        <v>146</v>
      </c>
      <c r="B337" s="21" t="s">
        <v>94</v>
      </c>
      <c r="C337" s="205"/>
      <c r="D337" s="81" t="s">
        <v>364</v>
      </c>
      <c r="E337" s="82"/>
      <c r="F337" s="82"/>
      <c r="G337" s="82"/>
      <c r="H337" s="233"/>
      <c r="I337" s="223"/>
      <c r="J337" s="85"/>
      <c r="K337" s="85" t="s">
        <v>18</v>
      </c>
      <c r="L337" s="85"/>
      <c r="M337" s="86"/>
      <c r="N337" s="92"/>
      <c r="O337" s="115"/>
    </row>
    <row r="338" spans="1:15" ht="57" thickBot="1">
      <c r="A338" s="61"/>
      <c r="B338" s="3"/>
      <c r="C338" s="331" t="s">
        <v>375</v>
      </c>
      <c r="D338" s="84" t="s">
        <v>298</v>
      </c>
      <c r="E338" s="84" t="s">
        <v>313</v>
      </c>
      <c r="F338" s="89" t="s">
        <v>301</v>
      </c>
      <c r="G338" s="89" t="s">
        <v>354</v>
      </c>
      <c r="H338" s="234" t="s">
        <v>365</v>
      </c>
      <c r="I338" s="90" t="s">
        <v>393</v>
      </c>
      <c r="J338" s="496" t="s">
        <v>353</v>
      </c>
      <c r="K338" s="88"/>
      <c r="L338" s="88"/>
      <c r="M338" s="88"/>
      <c r="N338" s="93" t="s">
        <v>19</v>
      </c>
      <c r="O338" s="116" t="s">
        <v>367</v>
      </c>
    </row>
    <row r="339" spans="1:15" ht="12" thickBot="1">
      <c r="A339" s="63">
        <v>2</v>
      </c>
      <c r="B339" s="9"/>
      <c r="C339" s="70"/>
      <c r="D339" s="94"/>
      <c r="E339" s="95"/>
      <c r="F339" s="95"/>
      <c r="G339" s="95"/>
      <c r="H339" s="95"/>
      <c r="I339" s="95"/>
      <c r="J339" s="107"/>
      <c r="K339" s="107"/>
      <c r="L339" s="107"/>
      <c r="M339" s="107"/>
      <c r="N339" s="120"/>
      <c r="O339" s="123"/>
    </row>
    <row r="340" spans="1:16" ht="12.75" thickBot="1">
      <c r="A340" s="396"/>
      <c r="B340" s="80" t="s">
        <v>147</v>
      </c>
      <c r="C340" s="416">
        <v>1096.86</v>
      </c>
      <c r="D340" s="102">
        <v>388.29</v>
      </c>
      <c r="E340" s="102">
        <v>388.29</v>
      </c>
      <c r="F340" s="102">
        <v>388.29</v>
      </c>
      <c r="G340" s="102">
        <v>388.29</v>
      </c>
      <c r="H340" s="102">
        <f>D340+E340+F340+G340</f>
        <v>1553.16</v>
      </c>
      <c r="I340" s="229">
        <f aca="true" t="shared" si="8" ref="I340:I403">H340/1.1/1.18</f>
        <v>1196.5793528505394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2293.4393528505393</v>
      </c>
      <c r="P340" s="378">
        <f>C340+I340-N340</f>
        <v>2293.4393528505393</v>
      </c>
    </row>
    <row r="341" spans="1:17" ht="12.75" thickBot="1">
      <c r="A341" s="65"/>
      <c r="B341" s="50"/>
      <c r="C341" s="72"/>
      <c r="D341" s="94"/>
      <c r="E341" s="95"/>
      <c r="F341" s="95"/>
      <c r="G341" s="95"/>
      <c r="H341" s="95"/>
      <c r="I341" s="229">
        <f t="shared" si="8"/>
        <v>0</v>
      </c>
      <c r="J341" s="107"/>
      <c r="K341" s="107"/>
      <c r="L341" s="107"/>
      <c r="M341" s="107"/>
      <c r="N341" s="120"/>
      <c r="O341" s="123"/>
      <c r="P341" s="378">
        <f aca="true" t="shared" si="9" ref="P341:P404">C341+I341-N341</f>
        <v>0</v>
      </c>
      <c r="Q341" s="378"/>
    </row>
    <row r="342" spans="1:17" ht="12.75" thickBot="1">
      <c r="A342" s="396"/>
      <c r="B342" s="80" t="s">
        <v>148</v>
      </c>
      <c r="C342" s="416">
        <v>962.12</v>
      </c>
      <c r="D342" s="102">
        <v>340.59</v>
      </c>
      <c r="E342" s="102">
        <v>340.59</v>
      </c>
      <c r="F342" s="102">
        <v>340.59</v>
      </c>
      <c r="G342" s="102">
        <v>340.59</v>
      </c>
      <c r="H342" s="102">
        <f>D342+E342+F342+G342</f>
        <v>1362.36</v>
      </c>
      <c r="I342" s="229">
        <f t="shared" si="8"/>
        <v>1049.583975346687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2011.703975346687</v>
      </c>
      <c r="P342" s="378">
        <f t="shared" si="9"/>
        <v>2011.703975346687</v>
      </c>
      <c r="Q342" s="378"/>
    </row>
    <row r="343" spans="1:17" ht="12.75" thickBot="1">
      <c r="A343" s="67"/>
      <c r="B343" s="50"/>
      <c r="C343" s="77"/>
      <c r="D343" s="94"/>
      <c r="E343" s="95"/>
      <c r="F343" s="95"/>
      <c r="G343" s="95"/>
      <c r="H343" s="95"/>
      <c r="I343" s="229">
        <f t="shared" si="8"/>
        <v>0</v>
      </c>
      <c r="J343" s="107"/>
      <c r="K343" s="107"/>
      <c r="L343" s="107"/>
      <c r="M343" s="107"/>
      <c r="N343" s="120"/>
      <c r="O343" s="123"/>
      <c r="P343" s="378">
        <f t="shared" si="9"/>
        <v>0</v>
      </c>
      <c r="Q343" s="378"/>
    </row>
    <row r="344" spans="1:17" ht="12.75" thickBot="1">
      <c r="A344" s="396"/>
      <c r="B344" s="80" t="s">
        <v>57</v>
      </c>
      <c r="C344" s="416">
        <v>0</v>
      </c>
      <c r="D344" s="102"/>
      <c r="E344" s="102"/>
      <c r="F344" s="102"/>
      <c r="G344" s="102"/>
      <c r="H344" s="102">
        <f>D344+E344+F344+G344</f>
        <v>0</v>
      </c>
      <c r="I344" s="229">
        <f t="shared" si="8"/>
        <v>0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0</v>
      </c>
      <c r="P344" s="378">
        <f t="shared" si="9"/>
        <v>0</v>
      </c>
      <c r="Q344" s="378"/>
    </row>
    <row r="345" spans="1:17" ht="12.75" thickBot="1">
      <c r="A345" s="68"/>
      <c r="B345" s="50"/>
      <c r="C345" s="72"/>
      <c r="D345" s="94"/>
      <c r="E345" s="95"/>
      <c r="F345" s="95"/>
      <c r="G345" s="95"/>
      <c r="H345" s="95"/>
      <c r="I345" s="229">
        <f t="shared" si="8"/>
        <v>0</v>
      </c>
      <c r="J345" s="107"/>
      <c r="K345" s="107"/>
      <c r="L345" s="107"/>
      <c r="M345" s="107"/>
      <c r="N345" s="120"/>
      <c r="O345" s="123"/>
      <c r="P345" s="378">
        <f t="shared" si="9"/>
        <v>0</v>
      </c>
      <c r="Q345" s="378"/>
    </row>
    <row r="346" spans="1:17" ht="12.75" thickBot="1">
      <c r="A346" s="396"/>
      <c r="B346" s="80" t="s">
        <v>149</v>
      </c>
      <c r="C346" s="416">
        <v>0</v>
      </c>
      <c r="D346" s="102"/>
      <c r="E346" s="102"/>
      <c r="F346" s="102"/>
      <c r="G346" s="102"/>
      <c r="H346" s="102">
        <f>D346+E346+F346+G346</f>
        <v>0</v>
      </c>
      <c r="I346" s="229">
        <f t="shared" si="8"/>
        <v>0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0</v>
      </c>
      <c r="P346" s="378">
        <f t="shared" si="9"/>
        <v>0</v>
      </c>
      <c r="Q346" s="378"/>
    </row>
    <row r="347" spans="1:17" ht="12.75" thickBot="1">
      <c r="A347" s="62"/>
      <c r="B347" s="48"/>
      <c r="C347" s="75"/>
      <c r="D347" s="94"/>
      <c r="E347" s="95"/>
      <c r="F347" s="95"/>
      <c r="G347" s="95"/>
      <c r="H347" s="95"/>
      <c r="I347" s="229">
        <f t="shared" si="8"/>
        <v>0</v>
      </c>
      <c r="J347" s="107"/>
      <c r="K347" s="107"/>
      <c r="L347" s="107"/>
      <c r="M347" s="107"/>
      <c r="N347" s="120"/>
      <c r="O347" s="123"/>
      <c r="P347" s="378">
        <f t="shared" si="9"/>
        <v>0</v>
      </c>
      <c r="Q347" s="378"/>
    </row>
    <row r="348" spans="1:17" ht="12.75" thickBot="1">
      <c r="A348" s="62">
        <v>7</v>
      </c>
      <c r="B348" s="8" t="s">
        <v>150</v>
      </c>
      <c r="C348" s="190">
        <v>1351.44</v>
      </c>
      <c r="D348" s="102">
        <v>478.41</v>
      </c>
      <c r="E348" s="102">
        <v>478.41</v>
      </c>
      <c r="F348" s="102">
        <v>478.41</v>
      </c>
      <c r="G348" s="102">
        <v>478.41</v>
      </c>
      <c r="H348" s="102">
        <f>D348+E348+F348+G348</f>
        <v>1913.64</v>
      </c>
      <c r="I348" s="229">
        <f t="shared" si="8"/>
        <v>1474.2989214175655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2825.7389214175655</v>
      </c>
      <c r="P348" s="378">
        <f t="shared" si="9"/>
        <v>2825.7389214175655</v>
      </c>
      <c r="Q348" s="378"/>
    </row>
    <row r="349" spans="1:17" ht="12.75" thickBot="1">
      <c r="A349" s="64"/>
      <c r="B349" s="8"/>
      <c r="C349" s="190"/>
      <c r="D349" s="102"/>
      <c r="E349" s="102"/>
      <c r="F349" s="102"/>
      <c r="G349" s="102"/>
      <c r="H349" s="102"/>
      <c r="I349" s="229">
        <f t="shared" si="8"/>
        <v>0</v>
      </c>
      <c r="J349" s="109"/>
      <c r="K349" s="109"/>
      <c r="L349" s="109"/>
      <c r="M349" s="109"/>
      <c r="N349" s="236"/>
      <c r="O349" s="146"/>
      <c r="P349" s="378">
        <f t="shared" si="9"/>
        <v>0</v>
      </c>
      <c r="Q349" s="378"/>
    </row>
    <row r="350" spans="1:17" ht="12.75" thickBot="1">
      <c r="A350" s="62">
        <v>8</v>
      </c>
      <c r="B350" s="9" t="s">
        <v>151</v>
      </c>
      <c r="C350" s="190">
        <v>1261.78</v>
      </c>
      <c r="D350" s="102">
        <v>446.67</v>
      </c>
      <c r="E350" s="102">
        <v>446.67</v>
      </c>
      <c r="F350" s="102">
        <v>446.67</v>
      </c>
      <c r="G350" s="102">
        <v>446.67</v>
      </c>
      <c r="H350" s="102">
        <f>D350+E350+F350+G350</f>
        <v>1786.68</v>
      </c>
      <c r="I350" s="229">
        <f t="shared" si="8"/>
        <v>1376.486902927581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2638.266902927581</v>
      </c>
      <c r="P350" s="378">
        <f t="shared" si="9"/>
        <v>2638.266902927581</v>
      </c>
      <c r="Q350" s="378"/>
    </row>
    <row r="351" spans="1:17" ht="12.75" thickBot="1">
      <c r="A351" s="64"/>
      <c r="B351" s="9"/>
      <c r="C351" s="190"/>
      <c r="D351" s="102"/>
      <c r="E351" s="102"/>
      <c r="F351" s="102"/>
      <c r="G351" s="102"/>
      <c r="H351" s="102"/>
      <c r="I351" s="229">
        <f t="shared" si="8"/>
        <v>0</v>
      </c>
      <c r="J351" s="109"/>
      <c r="K351" s="109"/>
      <c r="L351" s="109"/>
      <c r="M351" s="109"/>
      <c r="N351" s="236"/>
      <c r="O351" s="146"/>
      <c r="P351" s="378">
        <f t="shared" si="9"/>
        <v>0</v>
      </c>
      <c r="Q351" s="378"/>
    </row>
    <row r="352" spans="1:17" ht="12.75" thickBot="1">
      <c r="A352" s="396"/>
      <c r="B352" s="80" t="s">
        <v>152</v>
      </c>
      <c r="C352" s="416">
        <v>0</v>
      </c>
      <c r="D352" s="102"/>
      <c r="E352" s="102"/>
      <c r="F352" s="102"/>
      <c r="G352" s="102"/>
      <c r="H352" s="102">
        <f>D352+E352+F352+G352</f>
        <v>0</v>
      </c>
      <c r="I352" s="229">
        <f t="shared" si="8"/>
        <v>0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0</v>
      </c>
      <c r="P352" s="378">
        <f t="shared" si="9"/>
        <v>0</v>
      </c>
      <c r="Q352" s="378"/>
    </row>
    <row r="353" spans="1:17" ht="12.75" thickBot="1">
      <c r="A353" s="62"/>
      <c r="B353" s="48"/>
      <c r="C353" s="75"/>
      <c r="D353" s="94"/>
      <c r="E353" s="95"/>
      <c r="F353" s="95"/>
      <c r="G353" s="95"/>
      <c r="H353" s="95"/>
      <c r="I353" s="229">
        <f t="shared" si="8"/>
        <v>0</v>
      </c>
      <c r="J353" s="107"/>
      <c r="K353" s="107"/>
      <c r="L353" s="107"/>
      <c r="M353" s="107"/>
      <c r="N353" s="120"/>
      <c r="O353" s="123"/>
      <c r="P353" s="378">
        <f t="shared" si="9"/>
        <v>0</v>
      </c>
      <c r="Q353" s="378"/>
    </row>
    <row r="354" spans="1:17" ht="12.75" thickBot="1">
      <c r="A354" s="396"/>
      <c r="B354" s="80" t="s">
        <v>153</v>
      </c>
      <c r="C354" s="416">
        <v>0</v>
      </c>
      <c r="D354" s="102"/>
      <c r="E354" s="102"/>
      <c r="F354" s="102"/>
      <c r="G354" s="102"/>
      <c r="H354" s="102">
        <f>D354+E354+F354+G354</f>
        <v>0</v>
      </c>
      <c r="I354" s="229">
        <f t="shared" si="8"/>
        <v>0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0</v>
      </c>
      <c r="P354" s="378">
        <f t="shared" si="9"/>
        <v>0</v>
      </c>
      <c r="Q354" s="378"/>
    </row>
    <row r="355" spans="1:17" ht="12.75" thickBot="1">
      <c r="A355" s="67"/>
      <c r="B355" s="50"/>
      <c r="C355" s="77"/>
      <c r="D355" s="94"/>
      <c r="E355" s="95"/>
      <c r="F355" s="95"/>
      <c r="G355" s="95"/>
      <c r="H355" s="95"/>
      <c r="I355" s="229">
        <f t="shared" si="8"/>
        <v>0</v>
      </c>
      <c r="J355" s="107"/>
      <c r="K355" s="107"/>
      <c r="L355" s="107"/>
      <c r="M355" s="107"/>
      <c r="N355" s="120"/>
      <c r="O355" s="123"/>
      <c r="P355" s="378">
        <f t="shared" si="9"/>
        <v>0</v>
      </c>
      <c r="Q355" s="378"/>
    </row>
    <row r="356" spans="1:17" ht="12.75" thickBot="1">
      <c r="A356" s="396"/>
      <c r="B356" s="80" t="s">
        <v>53</v>
      </c>
      <c r="C356" s="416">
        <v>0</v>
      </c>
      <c r="D356" s="102"/>
      <c r="E356" s="102"/>
      <c r="F356" s="102"/>
      <c r="G356" s="102"/>
      <c r="H356" s="102">
        <f>D356+E356+F356+G356</f>
        <v>0</v>
      </c>
      <c r="I356" s="229">
        <f t="shared" si="8"/>
        <v>0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0</v>
      </c>
      <c r="P356" s="378">
        <f t="shared" si="9"/>
        <v>0</v>
      </c>
      <c r="Q356" s="378"/>
    </row>
    <row r="357" spans="1:17" ht="12.75" thickBot="1">
      <c r="A357" s="67"/>
      <c r="B357" s="50"/>
      <c r="C357" s="77"/>
      <c r="D357" s="94"/>
      <c r="E357" s="95"/>
      <c r="F357" s="95"/>
      <c r="G357" s="95"/>
      <c r="H357" s="95"/>
      <c r="I357" s="229">
        <f t="shared" si="8"/>
        <v>0</v>
      </c>
      <c r="J357" s="107"/>
      <c r="K357" s="107"/>
      <c r="L357" s="107"/>
      <c r="M357" s="107"/>
      <c r="N357" s="120"/>
      <c r="O357" s="123"/>
      <c r="P357" s="378">
        <f t="shared" si="9"/>
        <v>0</v>
      </c>
      <c r="Q357" s="378"/>
    </row>
    <row r="358" spans="1:17" ht="12.75" thickBot="1">
      <c r="A358" s="396"/>
      <c r="B358" s="80" t="s">
        <v>42</v>
      </c>
      <c r="C358" s="420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8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  <c r="P358" s="378">
        <f t="shared" si="9"/>
        <v>0</v>
      </c>
      <c r="Q358" s="378"/>
    </row>
    <row r="359" spans="1:17" ht="12.75" thickBot="1">
      <c r="A359" s="65"/>
      <c r="B359" s="48"/>
      <c r="C359" s="76"/>
      <c r="D359" s="94"/>
      <c r="E359" s="95"/>
      <c r="F359" s="95"/>
      <c r="G359" s="95"/>
      <c r="H359" s="95"/>
      <c r="I359" s="229">
        <f t="shared" si="8"/>
        <v>0</v>
      </c>
      <c r="J359" s="107"/>
      <c r="K359" s="107"/>
      <c r="L359" s="107"/>
      <c r="M359" s="107"/>
      <c r="N359" s="120"/>
      <c r="O359" s="123"/>
      <c r="P359" s="378">
        <f t="shared" si="9"/>
        <v>0</v>
      </c>
      <c r="Q359" s="378"/>
    </row>
    <row r="360" spans="1:17" ht="12.7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8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  <c r="P360" s="378">
        <f t="shared" si="9"/>
        <v>0</v>
      </c>
      <c r="Q360" s="378"/>
    </row>
    <row r="361" spans="1:17" ht="12.75" thickBot="1">
      <c r="A361" s="62"/>
      <c r="B361" s="50"/>
      <c r="C361" s="75"/>
      <c r="D361" s="94"/>
      <c r="E361" s="95"/>
      <c r="F361" s="95"/>
      <c r="G361" s="95"/>
      <c r="H361" s="95"/>
      <c r="I361" s="229">
        <f t="shared" si="8"/>
        <v>0</v>
      </c>
      <c r="J361" s="107"/>
      <c r="K361" s="107"/>
      <c r="L361" s="107"/>
      <c r="M361" s="107"/>
      <c r="N361" s="120"/>
      <c r="O361" s="123"/>
      <c r="P361" s="378">
        <f t="shared" si="9"/>
        <v>0</v>
      </c>
      <c r="Q361" s="378"/>
    </row>
    <row r="362" spans="1:17" ht="12.75" thickBot="1">
      <c r="A362" s="396"/>
      <c r="B362" s="80" t="s">
        <v>156</v>
      </c>
      <c r="C362" s="416">
        <v>0</v>
      </c>
      <c r="D362" s="102"/>
      <c r="E362" s="102"/>
      <c r="F362" s="102"/>
      <c r="G362" s="102"/>
      <c r="H362" s="102">
        <f>D362+E362+F362+G362</f>
        <v>0</v>
      </c>
      <c r="I362" s="229">
        <f t="shared" si="8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  <c r="P362" s="378">
        <f t="shared" si="9"/>
        <v>0</v>
      </c>
      <c r="Q362" s="378"/>
    </row>
    <row r="363" spans="1:17" ht="12.75" thickBot="1">
      <c r="A363" s="10"/>
      <c r="B363" s="50"/>
      <c r="C363" s="75"/>
      <c r="D363" s="94"/>
      <c r="E363" s="95"/>
      <c r="F363" s="95"/>
      <c r="G363" s="95"/>
      <c r="H363" s="95"/>
      <c r="I363" s="229">
        <f t="shared" si="8"/>
        <v>0</v>
      </c>
      <c r="J363" s="107"/>
      <c r="K363" s="107"/>
      <c r="L363" s="107"/>
      <c r="M363" s="107"/>
      <c r="N363" s="120"/>
      <c r="O363" s="123"/>
      <c r="P363" s="378">
        <f t="shared" si="9"/>
        <v>0</v>
      </c>
      <c r="Q363" s="378"/>
    </row>
    <row r="364" spans="1:17" ht="12.75" thickBot="1">
      <c r="A364" s="396"/>
      <c r="B364" s="80" t="s">
        <v>157</v>
      </c>
      <c r="C364" s="416">
        <v>0</v>
      </c>
      <c r="D364" s="102"/>
      <c r="E364" s="102"/>
      <c r="F364" s="102"/>
      <c r="G364" s="102"/>
      <c r="H364" s="102">
        <f>D364+E364+F364+G364</f>
        <v>0</v>
      </c>
      <c r="I364" s="229">
        <f t="shared" si="8"/>
        <v>0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0</v>
      </c>
      <c r="P364" s="378">
        <f t="shared" si="9"/>
        <v>0</v>
      </c>
      <c r="Q364" s="378"/>
    </row>
    <row r="365" spans="1:17" ht="12.75" thickBot="1">
      <c r="A365" s="62"/>
      <c r="B365" s="50"/>
      <c r="C365" s="75"/>
      <c r="D365" s="94"/>
      <c r="E365" s="95"/>
      <c r="F365" s="95"/>
      <c r="G365" s="95"/>
      <c r="H365" s="95"/>
      <c r="I365" s="229">
        <f t="shared" si="8"/>
        <v>0</v>
      </c>
      <c r="J365" s="107"/>
      <c r="K365" s="107"/>
      <c r="L365" s="107"/>
      <c r="M365" s="107"/>
      <c r="N365" s="120"/>
      <c r="O365" s="123"/>
      <c r="P365" s="378">
        <f t="shared" si="9"/>
        <v>0</v>
      </c>
      <c r="Q365" s="378"/>
    </row>
    <row r="366" spans="1:17" ht="12.7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8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  <c r="P366" s="378">
        <f t="shared" si="9"/>
        <v>0</v>
      </c>
      <c r="Q366" s="378"/>
    </row>
    <row r="367" spans="1:17" ht="12.75" thickBot="1">
      <c r="A367" s="62"/>
      <c r="B367" s="50"/>
      <c r="C367" s="75"/>
      <c r="D367" s="94"/>
      <c r="E367" s="95"/>
      <c r="F367" s="95"/>
      <c r="G367" s="95"/>
      <c r="H367" s="95"/>
      <c r="I367" s="229">
        <f t="shared" si="8"/>
        <v>0</v>
      </c>
      <c r="J367" s="107"/>
      <c r="K367" s="107"/>
      <c r="L367" s="107"/>
      <c r="M367" s="107"/>
      <c r="N367" s="120"/>
      <c r="O367" s="123"/>
      <c r="P367" s="378">
        <f t="shared" si="9"/>
        <v>0</v>
      </c>
      <c r="Q367" s="378"/>
    </row>
    <row r="368" spans="1:17" ht="12.75" thickBot="1">
      <c r="A368" s="396"/>
      <c r="B368" s="80" t="s">
        <v>159</v>
      </c>
      <c r="C368" s="416">
        <v>0</v>
      </c>
      <c r="D368" s="102"/>
      <c r="E368" s="102"/>
      <c r="F368" s="102"/>
      <c r="G368" s="102"/>
      <c r="H368" s="102">
        <f>D368+E368+F368+G368</f>
        <v>0</v>
      </c>
      <c r="I368" s="229">
        <f t="shared" si="8"/>
        <v>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0</v>
      </c>
      <c r="P368" s="378">
        <f t="shared" si="9"/>
        <v>0</v>
      </c>
      <c r="Q368" s="378"/>
    </row>
    <row r="369" spans="1:17" ht="12.75" thickBot="1">
      <c r="A369" s="62"/>
      <c r="B369" s="50"/>
      <c r="C369" s="75"/>
      <c r="D369" s="94"/>
      <c r="E369" s="95"/>
      <c r="F369" s="95"/>
      <c r="G369" s="95"/>
      <c r="H369" s="95"/>
      <c r="I369" s="229">
        <f t="shared" si="8"/>
        <v>0</v>
      </c>
      <c r="J369" s="107"/>
      <c r="K369" s="107"/>
      <c r="L369" s="107"/>
      <c r="M369" s="107"/>
      <c r="N369" s="120"/>
      <c r="O369" s="123"/>
      <c r="P369" s="378">
        <f t="shared" si="9"/>
        <v>0</v>
      </c>
      <c r="Q369" s="378"/>
    </row>
    <row r="370" spans="1:17" ht="12.75" thickBot="1">
      <c r="A370" s="64"/>
      <c r="B370" s="80" t="s">
        <v>160</v>
      </c>
      <c r="C370" s="190">
        <v>0</v>
      </c>
      <c r="D370" s="102"/>
      <c r="E370" s="102"/>
      <c r="F370" s="102"/>
      <c r="G370" s="102"/>
      <c r="H370" s="102">
        <f>D370+E370+F370+G370</f>
        <v>0</v>
      </c>
      <c r="I370" s="229">
        <f t="shared" si="8"/>
        <v>0</v>
      </c>
      <c r="J370" s="109"/>
      <c r="K370" s="109"/>
      <c r="L370" s="109"/>
      <c r="M370" s="109"/>
      <c r="N370" s="236">
        <f>J370+K370+L370+M370</f>
        <v>0</v>
      </c>
      <c r="O370" s="146">
        <f>C370+I370-N370</f>
        <v>0</v>
      </c>
      <c r="P370" s="378">
        <f t="shared" si="9"/>
        <v>0</v>
      </c>
      <c r="Q370" s="378"/>
    </row>
    <row r="371" spans="1:17" ht="12.75" thickBot="1">
      <c r="A371" s="62"/>
      <c r="B371" s="9"/>
      <c r="C371" s="75"/>
      <c r="D371" s="94"/>
      <c r="E371" s="95"/>
      <c r="F371" s="95"/>
      <c r="G371" s="95"/>
      <c r="H371" s="95"/>
      <c r="I371" s="229">
        <f t="shared" si="8"/>
        <v>0</v>
      </c>
      <c r="J371" s="107"/>
      <c r="K371" s="107"/>
      <c r="L371" s="107"/>
      <c r="M371" s="107"/>
      <c r="N371" s="120"/>
      <c r="O371" s="123"/>
      <c r="P371" s="378">
        <f t="shared" si="9"/>
        <v>0</v>
      </c>
      <c r="Q371" s="378"/>
    </row>
    <row r="372" spans="1:17" ht="12.75" thickBot="1">
      <c r="A372" s="396"/>
      <c r="B372" s="80" t="s">
        <v>161</v>
      </c>
      <c r="C372" s="416">
        <v>0</v>
      </c>
      <c r="D372" s="102"/>
      <c r="E372" s="102"/>
      <c r="F372" s="102"/>
      <c r="G372" s="102"/>
      <c r="H372" s="102">
        <f>D372+E372+F372+G372</f>
        <v>0</v>
      </c>
      <c r="I372" s="229">
        <f t="shared" si="8"/>
        <v>0</v>
      </c>
      <c r="J372" s="109"/>
      <c r="K372" s="109"/>
      <c r="L372" s="109"/>
      <c r="M372" s="109"/>
      <c r="N372" s="236">
        <f>J372+K372+L372+M372</f>
        <v>0</v>
      </c>
      <c r="O372" s="146">
        <f>C372+I372-N372</f>
        <v>0</v>
      </c>
      <c r="P372" s="378">
        <f t="shared" si="9"/>
        <v>0</v>
      </c>
      <c r="Q372" s="378"/>
    </row>
    <row r="373" spans="1:17" ht="12.75" thickBot="1">
      <c r="A373" s="62"/>
      <c r="B373" s="50"/>
      <c r="C373" s="75"/>
      <c r="D373" s="94"/>
      <c r="E373" s="95"/>
      <c r="F373" s="95"/>
      <c r="G373" s="95"/>
      <c r="H373" s="95"/>
      <c r="I373" s="229">
        <f t="shared" si="8"/>
        <v>0</v>
      </c>
      <c r="J373" s="107"/>
      <c r="K373" s="107"/>
      <c r="L373" s="107"/>
      <c r="M373" s="107"/>
      <c r="N373" s="120"/>
      <c r="O373" s="123"/>
      <c r="P373" s="378">
        <f t="shared" si="9"/>
        <v>0</v>
      </c>
      <c r="Q373" s="378"/>
    </row>
    <row r="374" spans="1:17" ht="12.75" thickBot="1">
      <c r="A374" s="396"/>
      <c r="B374" s="80" t="s">
        <v>162</v>
      </c>
      <c r="C374" s="416">
        <v>2214.84</v>
      </c>
      <c r="D374" s="102">
        <v>7867.8</v>
      </c>
      <c r="E374" s="102">
        <v>7867.8</v>
      </c>
      <c r="F374" s="102">
        <v>7867.8</v>
      </c>
      <c r="G374" s="102">
        <v>7867.8</v>
      </c>
      <c r="H374" s="102">
        <f>D374+E374+F374+G374</f>
        <v>31471.2</v>
      </c>
      <c r="I374" s="229">
        <f t="shared" si="8"/>
        <v>24245.916795069337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26460.756795069337</v>
      </c>
      <c r="P374" s="378">
        <f t="shared" si="9"/>
        <v>26460.756795069337</v>
      </c>
      <c r="Q374" s="378"/>
    </row>
    <row r="375" spans="1:17" ht="12.75" thickBot="1">
      <c r="A375" s="62"/>
      <c r="B375" s="50"/>
      <c r="C375" s="75"/>
      <c r="D375" s="94"/>
      <c r="E375" s="95"/>
      <c r="F375" s="95"/>
      <c r="G375" s="95"/>
      <c r="H375" s="95"/>
      <c r="I375" s="229">
        <f t="shared" si="8"/>
        <v>0</v>
      </c>
      <c r="J375" s="107"/>
      <c r="K375" s="107"/>
      <c r="L375" s="107"/>
      <c r="M375" s="107"/>
      <c r="N375" s="120"/>
      <c r="O375" s="123"/>
      <c r="P375" s="378">
        <f t="shared" si="9"/>
        <v>0</v>
      </c>
      <c r="Q375" s="378"/>
    </row>
    <row r="376" spans="1:17" ht="12.75" thickBot="1">
      <c r="A376" s="396"/>
      <c r="B376" s="80" t="s">
        <v>163</v>
      </c>
      <c r="C376" s="416">
        <v>0</v>
      </c>
      <c r="D376" s="102"/>
      <c r="E376" s="102"/>
      <c r="F376" s="102"/>
      <c r="G376" s="102"/>
      <c r="H376" s="102">
        <f>D376+E376+F376+G376</f>
        <v>0</v>
      </c>
      <c r="I376" s="229">
        <f t="shared" si="8"/>
        <v>0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0</v>
      </c>
      <c r="P376" s="378">
        <f t="shared" si="9"/>
        <v>0</v>
      </c>
      <c r="Q376" s="378"/>
    </row>
    <row r="377" spans="1:17" ht="12.75" thickBot="1">
      <c r="A377" s="62"/>
      <c r="B377" s="48"/>
      <c r="C377" s="75"/>
      <c r="D377" s="94"/>
      <c r="E377" s="95"/>
      <c r="F377" s="95"/>
      <c r="G377" s="95"/>
      <c r="H377" s="95"/>
      <c r="I377" s="229">
        <f t="shared" si="8"/>
        <v>0</v>
      </c>
      <c r="J377" s="107"/>
      <c r="K377" s="107"/>
      <c r="L377" s="107"/>
      <c r="M377" s="107"/>
      <c r="N377" s="120"/>
      <c r="O377" s="123"/>
      <c r="P377" s="378">
        <f t="shared" si="9"/>
        <v>0</v>
      </c>
      <c r="Q377" s="378"/>
    </row>
    <row r="378" spans="1:17" ht="12.75" thickBot="1">
      <c r="A378" s="396"/>
      <c r="B378" s="80" t="s">
        <v>164</v>
      </c>
      <c r="C378" s="416">
        <v>0</v>
      </c>
      <c r="D378" s="102"/>
      <c r="E378" s="102"/>
      <c r="F378" s="102"/>
      <c r="G378" s="102"/>
      <c r="H378" s="102">
        <f>D378+E378+F378+G378</f>
        <v>0</v>
      </c>
      <c r="I378" s="229">
        <f t="shared" si="8"/>
        <v>0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0</v>
      </c>
      <c r="P378" s="378">
        <f t="shared" si="9"/>
        <v>0</v>
      </c>
      <c r="Q378" s="378"/>
    </row>
    <row r="379" spans="1:17" ht="12.75" thickBot="1">
      <c r="A379" s="62"/>
      <c r="B379" s="50"/>
      <c r="C379" s="75"/>
      <c r="D379" s="94"/>
      <c r="E379" s="95"/>
      <c r="F379" s="95"/>
      <c r="G379" s="95"/>
      <c r="H379" s="95"/>
      <c r="I379" s="229">
        <f t="shared" si="8"/>
        <v>0</v>
      </c>
      <c r="J379" s="107"/>
      <c r="K379" s="107"/>
      <c r="L379" s="107"/>
      <c r="M379" s="107"/>
      <c r="N379" s="120"/>
      <c r="O379" s="123"/>
      <c r="P379" s="378">
        <f t="shared" si="9"/>
        <v>0</v>
      </c>
      <c r="Q379" s="378"/>
    </row>
    <row r="380" spans="1:17" ht="12.75" thickBot="1">
      <c r="A380" s="396"/>
      <c r="B380" s="80" t="s">
        <v>165</v>
      </c>
      <c r="C380" s="416">
        <v>0</v>
      </c>
      <c r="D380" s="102"/>
      <c r="E380" s="102"/>
      <c r="F380" s="102"/>
      <c r="G380" s="102"/>
      <c r="H380" s="102">
        <f>D380+E380+F380+G380</f>
        <v>0</v>
      </c>
      <c r="I380" s="229">
        <f t="shared" si="8"/>
        <v>0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0</v>
      </c>
      <c r="P380" s="378">
        <f t="shared" si="9"/>
        <v>0</v>
      </c>
      <c r="Q380" s="378"/>
    </row>
    <row r="381" spans="1:17" ht="12.75" thickBot="1">
      <c r="A381" s="62"/>
      <c r="B381" s="50"/>
      <c r="C381" s="75"/>
      <c r="D381" s="94"/>
      <c r="E381" s="95"/>
      <c r="F381" s="95"/>
      <c r="G381" s="95"/>
      <c r="H381" s="95"/>
      <c r="I381" s="229">
        <f t="shared" si="8"/>
        <v>0</v>
      </c>
      <c r="J381" s="107"/>
      <c r="K381" s="107"/>
      <c r="L381" s="107"/>
      <c r="M381" s="107"/>
      <c r="N381" s="120"/>
      <c r="O381" s="123"/>
      <c r="P381" s="378">
        <f t="shared" si="9"/>
        <v>0</v>
      </c>
      <c r="Q381" s="378"/>
    </row>
    <row r="382" spans="1:17" ht="12.75" thickBot="1">
      <c r="A382" s="396"/>
      <c r="B382" s="80" t="s">
        <v>166</v>
      </c>
      <c r="C382" s="416">
        <v>0</v>
      </c>
      <c r="D382" s="102"/>
      <c r="E382" s="102"/>
      <c r="F382" s="102"/>
      <c r="G382" s="102"/>
      <c r="H382" s="102">
        <f>D382+E382+F382+G382</f>
        <v>0</v>
      </c>
      <c r="I382" s="229">
        <f t="shared" si="8"/>
        <v>0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0</v>
      </c>
      <c r="P382" s="378">
        <f t="shared" si="9"/>
        <v>0</v>
      </c>
      <c r="Q382" s="378"/>
    </row>
    <row r="383" spans="1:17" ht="12.75" thickBot="1">
      <c r="A383" s="62"/>
      <c r="B383" s="48"/>
      <c r="C383" s="75"/>
      <c r="D383" s="94"/>
      <c r="E383" s="95"/>
      <c r="F383" s="95"/>
      <c r="G383" s="95"/>
      <c r="H383" s="95"/>
      <c r="I383" s="229">
        <f t="shared" si="8"/>
        <v>0</v>
      </c>
      <c r="J383" s="107"/>
      <c r="K383" s="107"/>
      <c r="L383" s="107"/>
      <c r="M383" s="107"/>
      <c r="N383" s="120"/>
      <c r="O383" s="123"/>
      <c r="P383" s="378">
        <f t="shared" si="9"/>
        <v>0</v>
      </c>
      <c r="Q383" s="378"/>
    </row>
    <row r="384" spans="1:17" ht="12.75" thickBot="1">
      <c r="A384" s="396"/>
      <c r="B384" s="80" t="s">
        <v>167</v>
      </c>
      <c r="C384" s="416">
        <v>0</v>
      </c>
      <c r="D384" s="102"/>
      <c r="E384" s="102"/>
      <c r="F384" s="102"/>
      <c r="G384" s="102"/>
      <c r="H384" s="102">
        <f>D384+E384+F384+G384</f>
        <v>0</v>
      </c>
      <c r="I384" s="229">
        <f t="shared" si="8"/>
        <v>0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0</v>
      </c>
      <c r="P384" s="378">
        <f t="shared" si="9"/>
        <v>0</v>
      </c>
      <c r="Q384" s="378"/>
    </row>
    <row r="385" spans="1:17" ht="12.75" thickBot="1">
      <c r="A385" s="62"/>
      <c r="B385" s="50"/>
      <c r="C385" s="75"/>
      <c r="D385" s="94"/>
      <c r="E385" s="95"/>
      <c r="F385" s="95"/>
      <c r="G385" s="95"/>
      <c r="H385" s="95"/>
      <c r="I385" s="229">
        <f t="shared" si="8"/>
        <v>0</v>
      </c>
      <c r="J385" s="107"/>
      <c r="K385" s="107"/>
      <c r="L385" s="107"/>
      <c r="M385" s="107"/>
      <c r="N385" s="120"/>
      <c r="O385" s="123"/>
      <c r="P385" s="378">
        <f t="shared" si="9"/>
        <v>0</v>
      </c>
      <c r="Q385" s="378"/>
    </row>
    <row r="386" spans="1:17" ht="12.75" thickBot="1">
      <c r="A386" s="396"/>
      <c r="B386" s="80" t="s">
        <v>169</v>
      </c>
      <c r="C386" s="416">
        <v>28093.22</v>
      </c>
      <c r="D386" s="102">
        <v>9945</v>
      </c>
      <c r="E386" s="102">
        <v>9945</v>
      </c>
      <c r="F386" s="102">
        <v>9945</v>
      </c>
      <c r="G386" s="102">
        <v>9945</v>
      </c>
      <c r="H386" s="102">
        <f>D386+E386+F386+G386</f>
        <v>39780</v>
      </c>
      <c r="I386" s="229">
        <f t="shared" si="8"/>
        <v>30647.14946070878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58740.36946070878</v>
      </c>
      <c r="P386" s="378">
        <f t="shared" si="9"/>
        <v>58740.36946070878</v>
      </c>
      <c r="Q386" s="378"/>
    </row>
    <row r="387" spans="1:17" ht="12.75" thickBot="1">
      <c r="A387" s="62"/>
      <c r="B387" s="48"/>
      <c r="C387" s="75"/>
      <c r="D387" s="94"/>
      <c r="E387" s="95"/>
      <c r="F387" s="95"/>
      <c r="G387" s="95"/>
      <c r="H387" s="95"/>
      <c r="I387" s="229">
        <f t="shared" si="8"/>
        <v>0</v>
      </c>
      <c r="J387" s="107"/>
      <c r="K387" s="107"/>
      <c r="L387" s="107"/>
      <c r="M387" s="107"/>
      <c r="N387" s="120"/>
      <c r="O387" s="123"/>
      <c r="P387" s="378">
        <f t="shared" si="9"/>
        <v>0</v>
      </c>
      <c r="Q387" s="378"/>
    </row>
    <row r="388" spans="1:17" ht="12.75" thickBot="1">
      <c r="A388" s="396"/>
      <c r="B388" s="80" t="s">
        <v>170</v>
      </c>
      <c r="C388" s="416">
        <v>0</v>
      </c>
      <c r="D388" s="102"/>
      <c r="E388" s="102"/>
      <c r="F388" s="102"/>
      <c r="G388" s="102"/>
      <c r="H388" s="102">
        <f>D388+E388+F388+G388</f>
        <v>0</v>
      </c>
      <c r="I388" s="229">
        <f t="shared" si="8"/>
        <v>0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0</v>
      </c>
      <c r="P388" s="378">
        <f t="shared" si="9"/>
        <v>0</v>
      </c>
      <c r="Q388" s="378"/>
    </row>
    <row r="389" spans="1:17" ht="12.75" thickBot="1">
      <c r="A389" s="62">
        <v>49</v>
      </c>
      <c r="B389" s="48"/>
      <c r="C389" s="70"/>
      <c r="D389" s="94"/>
      <c r="E389" s="95"/>
      <c r="F389" s="95"/>
      <c r="G389" s="95"/>
      <c r="H389" s="95"/>
      <c r="I389" s="229">
        <f t="shared" si="8"/>
        <v>0</v>
      </c>
      <c r="J389" s="107"/>
      <c r="K389" s="107"/>
      <c r="L389" s="107"/>
      <c r="M389" s="107"/>
      <c r="N389" s="120"/>
      <c r="O389" s="123"/>
      <c r="P389" s="378">
        <f t="shared" si="9"/>
        <v>0</v>
      </c>
      <c r="Q389" s="378"/>
    </row>
    <row r="390" spans="1:17" ht="12.75" thickBot="1">
      <c r="A390" s="396"/>
      <c r="B390" s="80" t="s">
        <v>172</v>
      </c>
      <c r="C390" s="416">
        <v>0</v>
      </c>
      <c r="D390" s="102"/>
      <c r="E390" s="102"/>
      <c r="F390" s="102"/>
      <c r="G390" s="102"/>
      <c r="H390" s="102">
        <f>D390+E390+F390+G390</f>
        <v>0</v>
      </c>
      <c r="I390" s="229">
        <f t="shared" si="8"/>
        <v>0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0</v>
      </c>
      <c r="P390" s="378">
        <f t="shared" si="9"/>
        <v>0</v>
      </c>
      <c r="Q390" s="378"/>
    </row>
    <row r="391" spans="1:17" ht="12.75" thickBot="1">
      <c r="A391" s="62"/>
      <c r="B391" s="48"/>
      <c r="C391" s="75"/>
      <c r="D391" s="94"/>
      <c r="E391" s="95"/>
      <c r="F391" s="95"/>
      <c r="G391" s="95"/>
      <c r="H391" s="95"/>
      <c r="I391" s="229">
        <f t="shared" si="8"/>
        <v>0</v>
      </c>
      <c r="J391" s="107"/>
      <c r="K391" s="107"/>
      <c r="L391" s="107"/>
      <c r="M391" s="107"/>
      <c r="N391" s="112"/>
      <c r="O391" s="119"/>
      <c r="P391" s="378">
        <f t="shared" si="9"/>
        <v>0</v>
      </c>
      <c r="Q391" s="378"/>
    </row>
    <row r="392" spans="1:17" ht="12.75" thickBot="1">
      <c r="A392" s="396"/>
      <c r="B392" s="80" t="s">
        <v>344</v>
      </c>
      <c r="C392" s="416">
        <v>95858.22</v>
      </c>
      <c r="D392" s="102">
        <v>33933.81</v>
      </c>
      <c r="E392" s="102">
        <v>33933.81</v>
      </c>
      <c r="F392" s="102">
        <v>33933.81</v>
      </c>
      <c r="G392" s="102">
        <v>33933.81</v>
      </c>
      <c r="H392" s="102">
        <f>D392+E392+F392+G392</f>
        <v>135735.24</v>
      </c>
      <c r="I392" s="229">
        <f t="shared" si="8"/>
        <v>104572.60400616332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200430.82400616334</v>
      </c>
      <c r="P392" s="378">
        <f t="shared" si="9"/>
        <v>200430.82400616334</v>
      </c>
      <c r="Q392" s="378"/>
    </row>
    <row r="393" spans="1:17" ht="12.7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8"/>
        <v>0</v>
      </c>
      <c r="J393" s="285"/>
      <c r="K393" s="285"/>
      <c r="L393" s="285"/>
      <c r="M393" s="285"/>
      <c r="N393" s="284"/>
      <c r="O393" s="159"/>
      <c r="P393" s="378">
        <f t="shared" si="9"/>
        <v>0</v>
      </c>
      <c r="Q393" s="378"/>
    </row>
    <row r="394" spans="1:17" ht="12.75" thickBot="1">
      <c r="A394" s="64"/>
      <c r="B394" s="11" t="s">
        <v>252</v>
      </c>
      <c r="C394" s="190">
        <v>0</v>
      </c>
      <c r="D394" s="280"/>
      <c r="E394" s="280"/>
      <c r="F394" s="280"/>
      <c r="G394" s="280"/>
      <c r="H394" s="102">
        <f>D394+E394+F394+G394</f>
        <v>0</v>
      </c>
      <c r="I394" s="229">
        <f t="shared" si="8"/>
        <v>0</v>
      </c>
      <c r="J394" s="282"/>
      <c r="K394" s="282"/>
      <c r="L394" s="282"/>
      <c r="M394" s="282"/>
      <c r="N394" s="236">
        <f>J394+K394+L394+M394</f>
        <v>0</v>
      </c>
      <c r="O394" s="146">
        <f>C394+I394-N394</f>
        <v>0</v>
      </c>
      <c r="P394" s="378">
        <f t="shared" si="9"/>
        <v>0</v>
      </c>
      <c r="Q394" s="378"/>
    </row>
    <row r="395" spans="1:17" ht="12.75" thickBot="1">
      <c r="A395" s="67"/>
      <c r="B395" s="50"/>
      <c r="C395" s="77"/>
      <c r="D395" s="283"/>
      <c r="E395" s="283"/>
      <c r="F395" s="283"/>
      <c r="G395" s="283"/>
      <c r="H395" s="283"/>
      <c r="I395" s="229">
        <f t="shared" si="8"/>
        <v>0</v>
      </c>
      <c r="J395" s="285"/>
      <c r="K395" s="285"/>
      <c r="L395" s="285"/>
      <c r="M395" s="285"/>
      <c r="N395" s="284"/>
      <c r="O395" s="114"/>
      <c r="P395" s="378">
        <f t="shared" si="9"/>
        <v>0</v>
      </c>
      <c r="Q395" s="378"/>
    </row>
    <row r="396" spans="1:17" s="24" customFormat="1" ht="12.75" thickBot="1">
      <c r="A396" s="64"/>
      <c r="B396" s="11" t="s">
        <v>253</v>
      </c>
      <c r="C396" s="190">
        <v>0</v>
      </c>
      <c r="D396" s="280"/>
      <c r="E396" s="280"/>
      <c r="F396" s="280"/>
      <c r="G396" s="280"/>
      <c r="H396" s="102">
        <f>D396+E396+F396+G396</f>
        <v>0</v>
      </c>
      <c r="I396" s="229">
        <f t="shared" si="8"/>
        <v>0</v>
      </c>
      <c r="J396" s="282"/>
      <c r="K396" s="282"/>
      <c r="L396" s="282"/>
      <c r="M396" s="282"/>
      <c r="N396" s="236">
        <f>J396+K396+L396+M396</f>
        <v>0</v>
      </c>
      <c r="O396" s="146">
        <f>C396+I396-N396</f>
        <v>0</v>
      </c>
      <c r="P396" s="378">
        <f t="shared" si="9"/>
        <v>0</v>
      </c>
      <c r="Q396" s="378"/>
    </row>
    <row r="397" spans="1:17" ht="12.7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8"/>
        <v>0</v>
      </c>
      <c r="J397" s="285"/>
      <c r="K397" s="285"/>
      <c r="L397" s="285"/>
      <c r="M397" s="285"/>
      <c r="N397" s="284"/>
      <c r="O397" s="159"/>
      <c r="P397" s="378">
        <f t="shared" si="9"/>
        <v>0</v>
      </c>
      <c r="Q397" s="378"/>
    </row>
    <row r="398" spans="1:17" ht="12.75" thickBot="1">
      <c r="A398" s="64"/>
      <c r="B398" s="11" t="s">
        <v>254</v>
      </c>
      <c r="C398" s="190">
        <v>0</v>
      </c>
      <c r="D398" s="280"/>
      <c r="E398" s="280"/>
      <c r="F398" s="280"/>
      <c r="G398" s="280"/>
      <c r="H398" s="102">
        <f>D398+E398+F398+G398</f>
        <v>0</v>
      </c>
      <c r="I398" s="229">
        <f t="shared" si="8"/>
        <v>0</v>
      </c>
      <c r="J398" s="282"/>
      <c r="K398" s="282"/>
      <c r="L398" s="282"/>
      <c r="M398" s="282"/>
      <c r="N398" s="236">
        <f>J398+K398+L398+M398</f>
        <v>0</v>
      </c>
      <c r="O398" s="146">
        <f>C398+I398-N398</f>
        <v>0</v>
      </c>
      <c r="P398" s="378">
        <f t="shared" si="9"/>
        <v>0</v>
      </c>
      <c r="Q398" s="378"/>
    </row>
    <row r="399" spans="1:17" ht="12.7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8"/>
        <v>0</v>
      </c>
      <c r="J399" s="285"/>
      <c r="K399" s="285"/>
      <c r="L399" s="285"/>
      <c r="M399" s="285"/>
      <c r="N399" s="284"/>
      <c r="O399" s="159"/>
      <c r="P399" s="378">
        <f t="shared" si="9"/>
        <v>0</v>
      </c>
      <c r="Q399" s="378"/>
    </row>
    <row r="400" spans="1:17" ht="12.75" thickBot="1">
      <c r="A400" s="64"/>
      <c r="B400" s="11" t="s">
        <v>255</v>
      </c>
      <c r="C400" s="190">
        <v>1100.17</v>
      </c>
      <c r="D400" s="280">
        <v>389.46</v>
      </c>
      <c r="E400" s="280">
        <v>389.46</v>
      </c>
      <c r="F400" s="280">
        <v>389.46</v>
      </c>
      <c r="G400" s="280">
        <v>389.46</v>
      </c>
      <c r="H400" s="102">
        <f>D400+E400+F400+G400</f>
        <v>1557.84</v>
      </c>
      <c r="I400" s="229">
        <f t="shared" si="8"/>
        <v>1200.1848998459168</v>
      </c>
      <c r="J400" s="282"/>
      <c r="K400" s="282"/>
      <c r="L400" s="282"/>
      <c r="M400" s="282"/>
      <c r="N400" s="236">
        <f>J400+K400+L400+M400</f>
        <v>0</v>
      </c>
      <c r="O400" s="146">
        <f>C400+I400-N400</f>
        <v>2300.354899845917</v>
      </c>
      <c r="P400" s="378">
        <f t="shared" si="9"/>
        <v>2300.354899845917</v>
      </c>
      <c r="Q400" s="378"/>
    </row>
    <row r="401" spans="1:17" ht="12.7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8"/>
        <v>0</v>
      </c>
      <c r="J401" s="285"/>
      <c r="K401" s="285"/>
      <c r="L401" s="285"/>
      <c r="M401" s="285"/>
      <c r="N401" s="284"/>
      <c r="O401" s="159"/>
      <c r="P401" s="378">
        <f t="shared" si="9"/>
        <v>0</v>
      </c>
      <c r="Q401" s="378"/>
    </row>
    <row r="402" spans="1:17" ht="12.75" thickBot="1">
      <c r="A402" s="64"/>
      <c r="B402" s="11" t="s">
        <v>256</v>
      </c>
      <c r="C402" s="190">
        <v>1077.2</v>
      </c>
      <c r="D402" s="280">
        <v>381.33</v>
      </c>
      <c r="E402" s="280">
        <v>254.22</v>
      </c>
      <c r="F402" s="280"/>
      <c r="G402" s="280"/>
      <c r="H402" s="102">
        <f>D402+E402+F402+G402</f>
        <v>635.55</v>
      </c>
      <c r="I402" s="229">
        <f t="shared" si="8"/>
        <v>489.63790446841284</v>
      </c>
      <c r="J402" s="282"/>
      <c r="K402" s="282"/>
      <c r="L402" s="282"/>
      <c r="M402" s="282"/>
      <c r="N402" s="236">
        <f>J402+K402+L402+M402</f>
        <v>0</v>
      </c>
      <c r="O402" s="146">
        <f>C402+I402-N402</f>
        <v>1566.837904468413</v>
      </c>
      <c r="P402" s="378">
        <f t="shared" si="9"/>
        <v>1566.837904468413</v>
      </c>
      <c r="Q402" s="378"/>
    </row>
    <row r="403" spans="1:17" ht="12.7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8"/>
        <v>0</v>
      </c>
      <c r="J403" s="285"/>
      <c r="K403" s="285"/>
      <c r="L403" s="285"/>
      <c r="M403" s="285"/>
      <c r="N403" s="284"/>
      <c r="O403" s="159"/>
      <c r="P403" s="378">
        <f t="shared" si="9"/>
        <v>0</v>
      </c>
      <c r="Q403" s="378"/>
    </row>
    <row r="404" spans="1:17" ht="12.75" thickBot="1">
      <c r="A404" s="64"/>
      <c r="B404" s="11" t="s">
        <v>257</v>
      </c>
      <c r="C404" s="190">
        <v>0</v>
      </c>
      <c r="D404" s="280"/>
      <c r="E404" s="280"/>
      <c r="F404" s="280"/>
      <c r="G404" s="280"/>
      <c r="H404" s="102">
        <f>D404+E404+F404+G404</f>
        <v>0</v>
      </c>
      <c r="I404" s="229">
        <f aca="true" t="shared" si="10" ref="I404:I429">H404/1.1/1.18</f>
        <v>0</v>
      </c>
      <c r="J404" s="282"/>
      <c r="K404" s="282"/>
      <c r="L404" s="282"/>
      <c r="M404" s="282"/>
      <c r="N404" s="236">
        <f>J404+K404+L404+M404</f>
        <v>0</v>
      </c>
      <c r="O404" s="146">
        <f>C404+I404-N404</f>
        <v>0</v>
      </c>
      <c r="P404" s="378">
        <f t="shared" si="9"/>
        <v>0</v>
      </c>
      <c r="Q404" s="378"/>
    </row>
    <row r="405" spans="1:17" ht="12.7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10"/>
        <v>0</v>
      </c>
      <c r="J405" s="275"/>
      <c r="K405" s="275"/>
      <c r="L405" s="275"/>
      <c r="M405" s="275"/>
      <c r="N405" s="274"/>
      <c r="O405" s="276"/>
      <c r="P405" s="378">
        <f aca="true" t="shared" si="11" ref="P405:P429">C405+I405-N405</f>
        <v>0</v>
      </c>
      <c r="Q405" s="378"/>
    </row>
    <row r="406" spans="1:17" ht="12.75" thickBot="1">
      <c r="A406" s="64"/>
      <c r="B406" s="11" t="s">
        <v>258</v>
      </c>
      <c r="C406" s="190">
        <v>678.9</v>
      </c>
      <c r="D406" s="280">
        <v>240.33</v>
      </c>
      <c r="E406" s="280">
        <v>240.33</v>
      </c>
      <c r="F406" s="280">
        <v>240.33</v>
      </c>
      <c r="G406" s="280">
        <v>240.33</v>
      </c>
      <c r="H406" s="102">
        <f>D406+E406+F406+G406</f>
        <v>961.32</v>
      </c>
      <c r="I406" s="229">
        <f t="shared" si="10"/>
        <v>740.6163328197226</v>
      </c>
      <c r="J406" s="282"/>
      <c r="K406" s="282"/>
      <c r="L406" s="282"/>
      <c r="M406" s="282"/>
      <c r="N406" s="236">
        <f>J406+K406+L406+M406</f>
        <v>0</v>
      </c>
      <c r="O406" s="146">
        <f>C406+I406-N406</f>
        <v>1419.5163328197227</v>
      </c>
      <c r="P406" s="378">
        <f t="shared" si="11"/>
        <v>1419.5163328197227</v>
      </c>
      <c r="Q406" s="378"/>
    </row>
    <row r="407" spans="1:17" ht="12.7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10"/>
        <v>0</v>
      </c>
      <c r="J407" s="271"/>
      <c r="K407" s="271"/>
      <c r="L407" s="271"/>
      <c r="M407" s="271"/>
      <c r="N407" s="270"/>
      <c r="O407" s="160"/>
      <c r="P407" s="378">
        <f t="shared" si="11"/>
        <v>0</v>
      </c>
      <c r="Q407" s="378"/>
    </row>
    <row r="408" spans="1:17" ht="12.75" thickBot="1">
      <c r="A408" s="64"/>
      <c r="B408" s="11" t="s">
        <v>264</v>
      </c>
      <c r="C408" s="190">
        <v>0</v>
      </c>
      <c r="D408" s="280"/>
      <c r="E408" s="280"/>
      <c r="F408" s="280"/>
      <c r="G408" s="280"/>
      <c r="H408" s="102">
        <f>D408+E408+F408+G408</f>
        <v>0</v>
      </c>
      <c r="I408" s="229">
        <f t="shared" si="10"/>
        <v>0</v>
      </c>
      <c r="J408" s="282"/>
      <c r="K408" s="282"/>
      <c r="L408" s="282"/>
      <c r="M408" s="282"/>
      <c r="N408" s="236">
        <f>J408+K408+L408+M408</f>
        <v>0</v>
      </c>
      <c r="O408" s="146">
        <f>C408+I408-N408</f>
        <v>0</v>
      </c>
      <c r="P408" s="378">
        <f t="shared" si="11"/>
        <v>0</v>
      </c>
      <c r="Q408" s="378"/>
    </row>
    <row r="409" spans="1:17" ht="12.7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10"/>
        <v>0</v>
      </c>
      <c r="J409" s="271"/>
      <c r="K409" s="271"/>
      <c r="L409" s="271"/>
      <c r="M409" s="271"/>
      <c r="N409" s="270"/>
      <c r="O409" s="160"/>
      <c r="P409" s="378">
        <f t="shared" si="11"/>
        <v>0</v>
      </c>
      <c r="Q409" s="378"/>
    </row>
    <row r="410" spans="1:17" ht="12.75" thickBot="1">
      <c r="A410" s="64"/>
      <c r="B410" s="11" t="s">
        <v>259</v>
      </c>
      <c r="C410" s="190">
        <v>0</v>
      </c>
      <c r="D410" s="280"/>
      <c r="E410" s="280"/>
      <c r="F410" s="280"/>
      <c r="G410" s="280"/>
      <c r="H410" s="102">
        <f>D410+E410+F410+G410</f>
        <v>0</v>
      </c>
      <c r="I410" s="229">
        <f t="shared" si="10"/>
        <v>0</v>
      </c>
      <c r="J410" s="282"/>
      <c r="K410" s="282"/>
      <c r="L410" s="282"/>
      <c r="M410" s="282"/>
      <c r="N410" s="236">
        <f>J410+K410+L410+M410</f>
        <v>0</v>
      </c>
      <c r="O410" s="146">
        <f>C410+I410-N410</f>
        <v>0</v>
      </c>
      <c r="P410" s="378">
        <f t="shared" si="11"/>
        <v>0</v>
      </c>
      <c r="Q410" s="378"/>
    </row>
    <row r="411" spans="1:17" ht="12.7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10"/>
        <v>0</v>
      </c>
      <c r="J411" s="271"/>
      <c r="K411" s="271"/>
      <c r="L411" s="271"/>
      <c r="M411" s="271"/>
      <c r="N411" s="270"/>
      <c r="O411" s="160"/>
      <c r="P411" s="378">
        <f t="shared" si="11"/>
        <v>0</v>
      </c>
      <c r="Q411" s="378"/>
    </row>
    <row r="412" spans="1:17" ht="12.75" thickBot="1">
      <c r="A412" s="64"/>
      <c r="B412" s="11" t="s">
        <v>260</v>
      </c>
      <c r="C412" s="190">
        <v>0</v>
      </c>
      <c r="D412" s="280"/>
      <c r="E412" s="280"/>
      <c r="F412" s="280"/>
      <c r="G412" s="280"/>
      <c r="H412" s="102">
        <f>D412+E412+F412+G412</f>
        <v>0</v>
      </c>
      <c r="I412" s="229">
        <f t="shared" si="10"/>
        <v>0</v>
      </c>
      <c r="J412" s="282"/>
      <c r="K412" s="282"/>
      <c r="L412" s="282"/>
      <c r="M412" s="282"/>
      <c r="N412" s="236">
        <f>J412+K412+L412+M412</f>
        <v>0</v>
      </c>
      <c r="O412" s="146">
        <f>C412+I412-N412</f>
        <v>0</v>
      </c>
      <c r="P412" s="378">
        <f t="shared" si="11"/>
        <v>0</v>
      </c>
      <c r="Q412" s="378"/>
    </row>
    <row r="413" spans="1:17" ht="12.7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10"/>
        <v>0</v>
      </c>
      <c r="J413" s="271"/>
      <c r="K413" s="271"/>
      <c r="L413" s="271"/>
      <c r="M413" s="271"/>
      <c r="N413" s="270"/>
      <c r="O413" s="160"/>
      <c r="P413" s="378">
        <f t="shared" si="11"/>
        <v>0</v>
      </c>
      <c r="Q413" s="378"/>
    </row>
    <row r="414" spans="1:17" ht="12.75" thickBot="1">
      <c r="A414" s="64"/>
      <c r="B414" s="11" t="s">
        <v>261</v>
      </c>
      <c r="C414" s="190">
        <v>0</v>
      </c>
      <c r="D414" s="280"/>
      <c r="E414" s="280"/>
      <c r="F414" s="280"/>
      <c r="G414" s="280"/>
      <c r="H414" s="102">
        <f>D414+E414+F414+G414</f>
        <v>0</v>
      </c>
      <c r="I414" s="229">
        <f t="shared" si="10"/>
        <v>0</v>
      </c>
      <c r="J414" s="282"/>
      <c r="K414" s="282"/>
      <c r="L414" s="282"/>
      <c r="M414" s="282"/>
      <c r="N414" s="236">
        <f>J414+K414+L414+M414</f>
        <v>0</v>
      </c>
      <c r="O414" s="146">
        <f>C414+I414-N414</f>
        <v>0</v>
      </c>
      <c r="P414" s="378">
        <f t="shared" si="11"/>
        <v>0</v>
      </c>
      <c r="Q414" s="378"/>
    </row>
    <row r="415" spans="1:17" ht="12.7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10"/>
        <v>0</v>
      </c>
      <c r="J415" s="271"/>
      <c r="K415" s="271"/>
      <c r="L415" s="271"/>
      <c r="M415" s="271"/>
      <c r="N415" s="270"/>
      <c r="O415" s="160"/>
      <c r="P415" s="378">
        <f t="shared" si="11"/>
        <v>0</v>
      </c>
      <c r="Q415" s="378"/>
    </row>
    <row r="416" spans="1:17" ht="12.75" thickBot="1">
      <c r="A416" s="64"/>
      <c r="B416" s="11" t="s">
        <v>262</v>
      </c>
      <c r="C416" s="190">
        <v>0</v>
      </c>
      <c r="D416" s="280"/>
      <c r="E416" s="280"/>
      <c r="F416" s="280"/>
      <c r="G416" s="280"/>
      <c r="H416" s="102">
        <f>D416+E416+F416+G416</f>
        <v>0</v>
      </c>
      <c r="I416" s="229">
        <f t="shared" si="10"/>
        <v>0</v>
      </c>
      <c r="J416" s="282"/>
      <c r="K416" s="282"/>
      <c r="L416" s="282"/>
      <c r="M416" s="282"/>
      <c r="N416" s="236">
        <f>J416+K416+L416+M416</f>
        <v>0</v>
      </c>
      <c r="O416" s="146">
        <f>C416+I416-N416</f>
        <v>0</v>
      </c>
      <c r="P416" s="378">
        <f t="shared" si="11"/>
        <v>0</v>
      </c>
      <c r="Q416" s="378"/>
    </row>
    <row r="417" spans="1:17" ht="12.7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10"/>
        <v>0</v>
      </c>
      <c r="J417" s="271"/>
      <c r="K417" s="271"/>
      <c r="L417" s="271"/>
      <c r="M417" s="271"/>
      <c r="N417" s="270"/>
      <c r="O417" s="160"/>
      <c r="P417" s="378">
        <f t="shared" si="11"/>
        <v>0</v>
      </c>
      <c r="Q417" s="378"/>
    </row>
    <row r="418" spans="1:17" ht="12.75" thickBot="1">
      <c r="A418" s="64"/>
      <c r="B418" s="11" t="s">
        <v>263</v>
      </c>
      <c r="C418" s="190">
        <v>0</v>
      </c>
      <c r="D418" s="280"/>
      <c r="E418" s="280"/>
      <c r="F418" s="280"/>
      <c r="G418" s="280"/>
      <c r="H418" s="102">
        <f>D418+E418+F418+G418</f>
        <v>0</v>
      </c>
      <c r="I418" s="229">
        <f t="shared" si="10"/>
        <v>0</v>
      </c>
      <c r="J418" s="282"/>
      <c r="K418" s="282"/>
      <c r="L418" s="282"/>
      <c r="M418" s="282"/>
      <c r="N418" s="236">
        <f>J418+K418+L418+M418</f>
        <v>0</v>
      </c>
      <c r="O418" s="146">
        <f>C418+I418-N418</f>
        <v>0</v>
      </c>
      <c r="P418" s="378">
        <f t="shared" si="11"/>
        <v>0</v>
      </c>
      <c r="Q418" s="378"/>
    </row>
    <row r="419" spans="1:17" ht="12.7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10"/>
        <v>0</v>
      </c>
      <c r="J419" s="279"/>
      <c r="K419" s="279"/>
      <c r="L419" s="279"/>
      <c r="M419" s="279"/>
      <c r="N419" s="278"/>
      <c r="O419" s="162"/>
      <c r="P419" s="378">
        <f t="shared" si="11"/>
        <v>0</v>
      </c>
      <c r="Q419" s="378"/>
    </row>
    <row r="420" spans="1:17" ht="12.75" thickBot="1">
      <c r="A420" s="64"/>
      <c r="B420" s="11" t="s">
        <v>265</v>
      </c>
      <c r="C420" s="190">
        <v>0</v>
      </c>
      <c r="D420" s="280"/>
      <c r="E420" s="280"/>
      <c r="F420" s="280"/>
      <c r="G420" s="280"/>
      <c r="H420" s="102">
        <f>D420+E420+F420+G420</f>
        <v>0</v>
      </c>
      <c r="I420" s="229">
        <f t="shared" si="10"/>
        <v>0</v>
      </c>
      <c r="J420" s="282"/>
      <c r="K420" s="282"/>
      <c r="L420" s="282"/>
      <c r="M420" s="282"/>
      <c r="N420" s="236">
        <f>J420+K420+L420+M420</f>
        <v>0</v>
      </c>
      <c r="O420" s="146">
        <f>C420+I420-N420</f>
        <v>0</v>
      </c>
      <c r="P420" s="378">
        <f t="shared" si="11"/>
        <v>0</v>
      </c>
      <c r="Q420" s="378"/>
    </row>
    <row r="421" spans="1:17" ht="12.7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10"/>
        <v>0</v>
      </c>
      <c r="J421" s="285"/>
      <c r="K421" s="285"/>
      <c r="L421" s="285"/>
      <c r="M421" s="285"/>
      <c r="N421" s="284"/>
      <c r="O421" s="159"/>
      <c r="P421" s="378">
        <f t="shared" si="11"/>
        <v>0</v>
      </c>
      <c r="Q421" s="378"/>
    </row>
    <row r="422" spans="1:17" ht="12.75" thickBot="1">
      <c r="A422" s="64"/>
      <c r="B422" s="11" t="s">
        <v>266</v>
      </c>
      <c r="C422" s="190">
        <v>0</v>
      </c>
      <c r="D422" s="280"/>
      <c r="E422" s="280"/>
      <c r="F422" s="280"/>
      <c r="G422" s="280"/>
      <c r="H422" s="102">
        <f>D422+E422+F422+G422</f>
        <v>0</v>
      </c>
      <c r="I422" s="229">
        <f t="shared" si="10"/>
        <v>0</v>
      </c>
      <c r="J422" s="282"/>
      <c r="K422" s="282"/>
      <c r="L422" s="282"/>
      <c r="M422" s="282"/>
      <c r="N422" s="236">
        <f>J422+K422+L422+M422</f>
        <v>0</v>
      </c>
      <c r="O422" s="146">
        <f>C422+I422-N422</f>
        <v>0</v>
      </c>
      <c r="P422" s="378">
        <f t="shared" si="11"/>
        <v>0</v>
      </c>
      <c r="Q422" s="378"/>
    </row>
    <row r="423" spans="1:17" ht="12.7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10"/>
        <v>0</v>
      </c>
      <c r="J423" s="285"/>
      <c r="K423" s="285"/>
      <c r="L423" s="285"/>
      <c r="M423" s="285"/>
      <c r="N423" s="284"/>
      <c r="O423" s="159"/>
      <c r="P423" s="378">
        <f t="shared" si="11"/>
        <v>0</v>
      </c>
      <c r="Q423" s="378"/>
    </row>
    <row r="424" spans="1:17" ht="12.75" thickBot="1">
      <c r="A424" s="64"/>
      <c r="B424" s="11" t="s">
        <v>267</v>
      </c>
      <c r="C424" s="190">
        <v>0</v>
      </c>
      <c r="D424" s="280"/>
      <c r="E424" s="280"/>
      <c r="F424" s="280"/>
      <c r="G424" s="280"/>
      <c r="H424" s="102">
        <f>D424+E424+F424+G424</f>
        <v>0</v>
      </c>
      <c r="I424" s="229">
        <f t="shared" si="10"/>
        <v>0</v>
      </c>
      <c r="J424" s="282"/>
      <c r="K424" s="282"/>
      <c r="L424" s="282"/>
      <c r="M424" s="282"/>
      <c r="N424" s="236">
        <f>J424+K424+L424+M424</f>
        <v>0</v>
      </c>
      <c r="O424" s="146">
        <f>C424+I424-N424</f>
        <v>0</v>
      </c>
      <c r="P424" s="378">
        <f t="shared" si="11"/>
        <v>0</v>
      </c>
      <c r="Q424" s="378"/>
    </row>
    <row r="425" spans="1:17" ht="12.7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10"/>
        <v>0</v>
      </c>
      <c r="J425" s="285"/>
      <c r="K425" s="285"/>
      <c r="L425" s="285"/>
      <c r="M425" s="285"/>
      <c r="N425" s="284"/>
      <c r="O425" s="159"/>
      <c r="P425" s="378">
        <f t="shared" si="11"/>
        <v>0</v>
      </c>
      <c r="Q425" s="378"/>
    </row>
    <row r="426" spans="1:17" ht="12.75" thickBot="1">
      <c r="A426" s="64"/>
      <c r="B426" s="11" t="s">
        <v>282</v>
      </c>
      <c r="C426" s="190">
        <v>-43026.07</v>
      </c>
      <c r="D426" s="280">
        <v>437.52</v>
      </c>
      <c r="E426" s="280">
        <v>437.52</v>
      </c>
      <c r="F426" s="280">
        <v>437.52</v>
      </c>
      <c r="G426" s="280">
        <v>437.52</v>
      </c>
      <c r="H426" s="102">
        <f>D426+E426+F426+G426</f>
        <v>1750.08</v>
      </c>
      <c r="I426" s="229">
        <f t="shared" si="10"/>
        <v>1348.2896764252696</v>
      </c>
      <c r="J426" s="282"/>
      <c r="K426" s="282"/>
      <c r="L426" s="282"/>
      <c r="M426" s="282"/>
      <c r="N426" s="236">
        <f>J426+K426+L426+M426</f>
        <v>0</v>
      </c>
      <c r="O426" s="146">
        <f>C426+I426-N426</f>
        <v>-41677.78032357473</v>
      </c>
      <c r="P426" s="378">
        <f t="shared" si="11"/>
        <v>-41677.78032357473</v>
      </c>
      <c r="Q426" s="378"/>
    </row>
    <row r="427" spans="1:17" ht="12.7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10"/>
        <v>0</v>
      </c>
      <c r="J427" s="285"/>
      <c r="K427" s="285"/>
      <c r="L427" s="285"/>
      <c r="M427" s="285"/>
      <c r="N427" s="284"/>
      <c r="O427" s="159"/>
      <c r="P427" s="378">
        <f t="shared" si="11"/>
        <v>0</v>
      </c>
      <c r="Q427" s="378"/>
    </row>
    <row r="428" spans="1:17" ht="12.75" thickBot="1">
      <c r="A428" s="64"/>
      <c r="B428" s="11" t="s">
        <v>303</v>
      </c>
      <c r="C428" s="190">
        <v>1589.83</v>
      </c>
      <c r="D428" s="280">
        <v>562.8</v>
      </c>
      <c r="E428" s="280">
        <v>562.8</v>
      </c>
      <c r="F428" s="280">
        <v>562.8</v>
      </c>
      <c r="G428" s="280">
        <v>562.8</v>
      </c>
      <c r="H428" s="102">
        <f>D428+E428+F428+G428</f>
        <v>2251.2</v>
      </c>
      <c r="I428" s="229">
        <f t="shared" si="10"/>
        <v>1734.3605546995377</v>
      </c>
      <c r="J428" s="282"/>
      <c r="K428" s="282"/>
      <c r="L428" s="282"/>
      <c r="M428" s="282"/>
      <c r="N428" s="236">
        <f>J428+K428+L428+M428</f>
        <v>0</v>
      </c>
      <c r="O428" s="146">
        <f>C428+I428-N428</f>
        <v>3324.1905546995376</v>
      </c>
      <c r="P428" s="378">
        <f t="shared" si="11"/>
        <v>3324.1905546995376</v>
      </c>
      <c r="Q428" s="378"/>
    </row>
    <row r="429" spans="1:17" ht="12.7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10"/>
        <v>0</v>
      </c>
      <c r="J429" s="275"/>
      <c r="K429" s="275"/>
      <c r="L429" s="275"/>
      <c r="M429" s="275"/>
      <c r="N429" s="274"/>
      <c r="O429" s="276"/>
      <c r="P429" s="378">
        <f t="shared" si="11"/>
        <v>0</v>
      </c>
      <c r="Q429" s="378"/>
    </row>
    <row r="430" spans="1:17" ht="12" thickBot="1">
      <c r="A430" s="265"/>
      <c r="B430" s="305" t="s">
        <v>104</v>
      </c>
      <c r="C430" s="306">
        <f>C340+C342+C344+C346+C348+C350+C352+C354+C356+C360+C362+C364+C366+C368+C370+C372+C374+C376+C378+C380+C382+C384+C386+C388+C390+C392+C358+C394+C396+C398+C400+C402+C404+C406+C408+C410+C412+C414+C416+C418+C420+C422+C424+C426+C428</f>
        <v>92258.51000000002</v>
      </c>
      <c r="D430" s="306">
        <f>SUM(D340:D429)</f>
        <v>55412.01</v>
      </c>
      <c r="E430" s="306">
        <f>E340+E342+E344+E346+E348+E350+E352+E354+E356+E360+E362+E364+E366+E368+E370+E372+E374+E376+E378+E380+E382+E384+E386+E388+E390+E392+E358+E394+E396+E398+E400+E402+E404+E406+E408+E410+E412+E414+E416+E418+E420+E422+E424+E426+E428</f>
        <v>55284.9</v>
      </c>
      <c r="F430" s="306">
        <f>F340+F342+F344+F346+F348+F350+F352+F354+F356+F360+F362+F364+F366+F368+F370+F372+F374+F376+F378+F380+F382+F384+F386+F388+F390+F392+F358+F394+F396+F398+F400+F402+F404+F406+F408+F410+F412+F414+F416+F418+F420+F422+F424+F426+F428</f>
        <v>55030.68</v>
      </c>
      <c r="G430" s="306">
        <f>G340+G342+G344+G346+G348+G350+G352+G354+G356+G360+G362+G364+G366+G368+G370+G372+G374+G376+G378+G380+G382+G384+G386+G388+G390+G392+G358+G394+G396+G398+G400+G402+G404+G406+G408+G410+G412+G414+G416+G418+G420+G422+G424+G426+G428</f>
        <v>55030.68</v>
      </c>
      <c r="H430" s="291">
        <f>D430+E430+F430+G430</f>
        <v>220758.27</v>
      </c>
      <c r="I430" s="306">
        <f>I340+I342+I344+I346+I348+I350+I352+I354+I356+I360+I362+I364+I366+I368+I370+I372+I374+I376+I378+I380+I382+I384+I386+I388+I390+I392+I358+I394+I396+I398+I400+I402+I404+I406+I408+I410+I412+I414+I416+I418+I420+I422+I424+I426+I428</f>
        <v>170075.70878274264</v>
      </c>
      <c r="J430" s="306">
        <f>J340+J342+J344+J346+J348+J350+J352+J354+J356+J360+J362+J364+J366+J368+J370+J372+J374+J376+J378+J380+J382+J384+J386+J388+J390+J392+J358+J394+J396+J398+J400+J402+J404+J406+J408+J410+J412+J414+J416+J418+J420+J422+J424+J426+J428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K340+K342+K344+K346+K348+K350+K352+K354+K356+K360+K362+K364+K366+K368+K370+K372+K374+K376+K378+K380+K382+K384+K386+K388+K390+K392+K358+K394+K396+K398+K400+K402+K404+K406+K408+K410+K412+K414+K416+K418+K420+K422+K424+K426+K428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L340+L342+L344+L346+L348+L350+L352+L354+L356+L360+L362+L364+L366+L368+L370+L372+L374+L376+L378+L380+L382+L384+L386+L388+L390+L392+L358+L394+L396+L398+L400+L402+L404+L406+L408+L410+L412+L414+L416+L418+L420+L422+L424+L426+L428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M340+M342+M344+M346+M348+M350+M352+M354+M356+M360+M362+M364+M366+M368+M370+M372+M374+M376+M378+M380+M382+M384+M386+M388+M390+M392+M358+M394+M396+M398+M400+M402+M404+M406+M408+M410+M412+M414+M416+M418+M420+M422+M424+M426+M428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O340+O342+O344+O346+O348+O350+O352+O354+O356+O360+O362+O364+O366+O368+O370+O372+O374+O376+O378+O380+O382+O384+O386+O388+O390+O392+O358+O394+O396+O398+O400+O402+O404+O406+O408+O410+O412+O414+O416+O418+O420+O422+O424+O426+O428</f>
        <v>262334.2187827426</v>
      </c>
      <c r="P430" s="378">
        <f>SUM(P340:P429)</f>
        <v>262334.2187827426</v>
      </c>
      <c r="Q430" s="378"/>
    </row>
    <row r="431" spans="1:17" ht="12.75" thickBot="1">
      <c r="A431" s="1"/>
      <c r="B431" s="134" t="s">
        <v>385</v>
      </c>
      <c r="C431" s="70"/>
      <c r="D431" s="42">
        <v>55412</v>
      </c>
      <c r="E431" s="42"/>
      <c r="F431" s="42"/>
      <c r="G431" s="42"/>
      <c r="H431" s="137"/>
      <c r="I431" s="229">
        <f>H430-I430</f>
        <v>50682.561217257346</v>
      </c>
      <c r="J431" s="42"/>
      <c r="K431" s="42"/>
      <c r="L431" s="42"/>
      <c r="M431" s="42"/>
      <c r="N431" s="145"/>
      <c r="O431" s="146"/>
      <c r="P431" s="378">
        <f>C431+I431-N431</f>
        <v>50682.561217257346</v>
      </c>
      <c r="Q431" s="378"/>
    </row>
    <row r="432" spans="1:17" ht="12.7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/>
      <c r="O432" s="146"/>
      <c r="P432" s="378">
        <f>C432+I432-N432</f>
        <v>0</v>
      </c>
      <c r="Q432" s="378"/>
    </row>
    <row r="433" spans="1:17" ht="12.7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220758.27</v>
      </c>
      <c r="J433" s="167"/>
      <c r="K433" s="167"/>
      <c r="L433" s="167"/>
      <c r="M433" s="167"/>
      <c r="N433" s="164"/>
      <c r="O433" s="243"/>
      <c r="P433" s="378">
        <f>C433+I433-N433</f>
        <v>220758.27</v>
      </c>
      <c r="Q433" s="378"/>
    </row>
    <row r="434" spans="1:15" ht="12">
      <c r="A434" s="308"/>
      <c r="B434" s="308"/>
      <c r="C434" s="303"/>
      <c r="D434" s="208"/>
      <c r="E434" s="74"/>
      <c r="F434" s="74"/>
      <c r="G434" s="74"/>
      <c r="I434" s="378"/>
      <c r="J434" s="74"/>
      <c r="K434" s="74"/>
      <c r="L434" s="74"/>
      <c r="M434" s="74"/>
      <c r="N434" s="311"/>
      <c r="O434" s="312"/>
    </row>
    <row r="435" spans="1:15" ht="12">
      <c r="A435" s="308"/>
      <c r="B435" s="308"/>
      <c r="C435" s="303"/>
      <c r="D435" s="208"/>
      <c r="E435" s="74"/>
      <c r="F435" s="74"/>
      <c r="G435" s="74"/>
      <c r="I435" s="482"/>
      <c r="J435" s="74"/>
      <c r="K435" s="74"/>
      <c r="L435" s="74"/>
      <c r="M435" s="74"/>
      <c r="N435" s="311"/>
      <c r="O435" s="312"/>
    </row>
    <row r="436" spans="1:15" ht="12">
      <c r="A436" s="308"/>
      <c r="B436" s="308"/>
      <c r="C436" s="303"/>
      <c r="D436" s="208"/>
      <c r="E436" s="74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4:15" ht="11.25">
      <c r="D437" s="128"/>
      <c r="E437" s="75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6" ht="11.25">
      <c r="A438" s="253"/>
      <c r="B438" s="253"/>
      <c r="C438" s="253"/>
      <c r="D438" s="254"/>
      <c r="E438" s="255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  <c r="P438" s="253"/>
    </row>
    <row r="439" spans="1:16" ht="11.25">
      <c r="A439" s="69"/>
      <c r="B439" s="69"/>
      <c r="D439" s="125"/>
      <c r="E439" s="7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  <c r="P439" s="69"/>
    </row>
    <row r="440" spans="1:16" ht="11.25">
      <c r="A440" s="69"/>
      <c r="B440" s="69"/>
      <c r="D440" s="125"/>
      <c r="E440" s="7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  <c r="P440" s="69"/>
    </row>
    <row r="441" spans="1:16" ht="11.25">
      <c r="A441" s="69"/>
      <c r="B441" s="69"/>
      <c r="D441" s="125"/>
      <c r="E441" s="7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  <c r="P441" s="69"/>
    </row>
    <row r="442" spans="4:15" ht="11.25">
      <c r="D442" s="125"/>
      <c r="E442" s="7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4:15" ht="11.25">
      <c r="D443" s="125"/>
      <c r="E443" s="7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1:15" ht="12" thickBot="1">
      <c r="A444" s="12" t="s">
        <v>59</v>
      </c>
      <c r="D444" s="183" t="s">
        <v>217</v>
      </c>
      <c r="E444" s="75"/>
      <c r="F444" s="75"/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2" thickBot="1">
      <c r="A445" s="7" t="s">
        <v>119</v>
      </c>
      <c r="B445" s="7" t="s">
        <v>94</v>
      </c>
      <c r="C445" s="192"/>
      <c r="D445" s="81" t="s">
        <v>364</v>
      </c>
      <c r="E445" s="82"/>
      <c r="F445" s="82"/>
      <c r="G445" s="82"/>
      <c r="H445" s="233"/>
      <c r="I445" s="223"/>
      <c r="J445" s="85"/>
      <c r="K445" s="85" t="s">
        <v>18</v>
      </c>
      <c r="L445" s="85"/>
      <c r="M445" s="86"/>
      <c r="N445" s="92"/>
      <c r="O445" s="115"/>
    </row>
    <row r="446" spans="1:15" ht="57" thickBot="1">
      <c r="A446" s="27" t="s">
        <v>120</v>
      </c>
      <c r="B446" s="27"/>
      <c r="C446" s="331" t="s">
        <v>363</v>
      </c>
      <c r="D446" s="84">
        <v>1</v>
      </c>
      <c r="E446" s="84">
        <v>2</v>
      </c>
      <c r="F446" s="89">
        <v>3</v>
      </c>
      <c r="G446" s="89">
        <v>4</v>
      </c>
      <c r="H446" s="234" t="s">
        <v>365</v>
      </c>
      <c r="I446" s="90" t="s">
        <v>393</v>
      </c>
      <c r="J446" s="91" t="s">
        <v>353</v>
      </c>
      <c r="K446" s="88"/>
      <c r="L446" s="88"/>
      <c r="M446" s="88"/>
      <c r="N446" s="93" t="s">
        <v>19</v>
      </c>
      <c r="O446" s="116" t="s">
        <v>367</v>
      </c>
    </row>
    <row r="447" spans="1:15" ht="12" thickBot="1">
      <c r="A447" s="45">
        <v>5</v>
      </c>
      <c r="B447" s="45"/>
      <c r="C447" s="70"/>
      <c r="D447" s="100"/>
      <c r="E447" s="101"/>
      <c r="F447" s="101"/>
      <c r="G447" s="101"/>
      <c r="H447" s="101"/>
      <c r="I447" s="101"/>
      <c r="J447" s="108"/>
      <c r="K447" s="108"/>
      <c r="L447" s="108"/>
      <c r="M447" s="108"/>
      <c r="N447" s="168"/>
      <c r="O447" s="119"/>
    </row>
    <row r="448" spans="1:15" ht="12.75" thickBot="1">
      <c r="A448" s="314"/>
      <c r="B448" s="58" t="s">
        <v>121</v>
      </c>
      <c r="C448" s="416">
        <v>0</v>
      </c>
      <c r="D448" s="102"/>
      <c r="E448" s="102"/>
      <c r="F448" s="102"/>
      <c r="G448" s="102"/>
      <c r="H448" s="102">
        <f>D448+E448+F448+G448</f>
        <v>0</v>
      </c>
      <c r="I448" s="229">
        <f aca="true" t="shared" si="12" ref="I448:I511">H448/1.1/1.18</f>
        <v>0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0</v>
      </c>
    </row>
    <row r="449" spans="1:15" ht="12.75" thickBot="1">
      <c r="A449" s="48"/>
      <c r="B449" s="50"/>
      <c r="C449" s="72"/>
      <c r="D449" s="103"/>
      <c r="E449" s="104"/>
      <c r="F449" s="104"/>
      <c r="G449" s="104"/>
      <c r="H449" s="104"/>
      <c r="I449" s="229">
        <f t="shared" si="12"/>
        <v>0</v>
      </c>
      <c r="J449" s="110"/>
      <c r="K449" s="110"/>
      <c r="L449" s="110"/>
      <c r="M449" s="110"/>
      <c r="N449" s="111"/>
      <c r="O449" s="119"/>
    </row>
    <row r="450" spans="1:15" ht="12.75" thickBot="1">
      <c r="A450" s="314"/>
      <c r="B450" s="80" t="s">
        <v>122</v>
      </c>
      <c r="C450" s="416">
        <v>43644.95</v>
      </c>
      <c r="D450" s="102">
        <v>25004.73</v>
      </c>
      <c r="E450" s="102">
        <v>25004.73</v>
      </c>
      <c r="F450" s="102">
        <v>25004.73</v>
      </c>
      <c r="G450" s="102">
        <v>25004.73</v>
      </c>
      <c r="H450" s="102">
        <f>D450+E450+F450+G450</f>
        <v>100018.92</v>
      </c>
      <c r="I450" s="229">
        <f t="shared" si="12"/>
        <v>77056.17873651772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120701.12873651771</v>
      </c>
    </row>
    <row r="451" spans="1:15" ht="12.75" thickBot="1">
      <c r="A451" s="8"/>
      <c r="B451" s="50"/>
      <c r="C451" s="75"/>
      <c r="D451" s="94"/>
      <c r="E451" s="95"/>
      <c r="F451" s="95"/>
      <c r="G451" s="95"/>
      <c r="H451" s="95"/>
      <c r="I451" s="229">
        <f t="shared" si="12"/>
        <v>0</v>
      </c>
      <c r="J451" s="107"/>
      <c r="K451" s="107"/>
      <c r="L451" s="107"/>
      <c r="M451" s="107"/>
      <c r="N451" s="112"/>
      <c r="O451" s="119"/>
    </row>
    <row r="452" spans="1:15" ht="12.75" thickBot="1">
      <c r="A452" s="314"/>
      <c r="B452" s="80" t="s">
        <v>123</v>
      </c>
      <c r="C452" s="416">
        <v>787.71</v>
      </c>
      <c r="D452" s="102">
        <v>278.85</v>
      </c>
      <c r="E452" s="102">
        <v>278.85</v>
      </c>
      <c r="F452" s="102">
        <v>278.85</v>
      </c>
      <c r="G452" s="102">
        <v>278.85</v>
      </c>
      <c r="H452" s="102">
        <f>D452+E452+F452+G452</f>
        <v>1115.4</v>
      </c>
      <c r="I452" s="229">
        <f t="shared" si="12"/>
        <v>859.3220338983051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1647.0320338983051</v>
      </c>
    </row>
    <row r="453" spans="1:15" ht="12.75" thickBot="1">
      <c r="A453" s="8"/>
      <c r="B453" s="48"/>
      <c r="C453" s="75"/>
      <c r="D453" s="94"/>
      <c r="E453" s="95"/>
      <c r="F453" s="95"/>
      <c r="G453" s="95"/>
      <c r="H453" s="95"/>
      <c r="I453" s="229">
        <f t="shared" si="12"/>
        <v>0</v>
      </c>
      <c r="J453" s="107"/>
      <c r="K453" s="107"/>
      <c r="L453" s="107"/>
      <c r="M453" s="107"/>
      <c r="N453" s="112"/>
      <c r="O453" s="119"/>
    </row>
    <row r="454" spans="1:15" ht="12.75" thickBot="1">
      <c r="A454" s="314"/>
      <c r="B454" s="80" t="s">
        <v>124</v>
      </c>
      <c r="C454" s="416">
        <v>0</v>
      </c>
      <c r="D454" s="102"/>
      <c r="E454" s="102"/>
      <c r="F454" s="102"/>
      <c r="G454" s="102"/>
      <c r="H454" s="102">
        <f>D454+E454+F454+G454</f>
        <v>0</v>
      </c>
      <c r="I454" s="229">
        <f t="shared" si="12"/>
        <v>0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0</v>
      </c>
    </row>
    <row r="455" spans="1:15" ht="12.75" thickBot="1">
      <c r="A455" s="9"/>
      <c r="B455" s="50"/>
      <c r="C455" s="75"/>
      <c r="D455" s="94"/>
      <c r="E455" s="95"/>
      <c r="F455" s="95"/>
      <c r="G455" s="95"/>
      <c r="H455" s="95"/>
      <c r="I455" s="229">
        <f t="shared" si="12"/>
        <v>0</v>
      </c>
      <c r="J455" s="107"/>
      <c r="K455" s="107"/>
      <c r="L455" s="107"/>
      <c r="M455" s="107"/>
      <c r="N455" s="112"/>
      <c r="O455" s="119"/>
    </row>
    <row r="456" spans="1:15" ht="12.75" thickBot="1">
      <c r="A456" s="314"/>
      <c r="B456" s="80" t="s">
        <v>125</v>
      </c>
      <c r="C456" s="416">
        <v>0</v>
      </c>
      <c r="D456" s="102"/>
      <c r="E456" s="102"/>
      <c r="F456" s="102"/>
      <c r="G456" s="102"/>
      <c r="H456" s="102">
        <f>D456+E456+F456+G456</f>
        <v>0</v>
      </c>
      <c r="I456" s="229">
        <f t="shared" si="12"/>
        <v>0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0</v>
      </c>
    </row>
    <row r="457" spans="1:15" ht="12.75" thickBot="1">
      <c r="A457" s="44"/>
      <c r="B457" s="53"/>
      <c r="C457" s="75"/>
      <c r="D457" s="94"/>
      <c r="E457" s="95"/>
      <c r="F457" s="95"/>
      <c r="G457" s="95"/>
      <c r="H457" s="95"/>
      <c r="I457" s="229">
        <f t="shared" si="12"/>
        <v>0</v>
      </c>
      <c r="J457" s="107"/>
      <c r="K457" s="107"/>
      <c r="L457" s="107"/>
      <c r="M457" s="107"/>
      <c r="N457" s="112"/>
      <c r="O457" s="119"/>
    </row>
    <row r="458" spans="1:15" ht="12.75" thickBot="1">
      <c r="A458" s="314"/>
      <c r="B458" s="58" t="s">
        <v>126</v>
      </c>
      <c r="C458" s="416">
        <v>0</v>
      </c>
      <c r="D458" s="102"/>
      <c r="E458" s="102"/>
      <c r="F458" s="102"/>
      <c r="G458" s="102"/>
      <c r="H458" s="102">
        <f>D458+E458+F458+G458</f>
        <v>0</v>
      </c>
      <c r="I458" s="229">
        <f t="shared" si="12"/>
        <v>0</v>
      </c>
      <c r="J458" s="109"/>
      <c r="K458" s="109"/>
      <c r="L458" s="109"/>
      <c r="M458" s="109"/>
      <c r="N458" s="236">
        <f>J458+K458+L458+M458</f>
        <v>0</v>
      </c>
      <c r="O458" s="146">
        <f>C458+I458-N458</f>
        <v>0</v>
      </c>
    </row>
    <row r="459" spans="1:15" ht="12.75" thickBot="1">
      <c r="A459" s="44"/>
      <c r="B459" s="53"/>
      <c r="C459" s="75"/>
      <c r="D459" s="94"/>
      <c r="E459" s="95"/>
      <c r="F459" s="95"/>
      <c r="G459" s="95"/>
      <c r="H459" s="95"/>
      <c r="I459" s="229">
        <f t="shared" si="12"/>
        <v>0</v>
      </c>
      <c r="J459" s="107"/>
      <c r="K459" s="107"/>
      <c r="L459" s="107"/>
      <c r="M459" s="107"/>
      <c r="N459" s="112"/>
      <c r="O459" s="119"/>
    </row>
    <row r="460" spans="1:15" ht="12.75" thickBot="1">
      <c r="A460" s="314"/>
      <c r="B460" s="80" t="s">
        <v>127</v>
      </c>
      <c r="C460" s="416">
        <v>25708.56</v>
      </c>
      <c r="D460" s="102">
        <v>1141.2</v>
      </c>
      <c r="E460" s="102">
        <v>7001.01</v>
      </c>
      <c r="F460" s="102">
        <v>7001.01</v>
      </c>
      <c r="G460" s="102">
        <v>513.36</v>
      </c>
      <c r="H460" s="102">
        <f>D460+E460+F460+G460</f>
        <v>15656.580000000002</v>
      </c>
      <c r="I460" s="229">
        <f t="shared" si="12"/>
        <v>12062.080123266564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37770.64012326657</v>
      </c>
    </row>
    <row r="461" spans="1:15" ht="12.75" thickBot="1">
      <c r="A461" s="44"/>
      <c r="B461" s="53"/>
      <c r="C461" s="75"/>
      <c r="D461" s="94"/>
      <c r="E461" s="95"/>
      <c r="F461" s="95"/>
      <c r="G461" s="95"/>
      <c r="H461" s="95"/>
      <c r="I461" s="229">
        <f t="shared" si="12"/>
        <v>0</v>
      </c>
      <c r="J461" s="107"/>
      <c r="K461" s="107"/>
      <c r="L461" s="107"/>
      <c r="M461" s="107"/>
      <c r="N461" s="112"/>
      <c r="O461" s="119"/>
    </row>
    <row r="462" spans="1:15" ht="12.75" thickBot="1">
      <c r="A462" s="314"/>
      <c r="B462" s="58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12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2.75" thickBot="1">
      <c r="A463" s="8"/>
      <c r="B463" s="48"/>
      <c r="C463" s="75"/>
      <c r="D463" s="94"/>
      <c r="E463" s="95"/>
      <c r="F463" s="95"/>
      <c r="G463" s="95"/>
      <c r="H463" s="95"/>
      <c r="I463" s="229">
        <f t="shared" si="12"/>
        <v>0</v>
      </c>
      <c r="J463" s="107"/>
      <c r="K463" s="107"/>
      <c r="L463" s="107"/>
      <c r="M463" s="107"/>
      <c r="N463" s="120"/>
      <c r="O463" s="122"/>
    </row>
    <row r="464" spans="1:15" ht="12.75" thickBot="1">
      <c r="A464" s="314"/>
      <c r="B464" s="80" t="s">
        <v>129</v>
      </c>
      <c r="C464" s="416">
        <v>0</v>
      </c>
      <c r="D464" s="102"/>
      <c r="E464" s="102"/>
      <c r="F464" s="102"/>
      <c r="G464" s="102"/>
      <c r="H464" s="102">
        <f>D464+E464+F464+G464</f>
        <v>0</v>
      </c>
      <c r="I464" s="229">
        <f t="shared" si="12"/>
        <v>0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0</v>
      </c>
    </row>
    <row r="465" spans="1:15" ht="12.75" thickBot="1">
      <c r="A465" s="8"/>
      <c r="B465" s="48"/>
      <c r="C465" s="75"/>
      <c r="D465" s="94"/>
      <c r="E465" s="95"/>
      <c r="F465" s="95"/>
      <c r="G465" s="95"/>
      <c r="H465" s="95"/>
      <c r="I465" s="229">
        <f t="shared" si="12"/>
        <v>0</v>
      </c>
      <c r="J465" s="107"/>
      <c r="K465" s="107"/>
      <c r="L465" s="107"/>
      <c r="M465" s="107"/>
      <c r="N465" s="120"/>
      <c r="O465" s="123"/>
    </row>
    <row r="466" spans="1:15" ht="12.75" thickBot="1">
      <c r="A466" s="314"/>
      <c r="B466" s="80" t="s">
        <v>130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12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2.75" thickBot="1">
      <c r="A467" s="8"/>
      <c r="B467" s="48"/>
      <c r="C467" s="75"/>
      <c r="D467" s="94"/>
      <c r="E467" s="95"/>
      <c r="F467" s="95"/>
      <c r="G467" s="95"/>
      <c r="H467" s="95"/>
      <c r="I467" s="229">
        <f t="shared" si="12"/>
        <v>0</v>
      </c>
      <c r="J467" s="107"/>
      <c r="K467" s="107"/>
      <c r="L467" s="107"/>
      <c r="M467" s="107"/>
      <c r="N467" s="120"/>
      <c r="O467" s="123"/>
    </row>
    <row r="468" spans="1:15" ht="12.75" thickBot="1">
      <c r="A468" s="314"/>
      <c r="B468" s="80" t="s">
        <v>131</v>
      </c>
      <c r="C468" s="416">
        <v>0</v>
      </c>
      <c r="D468" s="102"/>
      <c r="E468" s="102"/>
      <c r="F468" s="102"/>
      <c r="G468" s="102"/>
      <c r="H468" s="102">
        <f>D468+E468+F468+G468</f>
        <v>0</v>
      </c>
      <c r="I468" s="229">
        <f t="shared" si="12"/>
        <v>0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0</v>
      </c>
    </row>
    <row r="469" spans="1:15" ht="12.75" thickBot="1">
      <c r="A469" s="8"/>
      <c r="B469" s="50"/>
      <c r="C469" s="75"/>
      <c r="D469" s="94"/>
      <c r="E469" s="95"/>
      <c r="F469" s="95"/>
      <c r="G469" s="95"/>
      <c r="H469" s="95"/>
      <c r="I469" s="229">
        <f t="shared" si="12"/>
        <v>0</v>
      </c>
      <c r="J469" s="107"/>
      <c r="K469" s="107"/>
      <c r="L469" s="107"/>
      <c r="M469" s="107"/>
      <c r="N469" s="120"/>
      <c r="O469" s="123"/>
    </row>
    <row r="470" spans="1:15" ht="12.75" thickBot="1">
      <c r="A470" s="54"/>
      <c r="B470" s="80" t="s">
        <v>44</v>
      </c>
      <c r="C470" s="416">
        <v>0</v>
      </c>
      <c r="D470" s="102"/>
      <c r="E470" s="102"/>
      <c r="F470" s="102"/>
      <c r="G470" s="102"/>
      <c r="H470" s="102">
        <f>D470+E470+F470+G470</f>
        <v>0</v>
      </c>
      <c r="I470" s="229">
        <f t="shared" si="12"/>
        <v>0</v>
      </c>
      <c r="J470" s="109"/>
      <c r="K470" s="109"/>
      <c r="L470" s="109"/>
      <c r="M470" s="109"/>
      <c r="N470" s="236">
        <f>J470+K470+L470+M470</f>
        <v>0</v>
      </c>
      <c r="O470" s="146">
        <f>C470+I470-N470</f>
        <v>0</v>
      </c>
    </row>
    <row r="471" spans="1:15" ht="12.75" thickBot="1">
      <c r="A471" s="48"/>
      <c r="B471" s="48"/>
      <c r="C471" s="72"/>
      <c r="D471" s="94"/>
      <c r="E471" s="95"/>
      <c r="F471" s="95"/>
      <c r="G471" s="95"/>
      <c r="H471" s="95"/>
      <c r="I471" s="229">
        <f t="shared" si="12"/>
        <v>0</v>
      </c>
      <c r="J471" s="107"/>
      <c r="K471" s="107"/>
      <c r="L471" s="107"/>
      <c r="M471" s="107"/>
      <c r="N471" s="120"/>
      <c r="O471" s="123"/>
    </row>
    <row r="472" spans="1:15" ht="12.75" thickBot="1">
      <c r="A472" s="314"/>
      <c r="B472" s="80" t="s">
        <v>132</v>
      </c>
      <c r="C472" s="416">
        <v>0</v>
      </c>
      <c r="D472" s="102"/>
      <c r="E472" s="102"/>
      <c r="F472" s="102"/>
      <c r="G472" s="102"/>
      <c r="H472" s="102">
        <f>D472+E472+F472+G472</f>
        <v>0</v>
      </c>
      <c r="I472" s="229">
        <f t="shared" si="12"/>
        <v>0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0</v>
      </c>
    </row>
    <row r="473" spans="1:15" ht="12.75" thickBot="1">
      <c r="A473" s="8"/>
      <c r="B473" s="48"/>
      <c r="C473" s="75"/>
      <c r="D473" s="94"/>
      <c r="E473" s="95"/>
      <c r="F473" s="95"/>
      <c r="G473" s="95"/>
      <c r="H473" s="95"/>
      <c r="I473" s="229">
        <f t="shared" si="12"/>
        <v>0</v>
      </c>
      <c r="J473" s="107"/>
      <c r="K473" s="107"/>
      <c r="L473" s="107"/>
      <c r="M473" s="107"/>
      <c r="N473" s="120"/>
      <c r="O473" s="123"/>
    </row>
    <row r="474" spans="1:15" ht="12.75" thickBot="1">
      <c r="A474" s="314"/>
      <c r="B474" s="80" t="s">
        <v>133</v>
      </c>
      <c r="C474" s="416">
        <v>0</v>
      </c>
      <c r="D474" s="102"/>
      <c r="E474" s="102"/>
      <c r="F474" s="102"/>
      <c r="G474" s="102"/>
      <c r="H474" s="102">
        <f>D474+E474+F474+G474</f>
        <v>0</v>
      </c>
      <c r="I474" s="229">
        <f t="shared" si="12"/>
        <v>0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0</v>
      </c>
    </row>
    <row r="475" spans="1:15" ht="12.75" thickBot="1">
      <c r="A475" s="8"/>
      <c r="B475" s="50"/>
      <c r="C475" s="75"/>
      <c r="D475" s="94"/>
      <c r="E475" s="95"/>
      <c r="F475" s="95"/>
      <c r="G475" s="95"/>
      <c r="H475" s="95"/>
      <c r="I475" s="229">
        <f t="shared" si="12"/>
        <v>0</v>
      </c>
      <c r="J475" s="107"/>
      <c r="K475" s="107"/>
      <c r="L475" s="107"/>
      <c r="M475" s="107"/>
      <c r="N475" s="120"/>
      <c r="O475" s="123"/>
    </row>
    <row r="476" spans="1:15" ht="12.75" thickBot="1">
      <c r="A476" s="314"/>
      <c r="B476" s="80" t="s">
        <v>134</v>
      </c>
      <c r="C476" s="416">
        <v>0</v>
      </c>
      <c r="D476" s="102"/>
      <c r="E476" s="102"/>
      <c r="F476" s="102"/>
      <c r="G476" s="102"/>
      <c r="H476" s="102">
        <f>D476+E476+F476+G476</f>
        <v>0</v>
      </c>
      <c r="I476" s="229">
        <f t="shared" si="12"/>
        <v>0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0</v>
      </c>
    </row>
    <row r="477" spans="1:15" ht="12.75" thickBot="1">
      <c r="A477" s="8"/>
      <c r="B477" s="48"/>
      <c r="C477" s="75"/>
      <c r="D477" s="94"/>
      <c r="E477" s="95"/>
      <c r="F477" s="95"/>
      <c r="G477" s="95"/>
      <c r="H477" s="95"/>
      <c r="I477" s="229">
        <f t="shared" si="12"/>
        <v>0</v>
      </c>
      <c r="J477" s="107"/>
      <c r="K477" s="107"/>
      <c r="L477" s="107"/>
      <c r="M477" s="107"/>
      <c r="N477" s="120"/>
      <c r="O477" s="123"/>
    </row>
    <row r="478" spans="1:15" ht="12.75" thickBot="1">
      <c r="A478" s="314"/>
      <c r="B478" s="80" t="s">
        <v>135</v>
      </c>
      <c r="C478" s="416">
        <v>0</v>
      </c>
      <c r="D478" s="102"/>
      <c r="E478" s="102"/>
      <c r="F478" s="102"/>
      <c r="G478" s="102"/>
      <c r="H478" s="102">
        <f>D478+E478+F478+G478</f>
        <v>0</v>
      </c>
      <c r="I478" s="229">
        <f t="shared" si="12"/>
        <v>0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0</v>
      </c>
    </row>
    <row r="479" spans="1:15" ht="12.75" thickBot="1">
      <c r="A479" s="8"/>
      <c r="B479" s="48"/>
      <c r="C479" s="75"/>
      <c r="D479" s="94"/>
      <c r="E479" s="95"/>
      <c r="F479" s="95"/>
      <c r="G479" s="95"/>
      <c r="H479" s="95"/>
      <c r="I479" s="229">
        <f t="shared" si="12"/>
        <v>0</v>
      </c>
      <c r="J479" s="107"/>
      <c r="K479" s="107"/>
      <c r="L479" s="107"/>
      <c r="M479" s="107"/>
      <c r="N479" s="120"/>
      <c r="O479" s="123"/>
    </row>
    <row r="480" spans="1:15" ht="12.75" thickBot="1">
      <c r="A480" s="314"/>
      <c r="B480" s="80" t="s">
        <v>136</v>
      </c>
      <c r="C480" s="416">
        <v>0</v>
      </c>
      <c r="D480" s="102"/>
      <c r="E480" s="102"/>
      <c r="F480" s="102"/>
      <c r="G480" s="102"/>
      <c r="H480" s="102">
        <f>D480+E480+F480+G480</f>
        <v>0</v>
      </c>
      <c r="I480" s="229">
        <f t="shared" si="12"/>
        <v>0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0</v>
      </c>
    </row>
    <row r="481" spans="1:15" ht="12.75" thickBot="1">
      <c r="A481" s="9"/>
      <c r="B481" s="50"/>
      <c r="C481" s="75"/>
      <c r="D481" s="94"/>
      <c r="E481" s="95"/>
      <c r="F481" s="95"/>
      <c r="G481" s="95"/>
      <c r="H481" s="95"/>
      <c r="I481" s="229">
        <f t="shared" si="12"/>
        <v>0</v>
      </c>
      <c r="J481" s="107"/>
      <c r="K481" s="107"/>
      <c r="L481" s="107"/>
      <c r="M481" s="107"/>
      <c r="N481" s="120"/>
      <c r="O481" s="123"/>
    </row>
    <row r="482" spans="1:15" ht="12.75" thickBot="1">
      <c r="A482" s="314"/>
      <c r="B482" s="80" t="s">
        <v>137</v>
      </c>
      <c r="C482" s="416">
        <v>1012.37</v>
      </c>
      <c r="D482" s="102">
        <v>358.38</v>
      </c>
      <c r="E482" s="102">
        <v>358.38</v>
      </c>
      <c r="F482" s="102">
        <v>358.38</v>
      </c>
      <c r="G482" s="102">
        <v>358.38</v>
      </c>
      <c r="H482" s="102">
        <f>D482+E482+F482+G482</f>
        <v>1433.52</v>
      </c>
      <c r="I482" s="229">
        <f t="shared" si="12"/>
        <v>1104.4067796610168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2116.776779661017</v>
      </c>
    </row>
    <row r="483" spans="1:15" ht="12.75" thickBot="1">
      <c r="A483" s="8"/>
      <c r="B483" s="50"/>
      <c r="C483" s="75"/>
      <c r="D483" s="94"/>
      <c r="E483" s="95"/>
      <c r="F483" s="95"/>
      <c r="G483" s="95"/>
      <c r="H483" s="95"/>
      <c r="I483" s="229">
        <f t="shared" si="12"/>
        <v>0</v>
      </c>
      <c r="J483" s="107"/>
      <c r="K483" s="107"/>
      <c r="L483" s="107"/>
      <c r="M483" s="107"/>
      <c r="N483" s="120"/>
      <c r="O483" s="123"/>
    </row>
    <row r="484" spans="1:15" ht="12.75" thickBot="1">
      <c r="A484" s="314"/>
      <c r="B484" s="58" t="s">
        <v>138</v>
      </c>
      <c r="C484" s="416">
        <v>0</v>
      </c>
      <c r="D484" s="102"/>
      <c r="E484" s="102"/>
      <c r="F484" s="102"/>
      <c r="G484" s="102"/>
      <c r="H484" s="102">
        <f>D484+E484+F484+G484</f>
        <v>0</v>
      </c>
      <c r="I484" s="229">
        <f t="shared" si="12"/>
        <v>0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0</v>
      </c>
    </row>
    <row r="485" spans="1:15" ht="12.75" thickBot="1">
      <c r="A485" s="8"/>
      <c r="B485" s="50"/>
      <c r="C485" s="75"/>
      <c r="D485" s="94"/>
      <c r="E485" s="95"/>
      <c r="F485" s="95"/>
      <c r="G485" s="95"/>
      <c r="H485" s="95"/>
      <c r="I485" s="229">
        <f t="shared" si="12"/>
        <v>0</v>
      </c>
      <c r="J485" s="107"/>
      <c r="K485" s="107"/>
      <c r="L485" s="107"/>
      <c r="M485" s="107"/>
      <c r="N485" s="120"/>
      <c r="O485" s="123"/>
    </row>
    <row r="486" spans="1:15" ht="12.75" thickBot="1">
      <c r="A486" s="314"/>
      <c r="B486" s="58" t="s">
        <v>139</v>
      </c>
      <c r="C486" s="416">
        <v>0</v>
      </c>
      <c r="D486" s="102"/>
      <c r="E486" s="102"/>
      <c r="F486" s="102"/>
      <c r="G486" s="102"/>
      <c r="H486" s="102">
        <f>D486+E486+F486+G486</f>
        <v>0</v>
      </c>
      <c r="I486" s="229">
        <f t="shared" si="12"/>
        <v>0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0</v>
      </c>
    </row>
    <row r="487" spans="1:15" ht="12.75" thickBot="1">
      <c r="A487" s="8"/>
      <c r="B487" s="48"/>
      <c r="C487" s="75"/>
      <c r="D487" s="94"/>
      <c r="E487" s="95"/>
      <c r="F487" s="95"/>
      <c r="G487" s="95"/>
      <c r="H487" s="95"/>
      <c r="I487" s="229">
        <f t="shared" si="12"/>
        <v>0</v>
      </c>
      <c r="J487" s="107"/>
      <c r="K487" s="107"/>
      <c r="L487" s="107"/>
      <c r="M487" s="107"/>
      <c r="N487" s="120"/>
      <c r="O487" s="123"/>
    </row>
    <row r="488" spans="1:15" ht="12.7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12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2.75" thickBot="1">
      <c r="A489" s="8"/>
      <c r="B489" s="48"/>
      <c r="C489" s="75"/>
      <c r="D489" s="94"/>
      <c r="E489" s="95"/>
      <c r="F489" s="95"/>
      <c r="G489" s="95"/>
      <c r="H489" s="95"/>
      <c r="I489" s="229">
        <f t="shared" si="12"/>
        <v>0</v>
      </c>
      <c r="J489" s="107"/>
      <c r="K489" s="107"/>
      <c r="L489" s="107"/>
      <c r="M489" s="107"/>
      <c r="N489" s="120"/>
      <c r="O489" s="123"/>
    </row>
    <row r="490" spans="1:15" ht="12.75" thickBot="1">
      <c r="A490" s="314"/>
      <c r="B490" s="58" t="s">
        <v>140</v>
      </c>
      <c r="C490" s="416">
        <v>0</v>
      </c>
      <c r="D490" s="102"/>
      <c r="E490" s="102"/>
      <c r="F490" s="102"/>
      <c r="G490" s="102"/>
      <c r="H490" s="102">
        <f>D490+E490+F490+G490</f>
        <v>0</v>
      </c>
      <c r="I490" s="229">
        <f t="shared" si="12"/>
        <v>0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0</v>
      </c>
    </row>
    <row r="491" spans="1:15" ht="12.75" thickBot="1">
      <c r="A491" s="8"/>
      <c r="B491" s="50"/>
      <c r="C491" s="75"/>
      <c r="D491" s="94"/>
      <c r="E491" s="95"/>
      <c r="F491" s="95"/>
      <c r="G491" s="95"/>
      <c r="H491" s="95"/>
      <c r="I491" s="229">
        <f t="shared" si="12"/>
        <v>0</v>
      </c>
      <c r="J491" s="107"/>
      <c r="K491" s="107"/>
      <c r="L491" s="107"/>
      <c r="M491" s="107"/>
      <c r="N491" s="120"/>
      <c r="O491" s="123"/>
    </row>
    <row r="492" spans="1:15" ht="12.75" thickBot="1">
      <c r="A492" s="314"/>
      <c r="B492" s="80" t="s">
        <v>141</v>
      </c>
      <c r="C492" s="416">
        <v>0</v>
      </c>
      <c r="D492" s="102"/>
      <c r="E492" s="102"/>
      <c r="F492" s="102"/>
      <c r="G492" s="102"/>
      <c r="H492" s="102">
        <f>D492+E492+F492+G492</f>
        <v>0</v>
      </c>
      <c r="I492" s="229">
        <f t="shared" si="12"/>
        <v>0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0</v>
      </c>
    </row>
    <row r="493" spans="1:15" ht="12.75" thickBot="1">
      <c r="A493" s="8"/>
      <c r="B493" s="48"/>
      <c r="C493" s="75"/>
      <c r="D493" s="94"/>
      <c r="E493" s="95"/>
      <c r="F493" s="95"/>
      <c r="G493" s="95"/>
      <c r="H493" s="95"/>
      <c r="I493" s="229">
        <f t="shared" si="12"/>
        <v>0</v>
      </c>
      <c r="J493" s="107"/>
      <c r="K493" s="107"/>
      <c r="L493" s="107"/>
      <c r="M493" s="107"/>
      <c r="N493" s="120"/>
      <c r="O493" s="123"/>
    </row>
    <row r="494" spans="1:15" ht="12.7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12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2.75" thickBot="1">
      <c r="A495" s="8"/>
      <c r="B495" s="48"/>
      <c r="C495" s="75"/>
      <c r="D495" s="94"/>
      <c r="E495" s="95"/>
      <c r="F495" s="95"/>
      <c r="G495" s="95"/>
      <c r="H495" s="95"/>
      <c r="I495" s="229">
        <f t="shared" si="12"/>
        <v>0</v>
      </c>
      <c r="J495" s="107"/>
      <c r="K495" s="107"/>
      <c r="L495" s="107"/>
      <c r="M495" s="107"/>
      <c r="N495" s="120"/>
      <c r="O495" s="123"/>
    </row>
    <row r="496" spans="1:15" ht="12.75" thickBot="1">
      <c r="A496" s="314"/>
      <c r="B496" s="80" t="s">
        <v>143</v>
      </c>
      <c r="C496" s="416">
        <v>0</v>
      </c>
      <c r="D496" s="102"/>
      <c r="E496" s="102"/>
      <c r="F496" s="102"/>
      <c r="G496" s="102"/>
      <c r="H496" s="102">
        <f>D496+E496+F496+G496</f>
        <v>0</v>
      </c>
      <c r="I496" s="229">
        <f t="shared" si="12"/>
        <v>0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0</v>
      </c>
    </row>
    <row r="497" spans="1:15" ht="12.75" thickBot="1">
      <c r="A497" s="8"/>
      <c r="B497" s="48"/>
      <c r="C497" s="75"/>
      <c r="D497" s="94"/>
      <c r="E497" s="95"/>
      <c r="F497" s="95"/>
      <c r="G497" s="95"/>
      <c r="H497" s="95"/>
      <c r="I497" s="229">
        <f t="shared" si="12"/>
        <v>0</v>
      </c>
      <c r="J497" s="107"/>
      <c r="K497" s="107"/>
      <c r="L497" s="107"/>
      <c r="M497" s="107"/>
      <c r="N497" s="120"/>
      <c r="O497" s="123"/>
    </row>
    <row r="498" spans="1:15" ht="12.75" thickBot="1">
      <c r="A498" s="314"/>
      <c r="B498" s="80" t="s">
        <v>144</v>
      </c>
      <c r="C498" s="416">
        <v>0</v>
      </c>
      <c r="D498" s="102"/>
      <c r="E498" s="102"/>
      <c r="F498" s="102"/>
      <c r="G498" s="102"/>
      <c r="H498" s="102">
        <f>D498+E498+F498+G498</f>
        <v>0</v>
      </c>
      <c r="I498" s="229">
        <f t="shared" si="12"/>
        <v>0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0</v>
      </c>
    </row>
    <row r="499" spans="1:15" ht="12.75" thickBot="1">
      <c r="A499" s="8"/>
      <c r="B499" s="48"/>
      <c r="C499" s="75"/>
      <c r="D499" s="94"/>
      <c r="E499" s="95"/>
      <c r="F499" s="95"/>
      <c r="G499" s="95"/>
      <c r="H499" s="95"/>
      <c r="I499" s="229">
        <f t="shared" si="12"/>
        <v>0</v>
      </c>
      <c r="J499" s="107"/>
      <c r="K499" s="107"/>
      <c r="L499" s="107"/>
      <c r="M499" s="107"/>
      <c r="N499" s="120"/>
      <c r="O499" s="123"/>
    </row>
    <row r="500" spans="1:15" ht="12.75" thickBot="1">
      <c r="A500" s="314"/>
      <c r="B500" s="80" t="s">
        <v>145</v>
      </c>
      <c r="C500" s="416">
        <v>0</v>
      </c>
      <c r="D500" s="102"/>
      <c r="E500" s="102"/>
      <c r="F500" s="102"/>
      <c r="G500" s="102"/>
      <c r="H500" s="102">
        <f>D500+E500+F500+G500</f>
        <v>0</v>
      </c>
      <c r="I500" s="229">
        <f t="shared" si="12"/>
        <v>0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0</v>
      </c>
    </row>
    <row r="501" spans="1:15" ht="12.75" thickBot="1">
      <c r="A501" s="8"/>
      <c r="B501" s="48"/>
      <c r="C501" s="75"/>
      <c r="D501" s="94"/>
      <c r="E501" s="95"/>
      <c r="F501" s="95"/>
      <c r="G501" s="95"/>
      <c r="H501" s="95"/>
      <c r="I501" s="229">
        <f t="shared" si="12"/>
        <v>0</v>
      </c>
      <c r="J501" s="107"/>
      <c r="K501" s="107"/>
      <c r="L501" s="107"/>
      <c r="M501" s="107"/>
      <c r="N501" s="120"/>
      <c r="O501" s="123"/>
    </row>
    <row r="502" spans="1:15" ht="12.75" thickBot="1">
      <c r="A502" s="314"/>
      <c r="B502" s="80" t="s">
        <v>142</v>
      </c>
      <c r="C502" s="416">
        <v>0</v>
      </c>
      <c r="D502" s="102"/>
      <c r="E502" s="102"/>
      <c r="F502" s="102"/>
      <c r="G502" s="102"/>
      <c r="H502" s="102">
        <f>D502+E502+F502+G502</f>
        <v>0</v>
      </c>
      <c r="I502" s="229">
        <f t="shared" si="12"/>
        <v>0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0</v>
      </c>
    </row>
    <row r="503" spans="1:15" ht="12.7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2"/>
        <v>0</v>
      </c>
      <c r="J503" s="275"/>
      <c r="K503" s="275"/>
      <c r="L503" s="275"/>
      <c r="M503" s="275"/>
      <c r="N503" s="274"/>
      <c r="O503" s="276"/>
    </row>
    <row r="504" spans="1:15" ht="12.75" thickBot="1">
      <c r="A504" s="314"/>
      <c r="B504" s="11" t="s">
        <v>268</v>
      </c>
      <c r="C504" s="416">
        <v>0</v>
      </c>
      <c r="D504" s="102"/>
      <c r="E504" s="102"/>
      <c r="F504" s="102"/>
      <c r="G504" s="102"/>
      <c r="H504" s="102">
        <f>D504+E504+F504+G504</f>
        <v>0</v>
      </c>
      <c r="I504" s="229">
        <f t="shared" si="12"/>
        <v>0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0</v>
      </c>
    </row>
    <row r="505" spans="1:15" ht="12.7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2"/>
        <v>0</v>
      </c>
      <c r="J505" s="285"/>
      <c r="K505" s="285"/>
      <c r="L505" s="285"/>
      <c r="M505" s="285"/>
      <c r="N505" s="300"/>
      <c r="O505" s="161"/>
    </row>
    <row r="506" spans="1:15" ht="12.75" thickBot="1">
      <c r="A506" s="314"/>
      <c r="B506" s="11" t="s">
        <v>269</v>
      </c>
      <c r="C506" s="416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12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2.7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2"/>
        <v>0</v>
      </c>
      <c r="J507" s="285"/>
      <c r="K507" s="285"/>
      <c r="L507" s="285"/>
      <c r="M507" s="285"/>
      <c r="N507" s="300"/>
      <c r="O507" s="161"/>
    </row>
    <row r="508" spans="1:15" ht="12.75" thickBot="1">
      <c r="A508" s="314"/>
      <c r="B508" s="11" t="s">
        <v>270</v>
      </c>
      <c r="C508" s="416">
        <v>0</v>
      </c>
      <c r="D508" s="102"/>
      <c r="E508" s="102"/>
      <c r="F508" s="102"/>
      <c r="G508" s="102"/>
      <c r="H508" s="102">
        <f>D508+E508+F508+G508</f>
        <v>0</v>
      </c>
      <c r="I508" s="229">
        <f t="shared" si="12"/>
        <v>0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0</v>
      </c>
    </row>
    <row r="509" spans="1:15" ht="12.7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2"/>
        <v>0</v>
      </c>
      <c r="J509" s="285"/>
      <c r="K509" s="285"/>
      <c r="L509" s="285"/>
      <c r="M509" s="285"/>
      <c r="N509" s="300"/>
      <c r="O509" s="161"/>
    </row>
    <row r="510" spans="1:15" ht="12.75" thickBot="1">
      <c r="A510" s="314"/>
      <c r="B510" s="11" t="s">
        <v>271</v>
      </c>
      <c r="C510" s="416">
        <v>0</v>
      </c>
      <c r="D510" s="102"/>
      <c r="E510" s="102"/>
      <c r="F510" s="102"/>
      <c r="G510" s="102"/>
      <c r="H510" s="102">
        <f>D510+E510+F510+G510</f>
        <v>0</v>
      </c>
      <c r="I510" s="229">
        <f t="shared" si="12"/>
        <v>0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0</v>
      </c>
    </row>
    <row r="511" spans="1:15" ht="12.7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2"/>
        <v>0</v>
      </c>
      <c r="J511" s="285"/>
      <c r="K511" s="285"/>
      <c r="L511" s="285"/>
      <c r="M511" s="285"/>
      <c r="N511" s="300"/>
      <c r="O511" s="161"/>
    </row>
    <row r="512" spans="1:15" ht="12.75" thickBot="1">
      <c r="A512" s="314"/>
      <c r="B512" s="11" t="s">
        <v>272</v>
      </c>
      <c r="C512" s="416">
        <v>0</v>
      </c>
      <c r="D512" s="102"/>
      <c r="E512" s="102"/>
      <c r="F512" s="102"/>
      <c r="G512" s="102"/>
      <c r="H512" s="102">
        <f>D512+E512+F512+G512</f>
        <v>0</v>
      </c>
      <c r="I512" s="229">
        <f aca="true" t="shared" si="13" ref="I512:I537">H512/1.1/1.18</f>
        <v>0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0</v>
      </c>
    </row>
    <row r="513" spans="1:15" ht="12.7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3"/>
        <v>0</v>
      </c>
      <c r="J513" s="285"/>
      <c r="K513" s="285"/>
      <c r="L513" s="285"/>
      <c r="M513" s="285"/>
      <c r="N513" s="300"/>
      <c r="O513" s="161"/>
    </row>
    <row r="514" spans="1:15" ht="12.75" thickBot="1">
      <c r="A514" s="314"/>
      <c r="B514" s="11" t="s">
        <v>273</v>
      </c>
      <c r="C514" s="416">
        <v>0</v>
      </c>
      <c r="D514" s="102"/>
      <c r="E514" s="102"/>
      <c r="F514" s="102"/>
      <c r="G514" s="102"/>
      <c r="H514" s="102">
        <f>D514+E514+F514+G514</f>
        <v>0</v>
      </c>
      <c r="I514" s="229">
        <f t="shared" si="13"/>
        <v>0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0</v>
      </c>
    </row>
    <row r="515" spans="1:15" ht="12.7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3"/>
        <v>0</v>
      </c>
      <c r="J515" s="285"/>
      <c r="K515" s="285"/>
      <c r="L515" s="285"/>
      <c r="M515" s="285"/>
      <c r="N515" s="300"/>
      <c r="O515" s="161"/>
    </row>
    <row r="516" spans="1:15" ht="12.75" thickBot="1">
      <c r="A516" s="314"/>
      <c r="B516" s="11" t="s">
        <v>274</v>
      </c>
      <c r="C516" s="190">
        <v>829.41</v>
      </c>
      <c r="D516" s="102">
        <v>293.61</v>
      </c>
      <c r="E516" s="102">
        <v>293.61</v>
      </c>
      <c r="F516" s="102">
        <v>293.61</v>
      </c>
      <c r="G516" s="102">
        <v>293.61</v>
      </c>
      <c r="H516" s="102">
        <f>D516+E516+F516+G516</f>
        <v>1174.44</v>
      </c>
      <c r="I516" s="229">
        <f t="shared" si="13"/>
        <v>904.8073959938367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1734.2173959938368</v>
      </c>
    </row>
    <row r="517" spans="1:15" ht="12.7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3"/>
        <v>0</v>
      </c>
      <c r="J517" s="285"/>
      <c r="K517" s="285"/>
      <c r="L517" s="285"/>
      <c r="M517" s="285"/>
      <c r="N517" s="300"/>
      <c r="O517" s="161"/>
    </row>
    <row r="518" spans="1:15" ht="12.75" thickBot="1">
      <c r="A518" s="314"/>
      <c r="B518" s="11" t="s">
        <v>275</v>
      </c>
      <c r="C518" s="190">
        <v>-19292.44</v>
      </c>
      <c r="D518" s="102">
        <v>254.37</v>
      </c>
      <c r="E518" s="102">
        <v>254.37</v>
      </c>
      <c r="F518" s="102">
        <v>254.37</v>
      </c>
      <c r="G518" s="102">
        <v>254.37</v>
      </c>
      <c r="H518" s="102">
        <f>D518+E518+F518+G518</f>
        <v>1017.48</v>
      </c>
      <c r="I518" s="229">
        <f t="shared" si="13"/>
        <v>783.8828967642527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-18508.557103235747</v>
      </c>
    </row>
    <row r="519" spans="1:15" ht="12.7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3"/>
        <v>0</v>
      </c>
      <c r="J519" s="275"/>
      <c r="K519" s="275"/>
      <c r="L519" s="275"/>
      <c r="M519" s="275"/>
      <c r="N519" s="297"/>
      <c r="O519" s="158"/>
    </row>
    <row r="520" spans="1:15" ht="12.75" thickBot="1">
      <c r="A520" s="314"/>
      <c r="B520" s="11" t="s">
        <v>276</v>
      </c>
      <c r="C520" s="190">
        <v>-9657.41</v>
      </c>
      <c r="D520" s="102">
        <v>347.13</v>
      </c>
      <c r="E520" s="102">
        <v>347.13</v>
      </c>
      <c r="F520" s="102">
        <v>347.13</v>
      </c>
      <c r="G520" s="102">
        <v>347.13</v>
      </c>
      <c r="H520" s="102">
        <f>D520+E520+F520+G520</f>
        <v>1388.52</v>
      </c>
      <c r="I520" s="229">
        <f t="shared" si="13"/>
        <v>1069.738058551618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-8587.671941448381</v>
      </c>
    </row>
    <row r="521" spans="1:15" ht="12.7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3"/>
        <v>0</v>
      </c>
      <c r="J521" s="285"/>
      <c r="K521" s="285"/>
      <c r="L521" s="285"/>
      <c r="M521" s="285"/>
      <c r="N521" s="300"/>
      <c r="O521" s="161"/>
    </row>
    <row r="522" spans="1:15" ht="12.75" thickBot="1">
      <c r="A522" s="314"/>
      <c r="B522" s="11" t="s">
        <v>277</v>
      </c>
      <c r="C522" s="190">
        <v>980.59</v>
      </c>
      <c r="D522" s="102">
        <v>347.13</v>
      </c>
      <c r="E522" s="102">
        <v>347.13</v>
      </c>
      <c r="F522" s="102">
        <v>347.13</v>
      </c>
      <c r="G522" s="102">
        <v>347.13</v>
      </c>
      <c r="H522" s="102">
        <f>D522+E522+F522+G522</f>
        <v>1388.52</v>
      </c>
      <c r="I522" s="229">
        <f t="shared" si="13"/>
        <v>1069.738058551618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2050.328058551618</v>
      </c>
    </row>
    <row r="523" spans="1:15" ht="12.7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3"/>
        <v>0</v>
      </c>
      <c r="J523" s="285"/>
      <c r="K523" s="285"/>
      <c r="L523" s="285"/>
      <c r="M523" s="285"/>
      <c r="N523" s="300"/>
      <c r="O523" s="161"/>
    </row>
    <row r="524" spans="1:15" ht="12.75" thickBot="1">
      <c r="A524" s="314"/>
      <c r="B524" s="11" t="s">
        <v>278</v>
      </c>
      <c r="C524" s="190">
        <v>1094.83</v>
      </c>
      <c r="D524" s="102">
        <v>387.57</v>
      </c>
      <c r="E524" s="102">
        <v>387.57</v>
      </c>
      <c r="F524" s="102">
        <v>387.57</v>
      </c>
      <c r="G524" s="102">
        <v>387.57</v>
      </c>
      <c r="H524" s="102">
        <f>D524+E524+F524+G524</f>
        <v>1550.28</v>
      </c>
      <c r="I524" s="229">
        <f t="shared" si="13"/>
        <v>1194.3605546995377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2289.1905546995376</v>
      </c>
    </row>
    <row r="525" spans="1:15" ht="12.7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3"/>
        <v>0</v>
      </c>
      <c r="J525" s="285"/>
      <c r="K525" s="285"/>
      <c r="L525" s="285"/>
      <c r="M525" s="285"/>
      <c r="N525" s="300"/>
      <c r="O525" s="161"/>
    </row>
    <row r="526" spans="1:15" ht="12.75" thickBot="1">
      <c r="A526" s="314"/>
      <c r="B526" s="11" t="s">
        <v>279</v>
      </c>
      <c r="C526" s="416">
        <v>0</v>
      </c>
      <c r="D526" s="102"/>
      <c r="E526" s="102"/>
      <c r="F526" s="102"/>
      <c r="G526" s="102"/>
      <c r="H526" s="102">
        <f>D526+E526+F526+G526</f>
        <v>0</v>
      </c>
      <c r="I526" s="229">
        <f t="shared" si="13"/>
        <v>0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0</v>
      </c>
    </row>
    <row r="527" spans="1:15" ht="12.7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3"/>
        <v>0</v>
      </c>
      <c r="J527" s="285"/>
      <c r="K527" s="285"/>
      <c r="L527" s="285"/>
      <c r="M527" s="285"/>
      <c r="N527" s="300"/>
      <c r="O527" s="161"/>
    </row>
    <row r="528" spans="1:15" ht="12.75" thickBot="1">
      <c r="A528" s="314"/>
      <c r="B528" s="11" t="s">
        <v>280</v>
      </c>
      <c r="C528" s="416">
        <v>0</v>
      </c>
      <c r="D528" s="102"/>
      <c r="E528" s="102"/>
      <c r="F528" s="102"/>
      <c r="G528" s="102"/>
      <c r="H528" s="102">
        <f>D528+E528+F528+G528</f>
        <v>0</v>
      </c>
      <c r="I528" s="229">
        <f t="shared" si="13"/>
        <v>0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0</v>
      </c>
    </row>
    <row r="529" spans="1:15" ht="12.7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3"/>
        <v>0</v>
      </c>
      <c r="J529" s="285"/>
      <c r="K529" s="285"/>
      <c r="L529" s="285"/>
      <c r="M529" s="285"/>
      <c r="N529" s="300"/>
      <c r="O529" s="161"/>
    </row>
    <row r="530" spans="1:15" ht="12.75" thickBot="1">
      <c r="A530" s="314"/>
      <c r="B530" s="11" t="s">
        <v>281</v>
      </c>
      <c r="C530" s="416">
        <v>0</v>
      </c>
      <c r="D530" s="102"/>
      <c r="E530" s="102"/>
      <c r="F530" s="102"/>
      <c r="G530" s="102"/>
      <c r="H530" s="102">
        <f>D530+E530+F530+G530</f>
        <v>0</v>
      </c>
      <c r="I530" s="229">
        <f t="shared" si="13"/>
        <v>0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0</v>
      </c>
    </row>
    <row r="531" spans="1:15" ht="12.7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3"/>
        <v>0</v>
      </c>
      <c r="J531" s="285"/>
      <c r="K531" s="285"/>
      <c r="L531" s="285"/>
      <c r="M531" s="285"/>
      <c r="N531" s="300"/>
      <c r="O531" s="161"/>
    </row>
    <row r="532" spans="1:15" ht="12.75" thickBot="1">
      <c r="A532" s="314"/>
      <c r="B532" s="11" t="s">
        <v>283</v>
      </c>
      <c r="C532" s="416">
        <v>0</v>
      </c>
      <c r="D532" s="102"/>
      <c r="E532" s="102"/>
      <c r="F532" s="102"/>
      <c r="G532" s="102"/>
      <c r="H532" s="102">
        <f>D532+E532+F532+G532</f>
        <v>0</v>
      </c>
      <c r="I532" s="229">
        <f t="shared" si="13"/>
        <v>0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0</v>
      </c>
    </row>
    <row r="533" spans="1:15" ht="12.7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3"/>
        <v>0</v>
      </c>
      <c r="J533" s="285"/>
      <c r="K533" s="285"/>
      <c r="L533" s="285"/>
      <c r="M533" s="285"/>
      <c r="N533" s="300"/>
      <c r="O533" s="161"/>
    </row>
    <row r="534" spans="1:15" ht="12.75" thickBot="1">
      <c r="A534" s="314"/>
      <c r="B534" s="11" t="s">
        <v>284</v>
      </c>
      <c r="C534" s="190">
        <v>1232.37</v>
      </c>
      <c r="D534" s="102">
        <v>436.26</v>
      </c>
      <c r="E534" s="102">
        <v>436.26</v>
      </c>
      <c r="F534" s="102">
        <v>436.26</v>
      </c>
      <c r="G534" s="102">
        <v>436.26</v>
      </c>
      <c r="H534" s="102">
        <f>D534+E534+F534+G534</f>
        <v>1745.04</v>
      </c>
      <c r="I534" s="229">
        <f t="shared" si="13"/>
        <v>1344.4067796610168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2576.776779661017</v>
      </c>
    </row>
    <row r="535" spans="1:15" ht="12.7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3"/>
        <v>0</v>
      </c>
      <c r="J535" s="285"/>
      <c r="K535" s="285"/>
      <c r="L535" s="285"/>
      <c r="M535" s="285"/>
      <c r="N535" s="300"/>
      <c r="O535" s="161"/>
    </row>
    <row r="536" spans="1:15" ht="12.75" thickBot="1">
      <c r="A536" s="314"/>
      <c r="B536" s="11"/>
      <c r="C536" s="416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13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2.7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3"/>
        <v>0</v>
      </c>
      <c r="J537" s="275"/>
      <c r="K537" s="275"/>
      <c r="L537" s="275"/>
      <c r="M537" s="275"/>
      <c r="N537" s="297"/>
      <c r="O537" s="158"/>
    </row>
    <row r="538" spans="1:15" ht="12" thickBot="1">
      <c r="A538" s="148"/>
      <c r="B538" s="313"/>
      <c r="C538" s="77"/>
      <c r="D538" s="150"/>
      <c r="E538" s="151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7" ht="12" thickBot="1">
      <c r="A539" s="1"/>
      <c r="B539" s="14" t="s">
        <v>104</v>
      </c>
      <c r="C539" s="37">
        <f>C448+C450+C452+C454+C456+C458+C460+C462+C464+C466+C468+C470+C472+C474+C476+C478+C480+C482+C484+C486+C488+C490+C492+C494+C496+C498+C500+C502+C504+C506+C508+C510+C512+C514+C516+C518+C520+C522+C524+C526+C528+C530+C532+C534+C536</f>
        <v>46340.939999999995</v>
      </c>
      <c r="D539" s="37">
        <f>D448+D450+D452+D454+D456+D458+D460+D462+D464+D466+D468+D470+D472+D474+D476+D478+D480+D482+D484+D486+D488+D490+D492+D494+D496+D498+D500+D502+D504+D506+D508+D510+D512+D514+D516+D518+D520+D522+D524+D526+D528+D530+D532+D534+D536</f>
        <v>28849.23</v>
      </c>
      <c r="E539" s="37">
        <f>E448+E450+E452+E454+E456+E458+E460+E462+E464+E466+E468+E470+E472+E474+E476+E478+E480+E482+E484+E486+E488+E490+E492+E494+E496+E498+E500+E502+E504+E506+E508+E510+E512+E514+E516+E518+E520+E522+E524+E526+E528+E530+E532+E534+E536</f>
        <v>34709.03999999999</v>
      </c>
      <c r="F539" s="37">
        <f>F448+F450+F452+F454+F456+F458+F460+F462+F464+F466+F468+F470+F472+F474+F476+F478+F480+F482+F484+F486+F488+F490+F492+F494+F496+F498+F500+F502+F504+F506+F508+F510+F512+F514+F516+F518+F520+F522+F524+F526+F528+F530+F532+F534+F536</f>
        <v>34709.03999999999</v>
      </c>
      <c r="G539" s="37">
        <f>G448+G450+G452+G454+G456+G458+G460+G462+G464+G466+G468+G470+G472+G474+G476+G478+G480+G482+G484+G486+G488+G490+G492+G494+G496+G498+G500+G502+G504+G506+G508+G510+G512+G514+G516+G518+G520+G522+G524+G526+G528+G530+G532+G534+G536</f>
        <v>28221.39</v>
      </c>
      <c r="H539" s="137">
        <f>D539+E539+F539+G539</f>
        <v>126488.69999999998</v>
      </c>
      <c r="I539" s="37">
        <f>I448+I450+I452+I454+I456+I458+I460+I462+I464+I466+I468+I470+I472+I474+I476+I478+I480+I482+I484+I486+I488+I490+I492+I494+I496+I498+I500+I502+I504+I506+I508+I510+I512+I514+I516+I518+I520+I522+I524+I526+I528+I530+I532+I534+I536</f>
        <v>97448.92141756549</v>
      </c>
      <c r="J539" s="37">
        <f>J448+J450+J452+J454+J456+J458+J460+J462+J464+J466+J468+J470+J472+J474+J476+J478+J480+J482+J484+J486+J488+J490+J492+J494+J496+J498+J500+J502+J504+J506+J508+J510+J512+J514+J516+J518+J520+J522+J524+J526+J528+J530+J532+J534+J536</f>
        <v>0</v>
      </c>
      <c r="K539" s="37">
        <f>K448+K450+K452+K454+K456+K458+K460+K462+K464+K466+K468+K470+K472+K474+K476+K478+K480+K482+K484+K486+K488+K490+K492+K494+K496+K498+K500+K502+K504+K506+K508+K510+K512+K514+K516+K518+K520+K522+K524+K526+K528+K530+K532+K534+K536</f>
        <v>0</v>
      </c>
      <c r="L539" s="37">
        <f>L448+L450+L452+L454+L456+L458+L460+L462+L464+L466+L468+L470+L472+L474+L476+L478+L480+L482+L484+L486+L488+L490+L492+L494+L496+L498+L500+L502+L504+L506+L508+L510+L512+L514+L516+L518+L520+L522+L524+L526+L528+L530+L532+L534+L536</f>
        <v>0</v>
      </c>
      <c r="M539" s="37">
        <f>M448+M450+M452+M454+M456+M458+M460+M462+M464+M466+M468+M470+M472+M474+M476+M478+M480+M482+M484+M486+M488+M490+M492+M494+M496+M498+M500+M502+M504+M506+M508+M510+M512+M514+M516+M518+M520+M522+M524+M526+M528+M530+M532+M534+M536</f>
        <v>0</v>
      </c>
      <c r="N539" s="145">
        <f>J539+K539+L539+M539</f>
        <v>0</v>
      </c>
      <c r="O539" s="37">
        <f>O448+O450+O452+O454+O456+O458+O460+O462+O464+O466+O468+O470+O472+O474+O476+O478+O480+O482+O484+O486+O488+O490+O492+O494+O496+O498+O500+O502+O504+O506+O508+O510+O512+O514+O516+O518+O520+O522+O524+O526+O528+O530+O532+O534+O536</f>
        <v>143789.86141756547</v>
      </c>
      <c r="Q539" s="12" t="s">
        <v>232</v>
      </c>
    </row>
    <row r="540" spans="1:15" ht="12.75" thickBot="1">
      <c r="A540" s="1"/>
      <c r="B540" s="134" t="s">
        <v>385</v>
      </c>
      <c r="C540" s="70"/>
      <c r="D540" s="42"/>
      <c r="E540" s="42"/>
      <c r="F540" s="42"/>
      <c r="G540" s="42"/>
      <c r="H540" s="137"/>
      <c r="I540" s="229">
        <f>H539-I539</f>
        <v>29039.77858243449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2.7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2.7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126488.69999999998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4:15" ht="11.25">
      <c r="D543" s="125"/>
      <c r="E543" s="75"/>
      <c r="F543" s="75"/>
      <c r="G543" s="75"/>
      <c r="I543" s="378"/>
      <c r="J543" s="75"/>
      <c r="K543" s="75"/>
      <c r="L543" s="75"/>
      <c r="M543" s="75"/>
      <c r="N543" s="126"/>
      <c r="O543" s="127"/>
    </row>
    <row r="544" spans="1:15" ht="11.25">
      <c r="A544" s="253"/>
      <c r="B544" s="253"/>
      <c r="C544" s="253"/>
      <c r="D544" s="254"/>
      <c r="E544" s="255"/>
      <c r="F544" s="255"/>
      <c r="G544" s="255"/>
      <c r="I544" s="482"/>
      <c r="J544" s="255"/>
      <c r="K544" s="255"/>
      <c r="L544" s="255"/>
      <c r="M544" s="255"/>
      <c r="N544" s="257"/>
      <c r="O544" s="258"/>
    </row>
    <row r="545" spans="4:15" ht="11.25">
      <c r="D545" s="125"/>
      <c r="E545" s="7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1:15" ht="12" thickBot="1">
      <c r="A546" s="12" t="s">
        <v>58</v>
      </c>
      <c r="D546" s="183" t="s">
        <v>217</v>
      </c>
      <c r="E546" s="173"/>
      <c r="F546" s="173"/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2" thickBot="1">
      <c r="A547" s="40" t="s">
        <v>97</v>
      </c>
      <c r="B547" s="41" t="s">
        <v>94</v>
      </c>
      <c r="C547" s="192"/>
      <c r="D547" s="81" t="s">
        <v>364</v>
      </c>
      <c r="E547" s="82"/>
      <c r="F547" s="82"/>
      <c r="G547" s="82"/>
      <c r="H547" s="233"/>
      <c r="I547" s="223"/>
      <c r="J547" s="85"/>
      <c r="K547" s="85" t="s">
        <v>18</v>
      </c>
      <c r="L547" s="85"/>
      <c r="M547" s="86"/>
      <c r="N547" s="92"/>
      <c r="O547" s="115"/>
    </row>
    <row r="548" spans="1:15" ht="57" thickBot="1">
      <c r="A548" s="178" t="s">
        <v>173</v>
      </c>
      <c r="B548" s="34"/>
      <c r="C548" s="331" t="s">
        <v>370</v>
      </c>
      <c r="D548" s="83" t="s">
        <v>298</v>
      </c>
      <c r="E548" s="83" t="s">
        <v>313</v>
      </c>
      <c r="F548" s="81" t="s">
        <v>314</v>
      </c>
      <c r="G548" s="81" t="s">
        <v>354</v>
      </c>
      <c r="H548" s="234" t="s">
        <v>365</v>
      </c>
      <c r="I548" s="90" t="s">
        <v>393</v>
      </c>
      <c r="J548" s="86"/>
      <c r="K548" s="87"/>
      <c r="L548" s="87"/>
      <c r="M548" s="87"/>
      <c r="N548" s="130" t="s">
        <v>19</v>
      </c>
      <c r="O548" s="131" t="s">
        <v>367</v>
      </c>
    </row>
    <row r="549" spans="1:15" ht="12" thickBot="1">
      <c r="A549" s="50"/>
      <c r="B549" s="50"/>
      <c r="C549" s="77"/>
      <c r="D549" s="358"/>
      <c r="E549" s="225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6" ht="12.75" thickBot="1">
      <c r="A550" s="46"/>
      <c r="B550" s="11" t="s">
        <v>304</v>
      </c>
      <c r="C550" s="190">
        <v>2567.6</v>
      </c>
      <c r="D550" s="362">
        <v>991.56</v>
      </c>
      <c r="E550" s="363">
        <v>991.56</v>
      </c>
      <c r="F550" s="363">
        <v>991.56</v>
      </c>
      <c r="G550" s="363">
        <v>991.56</v>
      </c>
      <c r="H550" s="102">
        <f>D550+E550+F550+G550</f>
        <v>3966.24</v>
      </c>
      <c r="I550" s="229">
        <f aca="true" t="shared" si="14" ref="I550:I613">H550/1.1/1.18</f>
        <v>3055.654853620955</v>
      </c>
      <c r="J550" s="364"/>
      <c r="K550" s="364"/>
      <c r="L550" s="364"/>
      <c r="M550" s="364"/>
      <c r="N550" s="236">
        <f>J550+K550+L550+M550</f>
        <v>0</v>
      </c>
      <c r="O550" s="146">
        <f>C550+I550-N550</f>
        <v>5623.254853620954</v>
      </c>
      <c r="P550" s="378">
        <f>C550+I550-N550</f>
        <v>5623.254853620954</v>
      </c>
    </row>
    <row r="551" spans="1:16" ht="12.75" thickBot="1">
      <c r="A551" s="50"/>
      <c r="B551" s="50"/>
      <c r="C551" s="77"/>
      <c r="D551" s="358"/>
      <c r="E551" s="225"/>
      <c r="F551" s="225"/>
      <c r="G551" s="225"/>
      <c r="H551" s="225"/>
      <c r="I551" s="229">
        <f t="shared" si="14"/>
        <v>0</v>
      </c>
      <c r="J551" s="359"/>
      <c r="K551" s="359"/>
      <c r="L551" s="359"/>
      <c r="M551" s="359"/>
      <c r="N551" s="360"/>
      <c r="O551" s="361"/>
      <c r="P551" s="378">
        <f aca="true" t="shared" si="15" ref="P551:P614">C551+I551-N551</f>
        <v>0</v>
      </c>
    </row>
    <row r="552" spans="1:16" ht="12.75" thickBot="1">
      <c r="A552" s="46"/>
      <c r="B552" s="11" t="s">
        <v>305</v>
      </c>
      <c r="C552" s="190">
        <v>1082.12</v>
      </c>
      <c r="D552" s="362">
        <v>383.07</v>
      </c>
      <c r="E552" s="363">
        <v>383.07</v>
      </c>
      <c r="F552" s="363">
        <v>383.07</v>
      </c>
      <c r="G552" s="363">
        <v>383.07</v>
      </c>
      <c r="H552" s="102">
        <f>D552+E552+F552+G552</f>
        <v>1532.28</v>
      </c>
      <c r="I552" s="229">
        <f t="shared" si="14"/>
        <v>1180.493066255778</v>
      </c>
      <c r="J552" s="364"/>
      <c r="K552" s="364"/>
      <c r="L552" s="364"/>
      <c r="M552" s="364"/>
      <c r="N552" s="236">
        <f>J552+K552+L552+M552</f>
        <v>0</v>
      </c>
      <c r="O552" s="146">
        <f>C552+I552-N552</f>
        <v>2262.613066255778</v>
      </c>
      <c r="P552" s="378">
        <f t="shared" si="15"/>
        <v>2262.613066255778</v>
      </c>
    </row>
    <row r="553" spans="1:16" ht="12.75" thickBot="1">
      <c r="A553" s="50"/>
      <c r="B553" s="50"/>
      <c r="C553" s="77"/>
      <c r="D553" s="358"/>
      <c r="E553" s="225"/>
      <c r="F553" s="225"/>
      <c r="G553" s="225"/>
      <c r="H553" s="225"/>
      <c r="I553" s="229">
        <f t="shared" si="14"/>
        <v>0</v>
      </c>
      <c r="J553" s="359"/>
      <c r="K553" s="359"/>
      <c r="L553" s="359"/>
      <c r="M553" s="359"/>
      <c r="N553" s="360"/>
      <c r="O553" s="361"/>
      <c r="P553" s="378">
        <f t="shared" si="15"/>
        <v>0</v>
      </c>
    </row>
    <row r="554" spans="1:16" ht="12.75" thickBot="1">
      <c r="A554" s="46"/>
      <c r="B554" s="11" t="s">
        <v>306</v>
      </c>
      <c r="C554" s="190">
        <v>2652.29</v>
      </c>
      <c r="D554" s="362">
        <v>938.91</v>
      </c>
      <c r="E554" s="363">
        <v>938.91</v>
      </c>
      <c r="F554" s="363">
        <v>938.91</v>
      </c>
      <c r="G554" s="363">
        <v>938.91</v>
      </c>
      <c r="H554" s="102">
        <f>D554+E554+F554+G554</f>
        <v>3755.64</v>
      </c>
      <c r="I554" s="229">
        <f t="shared" si="14"/>
        <v>2893.4052388289674</v>
      </c>
      <c r="J554" s="364"/>
      <c r="K554" s="364"/>
      <c r="L554" s="364"/>
      <c r="M554" s="364"/>
      <c r="N554" s="236">
        <f>J554+K554+L554+M554</f>
        <v>0</v>
      </c>
      <c r="O554" s="146">
        <f>C554+I554-N554</f>
        <v>5545.695238828967</v>
      </c>
      <c r="P554" s="378">
        <f t="shared" si="15"/>
        <v>5545.695238828967</v>
      </c>
    </row>
    <row r="555" spans="1:16" ht="12.75" thickBot="1">
      <c r="A555" s="50"/>
      <c r="B555" s="50"/>
      <c r="C555" s="77"/>
      <c r="D555" s="358"/>
      <c r="E555" s="225"/>
      <c r="F555" s="225"/>
      <c r="G555" s="225"/>
      <c r="H555" s="225"/>
      <c r="I555" s="229">
        <f t="shared" si="14"/>
        <v>0</v>
      </c>
      <c r="J555" s="359"/>
      <c r="K555" s="359"/>
      <c r="L555" s="359"/>
      <c r="M555" s="359"/>
      <c r="N555" s="360"/>
      <c r="O555" s="361"/>
      <c r="P555" s="378">
        <f t="shared" si="15"/>
        <v>0</v>
      </c>
    </row>
    <row r="556" spans="1:16" ht="12.75" thickBot="1">
      <c r="A556" s="46"/>
      <c r="B556" s="11" t="s">
        <v>307</v>
      </c>
      <c r="C556" s="190">
        <v>778.56</v>
      </c>
      <c r="D556" s="362">
        <v>275.61</v>
      </c>
      <c r="E556" s="363">
        <v>275.61</v>
      </c>
      <c r="F556" s="363">
        <v>275.61</v>
      </c>
      <c r="G556" s="363">
        <v>275.61</v>
      </c>
      <c r="H556" s="102">
        <f>D556+E556+F556+G556</f>
        <v>1102.44</v>
      </c>
      <c r="I556" s="229">
        <f t="shared" si="14"/>
        <v>849.3374422187982</v>
      </c>
      <c r="J556" s="364"/>
      <c r="K556" s="364"/>
      <c r="L556" s="364"/>
      <c r="M556" s="364"/>
      <c r="N556" s="236">
        <f>J556+K556+L556+M556</f>
        <v>0</v>
      </c>
      <c r="O556" s="146">
        <f>C556+I556-N556</f>
        <v>1627.897442218798</v>
      </c>
      <c r="P556" s="378">
        <f t="shared" si="15"/>
        <v>1627.897442218798</v>
      </c>
    </row>
    <row r="557" spans="1:16" ht="12.75" thickBot="1">
      <c r="A557" s="50"/>
      <c r="B557" s="50"/>
      <c r="C557" s="77"/>
      <c r="D557" s="358"/>
      <c r="E557" s="225"/>
      <c r="F557" s="225"/>
      <c r="G557" s="225"/>
      <c r="H557" s="225"/>
      <c r="I557" s="229">
        <f t="shared" si="14"/>
        <v>0</v>
      </c>
      <c r="J557" s="359"/>
      <c r="K557" s="359"/>
      <c r="L557" s="359"/>
      <c r="M557" s="359"/>
      <c r="N557" s="360"/>
      <c r="O557" s="361"/>
      <c r="P557" s="378">
        <f t="shared" si="15"/>
        <v>0</v>
      </c>
    </row>
    <row r="558" spans="1:16" ht="12.75" thickBot="1">
      <c r="A558" s="51"/>
      <c r="B558" s="47" t="s">
        <v>308</v>
      </c>
      <c r="C558" s="71">
        <v>1907.88</v>
      </c>
      <c r="D558" s="366">
        <v>675.39</v>
      </c>
      <c r="E558" s="367">
        <v>675.39</v>
      </c>
      <c r="F558" s="367">
        <v>675.39</v>
      </c>
      <c r="G558" s="367">
        <v>675.39</v>
      </c>
      <c r="H558" s="102">
        <f>D558+E558+F558+G558</f>
        <v>2701.56</v>
      </c>
      <c r="I558" s="229">
        <f t="shared" si="14"/>
        <v>2081.3251155624034</v>
      </c>
      <c r="J558" s="368"/>
      <c r="K558" s="368"/>
      <c r="L558" s="368"/>
      <c r="M558" s="368"/>
      <c r="N558" s="236">
        <f>J558+K558+L558+M558</f>
        <v>0</v>
      </c>
      <c r="O558" s="146">
        <f>C558+I558-N558</f>
        <v>3989.2051155624035</v>
      </c>
      <c r="P558" s="378">
        <f t="shared" si="15"/>
        <v>3989.2051155624035</v>
      </c>
    </row>
    <row r="559" spans="1:16" ht="12.75" thickBot="1">
      <c r="A559" s="48"/>
      <c r="B559" s="53"/>
      <c r="C559" s="304"/>
      <c r="D559" s="103"/>
      <c r="E559" s="104"/>
      <c r="F559" s="104"/>
      <c r="G559" s="104"/>
      <c r="H559" s="104"/>
      <c r="I559" s="229">
        <f t="shared" si="14"/>
        <v>0</v>
      </c>
      <c r="J559" s="110"/>
      <c r="K559" s="110"/>
      <c r="L559" s="110"/>
      <c r="M559" s="110"/>
      <c r="N559" s="132"/>
      <c r="O559" s="176"/>
      <c r="P559" s="378">
        <f t="shared" si="15"/>
        <v>0</v>
      </c>
    </row>
    <row r="560" spans="1:16" ht="12.75" thickBot="1">
      <c r="A560" s="54"/>
      <c r="B560" s="58" t="s">
        <v>322</v>
      </c>
      <c r="C560" s="415">
        <v>19455.78</v>
      </c>
      <c r="D560" s="102">
        <v>8334.95</v>
      </c>
      <c r="E560" s="102"/>
      <c r="F560" s="102">
        <v>0</v>
      </c>
      <c r="G560" s="102"/>
      <c r="H560" s="102">
        <f>D560+E560+F560+G560</f>
        <v>8334.95</v>
      </c>
      <c r="I560" s="229">
        <f t="shared" si="14"/>
        <v>6421.37904468413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25877.15904468413</v>
      </c>
      <c r="P560" s="378">
        <f t="shared" si="15"/>
        <v>25877.15904468413</v>
      </c>
    </row>
    <row r="561" spans="1:16" ht="12.75" thickBot="1">
      <c r="A561" s="48"/>
      <c r="B561" s="48"/>
      <c r="C561" s="76"/>
      <c r="D561" s="94"/>
      <c r="E561" s="95"/>
      <c r="F561" s="95"/>
      <c r="G561" s="95"/>
      <c r="H561" s="95"/>
      <c r="I561" s="229">
        <f t="shared" si="14"/>
        <v>0</v>
      </c>
      <c r="J561" s="107"/>
      <c r="K561" s="107"/>
      <c r="L561" s="107"/>
      <c r="M561" s="107"/>
      <c r="N561" s="120"/>
      <c r="O561" s="123"/>
      <c r="P561" s="378">
        <f t="shared" si="15"/>
        <v>0</v>
      </c>
    </row>
    <row r="562" spans="1:16" ht="12.75" thickBot="1">
      <c r="A562" s="54"/>
      <c r="B562" s="58" t="s">
        <v>174</v>
      </c>
      <c r="C562" s="415">
        <v>0</v>
      </c>
      <c r="D562" s="102"/>
      <c r="E562" s="102"/>
      <c r="F562" s="102"/>
      <c r="G562" s="102"/>
      <c r="H562" s="102">
        <f>D562+E562+F562+G562</f>
        <v>0</v>
      </c>
      <c r="I562" s="229">
        <f t="shared" si="14"/>
        <v>0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0</v>
      </c>
      <c r="P562" s="378">
        <f t="shared" si="15"/>
        <v>0</v>
      </c>
    </row>
    <row r="563" spans="1:16" ht="12.75" thickBot="1">
      <c r="A563" s="48"/>
      <c r="B563" s="50"/>
      <c r="C563" s="76"/>
      <c r="D563" s="94"/>
      <c r="E563" s="95"/>
      <c r="F563" s="95"/>
      <c r="G563" s="95"/>
      <c r="H563" s="95"/>
      <c r="I563" s="229">
        <f t="shared" si="14"/>
        <v>0</v>
      </c>
      <c r="J563" s="107"/>
      <c r="K563" s="107"/>
      <c r="L563" s="107"/>
      <c r="M563" s="107"/>
      <c r="N563" s="120"/>
      <c r="O563" s="123"/>
      <c r="P563" s="378">
        <f t="shared" si="15"/>
        <v>0</v>
      </c>
    </row>
    <row r="564" spans="1:16" ht="12.75" thickBot="1">
      <c r="A564" s="54"/>
      <c r="B564" s="80" t="s">
        <v>175</v>
      </c>
      <c r="C564" s="415">
        <v>0</v>
      </c>
      <c r="D564" s="102"/>
      <c r="E564" s="102"/>
      <c r="F564" s="102"/>
      <c r="G564" s="102"/>
      <c r="H564" s="102">
        <f>D564+E564+F564+G564</f>
        <v>0</v>
      </c>
      <c r="I564" s="229">
        <f t="shared" si="14"/>
        <v>0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0</v>
      </c>
      <c r="P564" s="378">
        <f t="shared" si="15"/>
        <v>0</v>
      </c>
    </row>
    <row r="565" spans="1:16" ht="12.75" thickBot="1">
      <c r="A565" s="48"/>
      <c r="B565" s="48"/>
      <c r="C565" s="76"/>
      <c r="D565" s="94"/>
      <c r="E565" s="95"/>
      <c r="F565" s="95"/>
      <c r="G565" s="95"/>
      <c r="H565" s="95"/>
      <c r="I565" s="229">
        <f t="shared" si="14"/>
        <v>0</v>
      </c>
      <c r="J565" s="107"/>
      <c r="K565" s="107"/>
      <c r="L565" s="107"/>
      <c r="M565" s="107"/>
      <c r="N565" s="120"/>
      <c r="O565" s="123"/>
      <c r="P565" s="378">
        <f t="shared" si="15"/>
        <v>0</v>
      </c>
    </row>
    <row r="566" spans="1:16" ht="12.75" thickBot="1">
      <c r="A566" s="54"/>
      <c r="B566" s="80" t="s">
        <v>176</v>
      </c>
      <c r="C566" s="416">
        <v>0</v>
      </c>
      <c r="D566" s="102"/>
      <c r="E566" s="102"/>
      <c r="F566" s="102"/>
      <c r="G566" s="102"/>
      <c r="H566" s="102">
        <f>D566+E566+F566+G566</f>
        <v>0</v>
      </c>
      <c r="I566" s="229">
        <f t="shared" si="14"/>
        <v>0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0</v>
      </c>
      <c r="P566" s="378">
        <f t="shared" si="15"/>
        <v>0</v>
      </c>
    </row>
    <row r="567" spans="1:16" ht="12.75" thickBot="1">
      <c r="A567" s="48"/>
      <c r="B567" s="48"/>
      <c r="C567" s="76"/>
      <c r="D567" s="94"/>
      <c r="E567" s="95"/>
      <c r="F567" s="95"/>
      <c r="G567" s="95"/>
      <c r="H567" s="95"/>
      <c r="I567" s="229">
        <f t="shared" si="14"/>
        <v>0</v>
      </c>
      <c r="J567" s="107"/>
      <c r="K567" s="107"/>
      <c r="L567" s="107"/>
      <c r="M567" s="107"/>
      <c r="N567" s="120"/>
      <c r="O567" s="123"/>
      <c r="P567" s="378">
        <f t="shared" si="15"/>
        <v>0</v>
      </c>
    </row>
    <row r="568" spans="1:16" ht="12.75" thickBot="1">
      <c r="A568" s="45">
        <v>22</v>
      </c>
      <c r="B568" s="45" t="s">
        <v>46</v>
      </c>
      <c r="C568" s="70">
        <v>0</v>
      </c>
      <c r="D568" s="94"/>
      <c r="E568" s="95"/>
      <c r="F568" s="95"/>
      <c r="G568" s="95"/>
      <c r="H568" s="95"/>
      <c r="I568" s="229">
        <f t="shared" si="14"/>
        <v>0</v>
      </c>
      <c r="J568" s="107"/>
      <c r="K568" s="107"/>
      <c r="L568" s="107"/>
      <c r="M568" s="107"/>
      <c r="N568" s="120"/>
      <c r="O568" s="123"/>
      <c r="P568" s="378">
        <f t="shared" si="15"/>
        <v>0</v>
      </c>
    </row>
    <row r="569" spans="1:16" ht="12.75" thickBot="1">
      <c r="A569" s="51"/>
      <c r="B569" s="47"/>
      <c r="C569" s="190"/>
      <c r="D569" s="102"/>
      <c r="E569" s="102"/>
      <c r="F569" s="102"/>
      <c r="G569" s="102"/>
      <c r="H569" s="102">
        <f>D569+E569+F569+G569</f>
        <v>0</v>
      </c>
      <c r="I569" s="229">
        <f t="shared" si="14"/>
        <v>0</v>
      </c>
      <c r="J569" s="109"/>
      <c r="K569" s="109"/>
      <c r="L569" s="109"/>
      <c r="M569" s="109"/>
      <c r="N569" s="236">
        <f>J569+K569+L569+M569</f>
        <v>0</v>
      </c>
      <c r="O569" s="146">
        <f>C569+I569-N569</f>
        <v>0</v>
      </c>
      <c r="P569" s="378">
        <f t="shared" si="15"/>
        <v>0</v>
      </c>
    </row>
    <row r="570" spans="1:16" ht="12.75" thickBot="1">
      <c r="A570" s="54"/>
      <c r="B570" s="80" t="s">
        <v>177</v>
      </c>
      <c r="C570" s="415">
        <v>740.42</v>
      </c>
      <c r="D570" s="102">
        <v>262.11</v>
      </c>
      <c r="E570" s="102">
        <v>262.11</v>
      </c>
      <c r="F570" s="102">
        <v>262.11</v>
      </c>
      <c r="G570" s="102">
        <v>262.11</v>
      </c>
      <c r="H570" s="102">
        <f>D570+E570+F570+G570</f>
        <v>1048.44</v>
      </c>
      <c r="I570" s="229">
        <f t="shared" si="14"/>
        <v>807.7349768875193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1548.1549768875193</v>
      </c>
      <c r="P570" s="378">
        <f t="shared" si="15"/>
        <v>1548.1549768875193</v>
      </c>
    </row>
    <row r="571" spans="1:16" ht="12.75" thickBot="1">
      <c r="A571" s="48"/>
      <c r="B571" s="48"/>
      <c r="C571" s="76"/>
      <c r="D571" s="94"/>
      <c r="E571" s="95"/>
      <c r="F571" s="95"/>
      <c r="G571" s="95"/>
      <c r="H571" s="95"/>
      <c r="I571" s="229">
        <f t="shared" si="14"/>
        <v>0</v>
      </c>
      <c r="J571" s="107"/>
      <c r="K571" s="107"/>
      <c r="L571" s="107"/>
      <c r="M571" s="107"/>
      <c r="N571" s="120"/>
      <c r="O571" s="123"/>
      <c r="P571" s="378">
        <f t="shared" si="15"/>
        <v>0</v>
      </c>
    </row>
    <row r="572" spans="1:16" ht="12.75" thickBot="1">
      <c r="A572" s="54"/>
      <c r="B572" s="58" t="s">
        <v>178</v>
      </c>
      <c r="C572" s="415">
        <v>2343.81</v>
      </c>
      <c r="D572" s="102">
        <v>829.71</v>
      </c>
      <c r="E572" s="102">
        <v>829.71</v>
      </c>
      <c r="F572" s="102">
        <v>829.71</v>
      </c>
      <c r="G572" s="102">
        <v>829.71</v>
      </c>
      <c r="H572" s="102">
        <f>D572+E572+F572+G572</f>
        <v>3318.84</v>
      </c>
      <c r="I572" s="229">
        <f t="shared" si="14"/>
        <v>2556.8875192604005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4900.6975192604</v>
      </c>
      <c r="P572" s="378">
        <f t="shared" si="15"/>
        <v>4900.6975192604</v>
      </c>
    </row>
    <row r="573" spans="1:16" ht="12.75" thickBot="1">
      <c r="A573" s="48"/>
      <c r="B573" s="48"/>
      <c r="C573" s="76"/>
      <c r="D573" s="94"/>
      <c r="E573" s="95"/>
      <c r="F573" s="95"/>
      <c r="G573" s="95"/>
      <c r="H573" s="95"/>
      <c r="I573" s="229">
        <f t="shared" si="14"/>
        <v>0</v>
      </c>
      <c r="J573" s="107"/>
      <c r="K573" s="107"/>
      <c r="L573" s="107"/>
      <c r="M573" s="107"/>
      <c r="N573" s="120"/>
      <c r="O573" s="123"/>
      <c r="P573" s="378">
        <f t="shared" si="15"/>
        <v>0</v>
      </c>
    </row>
    <row r="574" spans="1:16" ht="12.75" thickBot="1">
      <c r="A574" s="54"/>
      <c r="B574" s="80" t="s">
        <v>179</v>
      </c>
      <c r="C574" s="415">
        <v>-53793.69</v>
      </c>
      <c r="D574" s="102">
        <v>383.49</v>
      </c>
      <c r="E574" s="102">
        <v>383.49</v>
      </c>
      <c r="F574" s="102">
        <v>383.49</v>
      </c>
      <c r="G574" s="102">
        <v>383.49</v>
      </c>
      <c r="H574" s="102">
        <f>D574+E574+F574+G574</f>
        <v>1533.96</v>
      </c>
      <c r="I574" s="229">
        <f t="shared" si="14"/>
        <v>1181.7873651771959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-52611.90263482281</v>
      </c>
      <c r="P574" s="378">
        <f t="shared" si="15"/>
        <v>-52611.90263482281</v>
      </c>
    </row>
    <row r="575" spans="1:16" ht="12.75" thickBot="1">
      <c r="A575" s="48"/>
      <c r="B575" s="50"/>
      <c r="C575" s="76"/>
      <c r="D575" s="94"/>
      <c r="E575" s="95"/>
      <c r="F575" s="95"/>
      <c r="G575" s="95"/>
      <c r="H575" s="95"/>
      <c r="I575" s="229">
        <f t="shared" si="14"/>
        <v>0</v>
      </c>
      <c r="J575" s="107"/>
      <c r="K575" s="107"/>
      <c r="L575" s="107"/>
      <c r="M575" s="107"/>
      <c r="N575" s="120"/>
      <c r="O575" s="123"/>
      <c r="P575" s="378">
        <f t="shared" si="15"/>
        <v>0</v>
      </c>
    </row>
    <row r="576" spans="1:16" ht="12.75" thickBot="1">
      <c r="A576" s="314"/>
      <c r="B576" s="80" t="s">
        <v>181</v>
      </c>
      <c r="C576" s="416">
        <v>2031.69</v>
      </c>
      <c r="D576" s="102">
        <v>719.22</v>
      </c>
      <c r="E576" s="102">
        <v>719.22</v>
      </c>
      <c r="F576" s="102">
        <v>719.22</v>
      </c>
      <c r="G576" s="102">
        <v>719.22</v>
      </c>
      <c r="H576" s="102">
        <f>D576+E576+F576+G576</f>
        <v>2876.88</v>
      </c>
      <c r="I576" s="229">
        <f t="shared" si="14"/>
        <v>2216.3944530046224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4248.084453004622</v>
      </c>
      <c r="P576" s="378">
        <f t="shared" si="15"/>
        <v>4248.084453004622</v>
      </c>
    </row>
    <row r="577" spans="1:16" ht="12.75" thickBot="1">
      <c r="A577" s="48"/>
      <c r="B577" s="48"/>
      <c r="C577" s="76"/>
      <c r="D577" s="94"/>
      <c r="E577" s="95"/>
      <c r="F577" s="95"/>
      <c r="G577" s="95"/>
      <c r="H577" s="95"/>
      <c r="I577" s="229">
        <f t="shared" si="14"/>
        <v>0</v>
      </c>
      <c r="J577" s="107"/>
      <c r="K577" s="107"/>
      <c r="L577" s="107"/>
      <c r="M577" s="107"/>
      <c r="N577" s="120"/>
      <c r="O577" s="123"/>
      <c r="P577" s="378">
        <f t="shared" si="15"/>
        <v>0</v>
      </c>
    </row>
    <row r="578" spans="1:16" ht="12.75" thickBot="1">
      <c r="A578" s="54"/>
      <c r="B578" s="80" t="s">
        <v>182</v>
      </c>
      <c r="C578" s="415">
        <v>0</v>
      </c>
      <c r="D578" s="102">
        <v>6108.57</v>
      </c>
      <c r="E578" s="102">
        <v>28404.81</v>
      </c>
      <c r="F578" s="102">
        <v>28404.81</v>
      </c>
      <c r="G578" s="102">
        <v>28404.81</v>
      </c>
      <c r="H578" s="102">
        <f>D578+E578+F578+G578</f>
        <v>91323</v>
      </c>
      <c r="I578" s="229">
        <f t="shared" si="14"/>
        <v>70356.70261941449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70356.70261941449</v>
      </c>
      <c r="P578" s="378">
        <f t="shared" si="15"/>
        <v>70356.70261941449</v>
      </c>
    </row>
    <row r="579" spans="1:16" ht="12.75" thickBot="1">
      <c r="A579" s="48"/>
      <c r="B579" s="48"/>
      <c r="C579" s="76"/>
      <c r="D579" s="103"/>
      <c r="E579" s="104"/>
      <c r="F579" s="104"/>
      <c r="G579" s="104"/>
      <c r="H579" s="104"/>
      <c r="I579" s="229">
        <f t="shared" si="14"/>
        <v>0</v>
      </c>
      <c r="J579" s="110"/>
      <c r="K579" s="110"/>
      <c r="L579" s="110"/>
      <c r="M579" s="110"/>
      <c r="N579" s="111"/>
      <c r="O579" s="119"/>
      <c r="P579" s="378">
        <f t="shared" si="15"/>
        <v>0</v>
      </c>
    </row>
    <row r="580" spans="1:16" ht="12.75" thickBot="1">
      <c r="A580" s="314"/>
      <c r="B580" s="80" t="s">
        <v>183</v>
      </c>
      <c r="C580" s="415">
        <v>-557139.39</v>
      </c>
      <c r="D580" s="102">
        <v>1005.93</v>
      </c>
      <c r="E580" s="102">
        <v>1005.93</v>
      </c>
      <c r="F580" s="102">
        <v>1005.93</v>
      </c>
      <c r="G580" s="102">
        <v>1005.93</v>
      </c>
      <c r="H580" s="102">
        <f>D580+E580+F580+G580</f>
        <v>4023.72</v>
      </c>
      <c r="I580" s="229">
        <f t="shared" si="14"/>
        <v>3099.9383667180277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-554039.451633282</v>
      </c>
      <c r="P580" s="378">
        <f t="shared" si="15"/>
        <v>-554039.451633282</v>
      </c>
    </row>
    <row r="581" spans="1:16" ht="12.75" thickBot="1">
      <c r="A581" s="52"/>
      <c r="B581" s="48"/>
      <c r="C581" s="76"/>
      <c r="D581" s="94"/>
      <c r="E581" s="95"/>
      <c r="F581" s="95"/>
      <c r="G581" s="95"/>
      <c r="H581" s="95"/>
      <c r="I581" s="229">
        <f t="shared" si="14"/>
        <v>0</v>
      </c>
      <c r="J581" s="107"/>
      <c r="K581" s="107"/>
      <c r="L581" s="107"/>
      <c r="M581" s="107"/>
      <c r="N581" s="112"/>
      <c r="O581" s="119"/>
      <c r="P581" s="378">
        <f t="shared" si="15"/>
        <v>0</v>
      </c>
    </row>
    <row r="582" spans="1:16" ht="12.75" thickBot="1">
      <c r="A582" s="54"/>
      <c r="B582" s="58" t="s">
        <v>184</v>
      </c>
      <c r="C582" s="415">
        <v>1131.44</v>
      </c>
      <c r="D582" s="102">
        <v>400.53</v>
      </c>
      <c r="E582" s="102">
        <v>400.53</v>
      </c>
      <c r="F582" s="102">
        <v>400.53</v>
      </c>
      <c r="G582" s="102">
        <v>400.53</v>
      </c>
      <c r="H582" s="102">
        <f>D582+E582+F582+G582</f>
        <v>1602.12</v>
      </c>
      <c r="I582" s="229">
        <f t="shared" si="14"/>
        <v>1234.2989214175655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2365.7389214175655</v>
      </c>
      <c r="P582" s="378">
        <f t="shared" si="15"/>
        <v>2365.7389214175655</v>
      </c>
    </row>
    <row r="583" spans="1:16" ht="12.75" thickBot="1">
      <c r="A583" s="48"/>
      <c r="B583" s="48"/>
      <c r="C583" s="76"/>
      <c r="D583" s="94"/>
      <c r="E583" s="95"/>
      <c r="F583" s="95"/>
      <c r="G583" s="95"/>
      <c r="H583" s="95"/>
      <c r="I583" s="229">
        <f t="shared" si="14"/>
        <v>0</v>
      </c>
      <c r="J583" s="107"/>
      <c r="K583" s="107"/>
      <c r="L583" s="107"/>
      <c r="M583" s="107"/>
      <c r="N583" s="112"/>
      <c r="O583" s="119"/>
      <c r="P583" s="378">
        <f t="shared" si="15"/>
        <v>0</v>
      </c>
    </row>
    <row r="584" spans="1:16" ht="12.75" thickBot="1">
      <c r="A584" s="314"/>
      <c r="B584" s="80" t="s">
        <v>185</v>
      </c>
      <c r="C584" s="416">
        <v>0</v>
      </c>
      <c r="D584" s="102"/>
      <c r="E584" s="102"/>
      <c r="F584" s="102"/>
      <c r="G584" s="102"/>
      <c r="H584" s="102">
        <f>D584+E584+F584+G584</f>
        <v>0</v>
      </c>
      <c r="I584" s="229">
        <f t="shared" si="14"/>
        <v>0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0</v>
      </c>
      <c r="P584" s="378">
        <f t="shared" si="15"/>
        <v>0</v>
      </c>
    </row>
    <row r="585" spans="1:16" ht="12.75" thickBot="1">
      <c r="A585" s="52"/>
      <c r="B585" s="53"/>
      <c r="C585" s="76"/>
      <c r="D585" s="94"/>
      <c r="E585" s="95"/>
      <c r="F585" s="95"/>
      <c r="G585" s="95"/>
      <c r="H585" s="95"/>
      <c r="I585" s="229">
        <f t="shared" si="14"/>
        <v>0</v>
      </c>
      <c r="J585" s="107"/>
      <c r="K585" s="107"/>
      <c r="L585" s="107"/>
      <c r="M585" s="107"/>
      <c r="N585" s="112"/>
      <c r="O585" s="119"/>
      <c r="P585" s="378">
        <f t="shared" si="15"/>
        <v>0</v>
      </c>
    </row>
    <row r="586" spans="1:16" ht="12.75" thickBot="1">
      <c r="A586" s="54"/>
      <c r="B586" s="80" t="s">
        <v>186</v>
      </c>
      <c r="C586" s="416">
        <v>0</v>
      </c>
      <c r="D586" s="102"/>
      <c r="E586" s="102"/>
      <c r="F586" s="102"/>
      <c r="G586" s="102"/>
      <c r="H586" s="102">
        <f>D586+E586+F586+G586</f>
        <v>0</v>
      </c>
      <c r="I586" s="229">
        <f t="shared" si="14"/>
        <v>0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0</v>
      </c>
      <c r="P586" s="378">
        <f t="shared" si="15"/>
        <v>0</v>
      </c>
    </row>
    <row r="587" spans="1:16" ht="12.75" thickBot="1">
      <c r="A587" s="48"/>
      <c r="B587" s="48"/>
      <c r="C587" s="76"/>
      <c r="D587" s="94"/>
      <c r="E587" s="95"/>
      <c r="F587" s="95"/>
      <c r="G587" s="95"/>
      <c r="H587" s="95"/>
      <c r="I587" s="229">
        <f t="shared" si="14"/>
        <v>0</v>
      </c>
      <c r="J587" s="107"/>
      <c r="K587" s="107"/>
      <c r="L587" s="107"/>
      <c r="M587" s="107"/>
      <c r="N587" s="112"/>
      <c r="O587" s="119"/>
      <c r="P587" s="378">
        <f t="shared" si="15"/>
        <v>0</v>
      </c>
    </row>
    <row r="588" spans="1:16" ht="12.75" thickBot="1">
      <c r="A588" s="54"/>
      <c r="B588" s="80" t="s">
        <v>187</v>
      </c>
      <c r="C588" s="415">
        <v>91925.81</v>
      </c>
      <c r="D588" s="102">
        <v>35247.66</v>
      </c>
      <c r="E588" s="102">
        <v>35247.66</v>
      </c>
      <c r="F588" s="102">
        <v>35247.66</v>
      </c>
      <c r="G588" s="102">
        <v>35247.66</v>
      </c>
      <c r="H588" s="102">
        <f>D588+E588+F588+G588</f>
        <v>140990.64</v>
      </c>
      <c r="I588" s="229">
        <f t="shared" si="14"/>
        <v>108621.44838212636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200547.25838212634</v>
      </c>
      <c r="P588" s="378">
        <f t="shared" si="15"/>
        <v>200547.25838212634</v>
      </c>
    </row>
    <row r="589" spans="1:16" ht="12.75" thickBot="1">
      <c r="A589" s="48"/>
      <c r="B589" s="48"/>
      <c r="C589" s="76"/>
      <c r="D589" s="94"/>
      <c r="E589" s="95"/>
      <c r="F589" s="95"/>
      <c r="G589" s="95"/>
      <c r="H589" s="95"/>
      <c r="I589" s="229">
        <f t="shared" si="14"/>
        <v>0</v>
      </c>
      <c r="J589" s="107"/>
      <c r="K589" s="107"/>
      <c r="L589" s="107"/>
      <c r="M589" s="107"/>
      <c r="N589" s="112"/>
      <c r="O589" s="119"/>
      <c r="P589" s="378">
        <f t="shared" si="15"/>
        <v>0</v>
      </c>
    </row>
    <row r="590" spans="1:16" ht="12.75" thickBot="1">
      <c r="A590" s="54"/>
      <c r="B590" s="80" t="s">
        <v>335</v>
      </c>
      <c r="C590" s="415">
        <v>0</v>
      </c>
      <c r="D590" s="102"/>
      <c r="E590" s="102"/>
      <c r="F590" s="102"/>
      <c r="G590" s="102"/>
      <c r="H590" s="102">
        <f>D590+E590+F590+G590</f>
        <v>0</v>
      </c>
      <c r="I590" s="229">
        <f t="shared" si="14"/>
        <v>0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0</v>
      </c>
      <c r="P590" s="378">
        <f t="shared" si="15"/>
        <v>0</v>
      </c>
    </row>
    <row r="591" spans="1:16" ht="12.75" thickBot="1">
      <c r="A591" s="48"/>
      <c r="B591" s="50"/>
      <c r="C591" s="76"/>
      <c r="D591" s="94"/>
      <c r="E591" s="95"/>
      <c r="F591" s="95"/>
      <c r="G591" s="95"/>
      <c r="H591" s="95"/>
      <c r="I591" s="229">
        <f t="shared" si="14"/>
        <v>0</v>
      </c>
      <c r="J591" s="107"/>
      <c r="K591" s="107"/>
      <c r="L591" s="107"/>
      <c r="M591" s="107"/>
      <c r="N591" s="112"/>
      <c r="O591" s="119"/>
      <c r="P591" s="378">
        <f t="shared" si="15"/>
        <v>0</v>
      </c>
    </row>
    <row r="592" spans="1:16" ht="12.75" thickBot="1">
      <c r="A592" s="54"/>
      <c r="B592" s="80" t="s">
        <v>189</v>
      </c>
      <c r="C592" s="415">
        <v>0</v>
      </c>
      <c r="D592" s="102"/>
      <c r="E592" s="102"/>
      <c r="F592" s="102"/>
      <c r="G592" s="102"/>
      <c r="H592" s="102">
        <f>D592+E592+F592+G592</f>
        <v>0</v>
      </c>
      <c r="I592" s="229">
        <f t="shared" si="14"/>
        <v>0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0</v>
      </c>
      <c r="P592" s="378">
        <f t="shared" si="15"/>
        <v>0</v>
      </c>
    </row>
    <row r="593" spans="1:16" ht="12.75" thickBot="1">
      <c r="A593" s="48"/>
      <c r="B593" s="50"/>
      <c r="C593" s="76"/>
      <c r="D593" s="94"/>
      <c r="E593" s="95"/>
      <c r="F593" s="95"/>
      <c r="G593" s="95"/>
      <c r="H593" s="95"/>
      <c r="I593" s="229">
        <f t="shared" si="14"/>
        <v>0</v>
      </c>
      <c r="J593" s="107"/>
      <c r="K593" s="107"/>
      <c r="L593" s="107"/>
      <c r="M593" s="107"/>
      <c r="N593" s="112"/>
      <c r="O593" s="119"/>
      <c r="P593" s="378">
        <f t="shared" si="15"/>
        <v>0</v>
      </c>
    </row>
    <row r="594" spans="1:16" ht="12.75" thickBot="1">
      <c r="A594" s="54"/>
      <c r="B594" s="80" t="s">
        <v>190</v>
      </c>
      <c r="C594" s="415">
        <v>0</v>
      </c>
      <c r="D594" s="102"/>
      <c r="E594" s="102"/>
      <c r="F594" s="102"/>
      <c r="G594" s="102"/>
      <c r="H594" s="102">
        <f>D594+E594+F594+G594</f>
        <v>0</v>
      </c>
      <c r="I594" s="229">
        <f t="shared" si="14"/>
        <v>0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0</v>
      </c>
      <c r="P594" s="378">
        <f t="shared" si="15"/>
        <v>0</v>
      </c>
    </row>
    <row r="595" spans="1:16" ht="12.75" thickBot="1">
      <c r="A595" s="49"/>
      <c r="B595" s="50"/>
      <c r="C595" s="73"/>
      <c r="D595" s="94"/>
      <c r="E595" s="95"/>
      <c r="F595" s="95"/>
      <c r="G595" s="95"/>
      <c r="H595" s="95"/>
      <c r="I595" s="229">
        <f t="shared" si="14"/>
        <v>0</v>
      </c>
      <c r="J595" s="107"/>
      <c r="K595" s="107"/>
      <c r="L595" s="107"/>
      <c r="M595" s="107"/>
      <c r="N595" s="112"/>
      <c r="O595" s="119"/>
      <c r="P595" s="378">
        <f t="shared" si="15"/>
        <v>0</v>
      </c>
    </row>
    <row r="596" spans="1:16" ht="12.75" thickBot="1">
      <c r="A596" s="54"/>
      <c r="B596" s="80" t="s">
        <v>49</v>
      </c>
      <c r="C596" s="415">
        <v>0</v>
      </c>
      <c r="D596" s="102"/>
      <c r="E596" s="102"/>
      <c r="F596" s="102"/>
      <c r="G596" s="102"/>
      <c r="H596" s="102">
        <f>D596+E596+F596+G596</f>
        <v>0</v>
      </c>
      <c r="I596" s="229">
        <f t="shared" si="14"/>
        <v>0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0</v>
      </c>
      <c r="P596" s="378">
        <f t="shared" si="15"/>
        <v>0</v>
      </c>
    </row>
    <row r="597" spans="1:16" ht="12.75" thickBot="1">
      <c r="A597" s="48"/>
      <c r="B597" s="50"/>
      <c r="C597" s="76"/>
      <c r="D597" s="94"/>
      <c r="E597" s="95"/>
      <c r="F597" s="95"/>
      <c r="G597" s="95"/>
      <c r="H597" s="95"/>
      <c r="I597" s="229">
        <f t="shared" si="14"/>
        <v>0</v>
      </c>
      <c r="J597" s="107"/>
      <c r="K597" s="107"/>
      <c r="L597" s="107"/>
      <c r="M597" s="107"/>
      <c r="N597" s="112"/>
      <c r="O597" s="119"/>
      <c r="P597" s="378">
        <f t="shared" si="15"/>
        <v>0</v>
      </c>
    </row>
    <row r="598" spans="1:16" ht="12.75" thickBot="1">
      <c r="A598" s="54"/>
      <c r="B598" s="80" t="s">
        <v>191</v>
      </c>
      <c r="C598" s="415">
        <v>0</v>
      </c>
      <c r="D598" s="102"/>
      <c r="E598" s="102"/>
      <c r="F598" s="102"/>
      <c r="G598" s="102"/>
      <c r="H598" s="102">
        <f>D598+E598+F598+G598</f>
        <v>0</v>
      </c>
      <c r="I598" s="229">
        <f t="shared" si="14"/>
        <v>0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0</v>
      </c>
      <c r="P598" s="378">
        <f t="shared" si="15"/>
        <v>0</v>
      </c>
    </row>
    <row r="599" spans="1:16" ht="12.75" thickBot="1">
      <c r="A599" s="48"/>
      <c r="B599" s="48"/>
      <c r="C599" s="76"/>
      <c r="D599" s="94"/>
      <c r="E599" s="95"/>
      <c r="F599" s="95"/>
      <c r="G599" s="95"/>
      <c r="H599" s="95"/>
      <c r="I599" s="229">
        <f t="shared" si="14"/>
        <v>0</v>
      </c>
      <c r="J599" s="107"/>
      <c r="K599" s="107"/>
      <c r="L599" s="107"/>
      <c r="M599" s="107"/>
      <c r="N599" s="112"/>
      <c r="O599" s="119"/>
      <c r="P599" s="378">
        <f t="shared" si="15"/>
        <v>0</v>
      </c>
    </row>
    <row r="600" spans="1:16" ht="12.75" thickBot="1">
      <c r="A600" s="54"/>
      <c r="B600" s="80" t="s">
        <v>192</v>
      </c>
      <c r="C600" s="415">
        <v>0</v>
      </c>
      <c r="D600" s="102"/>
      <c r="E600" s="102"/>
      <c r="F600" s="102"/>
      <c r="G600" s="102"/>
      <c r="H600" s="102">
        <f>D600+E600+F600+G600</f>
        <v>0</v>
      </c>
      <c r="I600" s="229">
        <f t="shared" si="14"/>
        <v>0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0</v>
      </c>
      <c r="P600" s="378">
        <f t="shared" si="15"/>
        <v>0</v>
      </c>
    </row>
    <row r="601" spans="1:16" ht="12.75" thickBot="1">
      <c r="A601" s="48"/>
      <c r="B601" s="50"/>
      <c r="C601" s="76"/>
      <c r="D601" s="94"/>
      <c r="E601" s="95"/>
      <c r="F601" s="95"/>
      <c r="G601" s="95"/>
      <c r="H601" s="95"/>
      <c r="I601" s="229">
        <f t="shared" si="14"/>
        <v>0</v>
      </c>
      <c r="J601" s="107"/>
      <c r="K601" s="107"/>
      <c r="L601" s="107"/>
      <c r="M601" s="107"/>
      <c r="N601" s="112"/>
      <c r="O601" s="119"/>
      <c r="P601" s="378">
        <f t="shared" si="15"/>
        <v>0</v>
      </c>
    </row>
    <row r="602" spans="1:16" ht="12.75" thickBot="1">
      <c r="A602" s="54"/>
      <c r="B602" s="80" t="s">
        <v>193</v>
      </c>
      <c r="C602" s="415">
        <v>0</v>
      </c>
      <c r="D602" s="102"/>
      <c r="E602" s="102"/>
      <c r="F602" s="102"/>
      <c r="G602" s="102"/>
      <c r="H602" s="102">
        <f>D602+E602+F602+G602</f>
        <v>0</v>
      </c>
      <c r="I602" s="229">
        <f t="shared" si="14"/>
        <v>0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0</v>
      </c>
      <c r="P602" s="378">
        <f t="shared" si="15"/>
        <v>0</v>
      </c>
    </row>
    <row r="603" spans="1:16" ht="12.75" thickBot="1">
      <c r="A603" s="48"/>
      <c r="B603" s="50"/>
      <c r="C603" s="77"/>
      <c r="D603" s="94"/>
      <c r="E603" s="95"/>
      <c r="F603" s="95"/>
      <c r="G603" s="95"/>
      <c r="H603" s="95"/>
      <c r="I603" s="229">
        <f t="shared" si="14"/>
        <v>0</v>
      </c>
      <c r="J603" s="107"/>
      <c r="K603" s="107"/>
      <c r="L603" s="107"/>
      <c r="M603" s="107"/>
      <c r="N603" s="112"/>
      <c r="O603" s="119"/>
      <c r="P603" s="378">
        <f t="shared" si="15"/>
        <v>0</v>
      </c>
    </row>
    <row r="604" spans="1:16" ht="12.75" thickBot="1">
      <c r="A604" s="54"/>
      <c r="B604" s="80" t="s">
        <v>194</v>
      </c>
      <c r="C604" s="424">
        <v>0</v>
      </c>
      <c r="D604" s="102"/>
      <c r="E604" s="102"/>
      <c r="F604" s="102"/>
      <c r="G604" s="102"/>
      <c r="H604" s="102">
        <f>D604+E604+F604+G604</f>
        <v>0</v>
      </c>
      <c r="I604" s="229">
        <f t="shared" si="14"/>
        <v>0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0</v>
      </c>
      <c r="P604" s="378">
        <f t="shared" si="15"/>
        <v>0</v>
      </c>
    </row>
    <row r="605" spans="1:16" ht="12.75" thickBot="1">
      <c r="A605" s="53"/>
      <c r="B605" s="53"/>
      <c r="C605" s="189"/>
      <c r="D605" s="94"/>
      <c r="E605" s="95"/>
      <c r="F605" s="95"/>
      <c r="G605" s="95"/>
      <c r="H605" s="95"/>
      <c r="I605" s="229">
        <f t="shared" si="14"/>
        <v>0</v>
      </c>
      <c r="J605" s="107"/>
      <c r="K605" s="107"/>
      <c r="L605" s="107"/>
      <c r="M605" s="107"/>
      <c r="N605" s="120"/>
      <c r="O605" s="123"/>
      <c r="P605" s="378">
        <f t="shared" si="15"/>
        <v>0</v>
      </c>
    </row>
    <row r="606" spans="1:16" ht="12.75" thickBot="1">
      <c r="A606" s="54"/>
      <c r="B606" s="80" t="s">
        <v>195</v>
      </c>
      <c r="C606" s="187">
        <v>0</v>
      </c>
      <c r="D606" s="102"/>
      <c r="E606" s="102"/>
      <c r="F606" s="102"/>
      <c r="G606" s="102"/>
      <c r="H606" s="102">
        <f>D606+E606+F606+G606</f>
        <v>0</v>
      </c>
      <c r="I606" s="229">
        <f t="shared" si="14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  <c r="P606" s="378">
        <f t="shared" si="15"/>
        <v>0</v>
      </c>
    </row>
    <row r="607" spans="1:16" ht="12.75" thickBot="1">
      <c r="A607" s="56"/>
      <c r="B607" s="56"/>
      <c r="C607" s="189"/>
      <c r="D607" s="94"/>
      <c r="E607" s="95"/>
      <c r="F607" s="95"/>
      <c r="G607" s="95"/>
      <c r="H607" s="95"/>
      <c r="I607" s="229">
        <f t="shared" si="14"/>
        <v>0</v>
      </c>
      <c r="J607" s="107"/>
      <c r="K607" s="107"/>
      <c r="L607" s="107"/>
      <c r="M607" s="107"/>
      <c r="N607" s="120"/>
      <c r="O607" s="123"/>
      <c r="P607" s="378">
        <f t="shared" si="15"/>
        <v>0</v>
      </c>
    </row>
    <row r="608" spans="1:16" ht="12.75" thickBot="1">
      <c r="A608" s="314"/>
      <c r="B608" s="80" t="s">
        <v>197</v>
      </c>
      <c r="C608" s="424">
        <v>0</v>
      </c>
      <c r="D608" s="102"/>
      <c r="E608" s="102"/>
      <c r="F608" s="102"/>
      <c r="G608" s="102"/>
      <c r="H608" s="102">
        <f>D608+E608+F608+G608</f>
        <v>0</v>
      </c>
      <c r="I608" s="229">
        <f t="shared" si="14"/>
        <v>0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0</v>
      </c>
      <c r="P608" s="378">
        <f t="shared" si="15"/>
        <v>0</v>
      </c>
    </row>
    <row r="609" spans="1:16" ht="12.75" thickBot="1">
      <c r="A609" s="48"/>
      <c r="B609" s="50"/>
      <c r="C609" s="76"/>
      <c r="D609" s="94"/>
      <c r="E609" s="95"/>
      <c r="F609" s="95"/>
      <c r="G609" s="95"/>
      <c r="H609" s="95"/>
      <c r="I609" s="229">
        <f t="shared" si="14"/>
        <v>0</v>
      </c>
      <c r="J609" s="107"/>
      <c r="K609" s="107"/>
      <c r="L609" s="107"/>
      <c r="M609" s="107"/>
      <c r="N609" s="120"/>
      <c r="O609" s="123"/>
      <c r="P609" s="378">
        <f t="shared" si="15"/>
        <v>0</v>
      </c>
    </row>
    <row r="610" spans="1:16" ht="12.75" thickBot="1">
      <c r="A610" s="54"/>
      <c r="B610" s="80" t="s">
        <v>198</v>
      </c>
      <c r="C610" s="415">
        <v>-9692.24</v>
      </c>
      <c r="D610" s="102">
        <v>502.95</v>
      </c>
      <c r="E610" s="102">
        <v>502.95</v>
      </c>
      <c r="F610" s="102">
        <v>502.95</v>
      </c>
      <c r="G610" s="102">
        <v>502.95</v>
      </c>
      <c r="H610" s="102">
        <f>D610+E610+F610+G610</f>
        <v>2011.8</v>
      </c>
      <c r="I610" s="229">
        <f t="shared" si="14"/>
        <v>1549.9229583975346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-8142.317041602465</v>
      </c>
      <c r="P610" s="378">
        <f t="shared" si="15"/>
        <v>-8142.317041602465</v>
      </c>
    </row>
    <row r="611" spans="1:16" ht="12.75" thickBot="1">
      <c r="A611" s="48"/>
      <c r="B611" s="50"/>
      <c r="C611" s="76"/>
      <c r="D611" s="94"/>
      <c r="E611" s="95"/>
      <c r="F611" s="95"/>
      <c r="G611" s="95"/>
      <c r="H611" s="95"/>
      <c r="I611" s="229">
        <f t="shared" si="14"/>
        <v>0</v>
      </c>
      <c r="J611" s="107"/>
      <c r="K611" s="107"/>
      <c r="L611" s="107"/>
      <c r="M611" s="107"/>
      <c r="N611" s="120"/>
      <c r="O611" s="123"/>
      <c r="P611" s="378">
        <f t="shared" si="15"/>
        <v>0</v>
      </c>
    </row>
    <row r="612" spans="1:16" ht="12.75" thickBot="1">
      <c r="A612" s="54"/>
      <c r="B612" s="58" t="s">
        <v>54</v>
      </c>
      <c r="C612" s="415">
        <v>0</v>
      </c>
      <c r="D612" s="102"/>
      <c r="E612" s="102"/>
      <c r="F612" s="102"/>
      <c r="G612" s="102"/>
      <c r="H612" s="102">
        <f>D612+E612+F612+G612</f>
        <v>0</v>
      </c>
      <c r="I612" s="229">
        <f t="shared" si="14"/>
        <v>0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0</v>
      </c>
      <c r="P612" s="378">
        <f t="shared" si="15"/>
        <v>0</v>
      </c>
    </row>
    <row r="613" spans="1:16" ht="12.75" thickBot="1">
      <c r="A613" s="48"/>
      <c r="B613" s="50"/>
      <c r="C613" s="76"/>
      <c r="D613" s="94"/>
      <c r="E613" s="95"/>
      <c r="F613" s="95"/>
      <c r="G613" s="95"/>
      <c r="H613" s="95"/>
      <c r="I613" s="229">
        <f t="shared" si="14"/>
        <v>0</v>
      </c>
      <c r="J613" s="107"/>
      <c r="K613" s="107"/>
      <c r="L613" s="107"/>
      <c r="M613" s="107"/>
      <c r="N613" s="120"/>
      <c r="O613" s="123"/>
      <c r="P613" s="378">
        <f t="shared" si="15"/>
        <v>0</v>
      </c>
    </row>
    <row r="614" spans="1:16" ht="12.75" thickBot="1">
      <c r="A614" s="54"/>
      <c r="B614" s="80" t="s">
        <v>199</v>
      </c>
      <c r="C614" s="415">
        <v>34898.39</v>
      </c>
      <c r="D614" s="102">
        <v>12354.03</v>
      </c>
      <c r="E614" s="102">
        <v>12354.03</v>
      </c>
      <c r="F614" s="102">
        <v>12354.03</v>
      </c>
      <c r="G614" s="102">
        <v>15269.43</v>
      </c>
      <c r="H614" s="102">
        <f>D614+E614+F614+G614</f>
        <v>52331.520000000004</v>
      </c>
      <c r="I614" s="229">
        <f aca="true" t="shared" si="16" ref="I614:I655">H614/1.1/1.18</f>
        <v>40317.04160246533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75215.43160246534</v>
      </c>
      <c r="P614" s="378">
        <f t="shared" si="15"/>
        <v>75215.43160246534</v>
      </c>
    </row>
    <row r="615" spans="1:16" ht="12.75" thickBot="1">
      <c r="A615" s="48"/>
      <c r="B615" s="48"/>
      <c r="C615" s="76"/>
      <c r="D615" s="94"/>
      <c r="E615" s="95"/>
      <c r="F615" s="95"/>
      <c r="G615" s="95"/>
      <c r="H615" s="95"/>
      <c r="I615" s="229">
        <f t="shared" si="16"/>
        <v>0</v>
      </c>
      <c r="J615" s="107"/>
      <c r="K615" s="107"/>
      <c r="L615" s="107"/>
      <c r="M615" s="107"/>
      <c r="N615" s="120"/>
      <c r="O615" s="123"/>
      <c r="P615" s="378">
        <f aca="true" t="shared" si="17" ref="P615:P656">C615+I615-N615</f>
        <v>0</v>
      </c>
    </row>
    <row r="616" spans="1:16" ht="12.75" thickBot="1">
      <c r="A616" s="54"/>
      <c r="B616" s="80" t="s">
        <v>336</v>
      </c>
      <c r="C616" s="415">
        <v>0</v>
      </c>
      <c r="D616" s="102"/>
      <c r="E616" s="102"/>
      <c r="F616" s="102"/>
      <c r="G616" s="102"/>
      <c r="H616" s="102">
        <f>D616+E616+F616+G616</f>
        <v>0</v>
      </c>
      <c r="I616" s="229">
        <f t="shared" si="16"/>
        <v>0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0</v>
      </c>
      <c r="P616" s="378">
        <f t="shared" si="17"/>
        <v>0</v>
      </c>
    </row>
    <row r="617" spans="1:16" ht="12.75" thickBot="1">
      <c r="A617" s="48"/>
      <c r="B617" s="48"/>
      <c r="C617" s="76"/>
      <c r="D617" s="94"/>
      <c r="E617" s="95"/>
      <c r="F617" s="95"/>
      <c r="G617" s="95"/>
      <c r="H617" s="95"/>
      <c r="I617" s="229">
        <f t="shared" si="16"/>
        <v>0</v>
      </c>
      <c r="J617" s="107"/>
      <c r="K617" s="107"/>
      <c r="L617" s="107"/>
      <c r="M617" s="107"/>
      <c r="N617" s="120"/>
      <c r="O617" s="123"/>
      <c r="P617" s="378">
        <f t="shared" si="17"/>
        <v>0</v>
      </c>
    </row>
    <row r="618" spans="1:16" ht="12.75" thickBot="1">
      <c r="A618" s="54"/>
      <c r="B618" s="80" t="s">
        <v>332</v>
      </c>
      <c r="C618" s="415">
        <v>0</v>
      </c>
      <c r="D618" s="102"/>
      <c r="E618" s="102"/>
      <c r="F618" s="102"/>
      <c r="G618" s="102"/>
      <c r="H618" s="102">
        <f>D618+E618+F618+G618</f>
        <v>0</v>
      </c>
      <c r="I618" s="229">
        <f t="shared" si="16"/>
        <v>0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0</v>
      </c>
      <c r="P618" s="378">
        <f t="shared" si="17"/>
        <v>0</v>
      </c>
    </row>
    <row r="619" spans="1:16" ht="12.75" thickBot="1">
      <c r="A619" s="49"/>
      <c r="B619" s="50"/>
      <c r="C619" s="73"/>
      <c r="D619" s="94"/>
      <c r="E619" s="95"/>
      <c r="F619" s="95"/>
      <c r="G619" s="95"/>
      <c r="H619" s="95"/>
      <c r="I619" s="229">
        <f t="shared" si="16"/>
        <v>0</v>
      </c>
      <c r="J619" s="107"/>
      <c r="K619" s="107"/>
      <c r="L619" s="107"/>
      <c r="M619" s="107"/>
      <c r="N619" s="120"/>
      <c r="O619" s="123"/>
      <c r="P619" s="378">
        <f t="shared" si="17"/>
        <v>0</v>
      </c>
    </row>
    <row r="620" spans="1:16" ht="12.75" thickBot="1">
      <c r="A620" s="46"/>
      <c r="B620" s="45" t="s">
        <v>55</v>
      </c>
      <c r="C620" s="187">
        <v>0</v>
      </c>
      <c r="D620" s="102"/>
      <c r="E620" s="102"/>
      <c r="F620" s="102"/>
      <c r="G620" s="102"/>
      <c r="H620" s="102">
        <f>D620+E620+F620+G620</f>
        <v>0</v>
      </c>
      <c r="I620" s="229">
        <f t="shared" si="16"/>
        <v>0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0</v>
      </c>
      <c r="P620" s="378">
        <f t="shared" si="17"/>
        <v>0</v>
      </c>
    </row>
    <row r="621" spans="1:16" ht="12.75" thickBot="1">
      <c r="A621" s="66"/>
      <c r="B621" s="427"/>
      <c r="C621" s="426"/>
      <c r="D621" s="94"/>
      <c r="E621" s="95"/>
      <c r="F621" s="95"/>
      <c r="G621" s="95"/>
      <c r="H621" s="95"/>
      <c r="I621" s="229">
        <f t="shared" si="16"/>
        <v>0</v>
      </c>
      <c r="J621" s="107"/>
      <c r="K621" s="107"/>
      <c r="L621" s="107"/>
      <c r="M621" s="107"/>
      <c r="N621" s="120"/>
      <c r="O621" s="123"/>
      <c r="P621" s="378">
        <f t="shared" si="17"/>
        <v>0</v>
      </c>
    </row>
    <row r="622" spans="1:16" ht="12.75" thickBot="1">
      <c r="A622" s="54"/>
      <c r="B622" s="428" t="s">
        <v>200</v>
      </c>
      <c r="C622" s="415">
        <v>0</v>
      </c>
      <c r="D622" s="102"/>
      <c r="E622" s="102"/>
      <c r="F622" s="102"/>
      <c r="G622" s="102"/>
      <c r="H622" s="102">
        <f>D622+E622+F622+G622</f>
        <v>0</v>
      </c>
      <c r="I622" s="229">
        <f t="shared" si="16"/>
        <v>0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0</v>
      </c>
      <c r="P622" s="378">
        <f t="shared" si="17"/>
        <v>0</v>
      </c>
    </row>
    <row r="623" spans="1:16" ht="12.75" thickBot="1">
      <c r="A623" s="52"/>
      <c r="B623" s="52"/>
      <c r="C623" s="76"/>
      <c r="D623" s="94"/>
      <c r="E623" s="95"/>
      <c r="F623" s="95"/>
      <c r="G623" s="95"/>
      <c r="H623" s="95"/>
      <c r="I623" s="229">
        <f t="shared" si="16"/>
        <v>0</v>
      </c>
      <c r="J623" s="107"/>
      <c r="K623" s="107"/>
      <c r="L623" s="107"/>
      <c r="M623" s="107"/>
      <c r="N623" s="120"/>
      <c r="O623" s="123"/>
      <c r="P623" s="378">
        <f t="shared" si="17"/>
        <v>0</v>
      </c>
    </row>
    <row r="624" spans="1:16" ht="12.75" thickBot="1">
      <c r="A624" s="54"/>
      <c r="B624" s="80" t="s">
        <v>201</v>
      </c>
      <c r="C624" s="415">
        <v>0</v>
      </c>
      <c r="D624" s="241"/>
      <c r="E624" s="102"/>
      <c r="F624" s="102"/>
      <c r="G624" s="102"/>
      <c r="H624" s="102">
        <f>D624+E624+F624+G624</f>
        <v>0</v>
      </c>
      <c r="I624" s="229">
        <f t="shared" si="16"/>
        <v>0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0</v>
      </c>
      <c r="P624" s="378">
        <f t="shared" si="17"/>
        <v>0</v>
      </c>
    </row>
    <row r="625" spans="1:16" ht="12.75" thickBot="1">
      <c r="A625" s="48"/>
      <c r="B625" s="48"/>
      <c r="C625" s="76"/>
      <c r="D625" s="103"/>
      <c r="E625" s="95"/>
      <c r="F625" s="95"/>
      <c r="G625" s="95"/>
      <c r="H625" s="95"/>
      <c r="I625" s="229">
        <f t="shared" si="16"/>
        <v>0</v>
      </c>
      <c r="J625" s="107"/>
      <c r="K625" s="107"/>
      <c r="L625" s="107"/>
      <c r="M625" s="107"/>
      <c r="N625" s="120"/>
      <c r="O625" s="123"/>
      <c r="P625" s="378">
        <f t="shared" si="17"/>
        <v>0</v>
      </c>
    </row>
    <row r="626" spans="1:16" ht="12.75" thickBot="1">
      <c r="A626" s="314"/>
      <c r="B626" s="58" t="s">
        <v>202</v>
      </c>
      <c r="C626" s="415">
        <v>0</v>
      </c>
      <c r="D626" s="102"/>
      <c r="E626" s="102"/>
      <c r="F626" s="102"/>
      <c r="G626" s="102"/>
      <c r="H626" s="102">
        <f>D626+E626+F626+G626</f>
        <v>0</v>
      </c>
      <c r="I626" s="229">
        <f t="shared" si="16"/>
        <v>0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0</v>
      </c>
      <c r="P626" s="378">
        <f t="shared" si="17"/>
        <v>0</v>
      </c>
    </row>
    <row r="627" spans="1:16" ht="12.75" thickBot="1">
      <c r="A627" s="52"/>
      <c r="B627" s="52"/>
      <c r="C627" s="76"/>
      <c r="D627" s="94"/>
      <c r="E627" s="95"/>
      <c r="F627" s="95"/>
      <c r="G627" s="95"/>
      <c r="H627" s="95"/>
      <c r="I627" s="229">
        <f t="shared" si="16"/>
        <v>0</v>
      </c>
      <c r="J627" s="107"/>
      <c r="K627" s="107"/>
      <c r="L627" s="107"/>
      <c r="M627" s="107"/>
      <c r="N627" s="120"/>
      <c r="O627" s="123"/>
      <c r="P627" s="378">
        <f t="shared" si="17"/>
        <v>0</v>
      </c>
    </row>
    <row r="628" spans="1:16" ht="12.75" thickBot="1">
      <c r="A628" s="314"/>
      <c r="B628" s="80" t="s">
        <v>204</v>
      </c>
      <c r="C628" s="416">
        <v>0</v>
      </c>
      <c r="D628" s="102"/>
      <c r="E628" s="102"/>
      <c r="F628" s="102"/>
      <c r="G628" s="102"/>
      <c r="H628" s="102">
        <f>D628+E628+F628+G628</f>
        <v>0</v>
      </c>
      <c r="I628" s="229">
        <f t="shared" si="16"/>
        <v>0</v>
      </c>
      <c r="J628" s="109"/>
      <c r="K628" s="109"/>
      <c r="L628" s="109"/>
      <c r="M628" s="109"/>
      <c r="N628" s="236">
        <f>J628+K628+L628+M628</f>
        <v>0</v>
      </c>
      <c r="O628" s="146">
        <f>C628+H628-N628</f>
        <v>0</v>
      </c>
      <c r="P628" s="378">
        <f t="shared" si="17"/>
        <v>0</v>
      </c>
    </row>
    <row r="629" spans="1:16" ht="12.75" thickBot="1">
      <c r="A629" s="48"/>
      <c r="B629" s="48"/>
      <c r="C629" s="76"/>
      <c r="D629" s="94"/>
      <c r="E629" s="95"/>
      <c r="F629" s="95"/>
      <c r="G629" s="95"/>
      <c r="H629" s="95"/>
      <c r="I629" s="229">
        <f t="shared" si="16"/>
        <v>0</v>
      </c>
      <c r="J629" s="107"/>
      <c r="K629" s="107"/>
      <c r="L629" s="107"/>
      <c r="M629" s="107"/>
      <c r="N629" s="120"/>
      <c r="O629" s="123"/>
      <c r="P629" s="378">
        <f t="shared" si="17"/>
        <v>0</v>
      </c>
    </row>
    <row r="630" spans="1:16" ht="12.75" thickBot="1">
      <c r="A630" s="54"/>
      <c r="B630" s="80" t="s">
        <v>205</v>
      </c>
      <c r="C630" s="416">
        <v>0</v>
      </c>
      <c r="D630" s="102"/>
      <c r="E630" s="102"/>
      <c r="F630" s="102"/>
      <c r="G630" s="102"/>
      <c r="H630" s="102">
        <f>D630+E630+F630+G630</f>
        <v>0</v>
      </c>
      <c r="I630" s="229">
        <f t="shared" si="16"/>
        <v>0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0</v>
      </c>
      <c r="P630" s="378">
        <f t="shared" si="17"/>
        <v>0</v>
      </c>
    </row>
    <row r="631" spans="1:16" ht="12.7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6"/>
        <v>0</v>
      </c>
      <c r="J631" s="275"/>
      <c r="K631" s="275"/>
      <c r="L631" s="275"/>
      <c r="M631" s="275"/>
      <c r="N631" s="274"/>
      <c r="O631" s="276"/>
      <c r="P631" s="378">
        <f t="shared" si="17"/>
        <v>0</v>
      </c>
    </row>
    <row r="632" spans="1:16" ht="12.75" thickBot="1">
      <c r="A632" s="46"/>
      <c r="B632" s="11" t="s">
        <v>285</v>
      </c>
      <c r="C632" s="190">
        <v>0</v>
      </c>
      <c r="D632" s="102"/>
      <c r="E632" s="102"/>
      <c r="F632" s="102"/>
      <c r="G632" s="102"/>
      <c r="H632" s="102">
        <f>D632+E632+F632+G632</f>
        <v>0</v>
      </c>
      <c r="I632" s="229">
        <f t="shared" si="16"/>
        <v>0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0</v>
      </c>
      <c r="P632" s="378">
        <f t="shared" si="17"/>
        <v>0</v>
      </c>
    </row>
    <row r="633" spans="1:16" ht="12.7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6"/>
        <v>0</v>
      </c>
      <c r="J633" s="285"/>
      <c r="K633" s="285"/>
      <c r="L633" s="285"/>
      <c r="M633" s="285"/>
      <c r="N633" s="284"/>
      <c r="O633" s="159"/>
      <c r="P633" s="378">
        <f t="shared" si="17"/>
        <v>0</v>
      </c>
    </row>
    <row r="634" spans="1:16" ht="12.75" thickBot="1">
      <c r="A634" s="46"/>
      <c r="B634" s="11" t="s">
        <v>286</v>
      </c>
      <c r="C634" s="190">
        <v>0</v>
      </c>
      <c r="D634" s="102"/>
      <c r="E634" s="102"/>
      <c r="F634" s="102"/>
      <c r="G634" s="102"/>
      <c r="H634" s="102">
        <f>D634+E634+F634+G634</f>
        <v>0</v>
      </c>
      <c r="I634" s="229">
        <f t="shared" si="16"/>
        <v>0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0</v>
      </c>
      <c r="P634" s="378">
        <f t="shared" si="17"/>
        <v>0</v>
      </c>
    </row>
    <row r="635" spans="1:16" ht="12.7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6"/>
        <v>0</v>
      </c>
      <c r="J635" s="285"/>
      <c r="K635" s="285"/>
      <c r="L635" s="285"/>
      <c r="M635" s="285"/>
      <c r="N635" s="284"/>
      <c r="O635" s="159"/>
      <c r="P635" s="378">
        <f t="shared" si="17"/>
        <v>0</v>
      </c>
    </row>
    <row r="636" spans="1:16" ht="12.75" thickBot="1">
      <c r="A636" s="46"/>
      <c r="B636" s="11" t="s">
        <v>287</v>
      </c>
      <c r="C636" s="190">
        <v>0</v>
      </c>
      <c r="D636" s="102"/>
      <c r="E636" s="102"/>
      <c r="F636" s="102"/>
      <c r="G636" s="102"/>
      <c r="H636" s="102">
        <f>D636+E636+F636+G636</f>
        <v>0</v>
      </c>
      <c r="I636" s="229">
        <f t="shared" si="16"/>
        <v>0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0</v>
      </c>
      <c r="P636" s="378">
        <f t="shared" si="17"/>
        <v>0</v>
      </c>
    </row>
    <row r="637" spans="1:16" ht="12.7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6"/>
        <v>0</v>
      </c>
      <c r="J637" s="285"/>
      <c r="K637" s="285"/>
      <c r="L637" s="285"/>
      <c r="M637" s="285"/>
      <c r="N637" s="284"/>
      <c r="O637" s="159"/>
      <c r="P637" s="378">
        <f t="shared" si="17"/>
        <v>0</v>
      </c>
    </row>
    <row r="638" spans="1:16" ht="12.75" thickBot="1">
      <c r="A638" s="46"/>
      <c r="B638" s="11" t="s">
        <v>288</v>
      </c>
      <c r="C638" s="190">
        <v>3316.44</v>
      </c>
      <c r="D638" s="102">
        <v>1174.02</v>
      </c>
      <c r="E638" s="102">
        <v>1174.02</v>
      </c>
      <c r="F638" s="102">
        <v>1174.02</v>
      </c>
      <c r="G638" s="102">
        <v>1174.02</v>
      </c>
      <c r="H638" s="102">
        <f>D638+E638+F638+G638</f>
        <v>4696.08</v>
      </c>
      <c r="I638" s="229">
        <f t="shared" si="16"/>
        <v>3617.935285053929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6934.3752850539295</v>
      </c>
      <c r="P638" s="378">
        <f t="shared" si="17"/>
        <v>6934.3752850539295</v>
      </c>
    </row>
    <row r="639" spans="1:16" ht="12.7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6"/>
        <v>0</v>
      </c>
      <c r="J639" s="285"/>
      <c r="K639" s="285"/>
      <c r="L639" s="285"/>
      <c r="M639" s="285"/>
      <c r="N639" s="284"/>
      <c r="O639" s="159"/>
      <c r="P639" s="378">
        <f t="shared" si="17"/>
        <v>0</v>
      </c>
    </row>
    <row r="640" spans="1:16" ht="12.75" thickBot="1">
      <c r="A640" s="46"/>
      <c r="B640" s="11" t="s">
        <v>289</v>
      </c>
      <c r="C640" s="190">
        <v>927.2</v>
      </c>
      <c r="D640" s="102">
        <v>328.23</v>
      </c>
      <c r="E640" s="102">
        <v>328.23</v>
      </c>
      <c r="F640" s="102">
        <v>328.23</v>
      </c>
      <c r="G640" s="102">
        <v>328.23</v>
      </c>
      <c r="H640" s="102">
        <f>D640+E640+F640+G640</f>
        <v>1312.92</v>
      </c>
      <c r="I640" s="229">
        <f t="shared" si="16"/>
        <v>1011.4946070878274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1938.6946070878275</v>
      </c>
      <c r="P640" s="378">
        <f t="shared" si="17"/>
        <v>1938.6946070878275</v>
      </c>
    </row>
    <row r="641" spans="1:16" ht="12.7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6"/>
        <v>0</v>
      </c>
      <c r="J641" s="285"/>
      <c r="K641" s="285"/>
      <c r="L641" s="285"/>
      <c r="M641" s="285"/>
      <c r="N641" s="284"/>
      <c r="O641" s="159"/>
      <c r="P641" s="378">
        <f t="shared" si="17"/>
        <v>0</v>
      </c>
    </row>
    <row r="642" spans="1:16" ht="12.75" thickBot="1">
      <c r="A642" s="46"/>
      <c r="B642" s="11" t="s">
        <v>290</v>
      </c>
      <c r="C642" s="190">
        <v>0</v>
      </c>
      <c r="D642" s="102"/>
      <c r="E642" s="102"/>
      <c r="F642" s="102"/>
      <c r="G642" s="102"/>
      <c r="H642" s="102">
        <f>D642+E642+F642+G642</f>
        <v>0</v>
      </c>
      <c r="I642" s="229">
        <f t="shared" si="16"/>
        <v>0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0</v>
      </c>
      <c r="P642" s="378">
        <f t="shared" si="17"/>
        <v>0</v>
      </c>
    </row>
    <row r="643" spans="1:16" ht="12.7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6"/>
        <v>0</v>
      </c>
      <c r="J643" s="285"/>
      <c r="K643" s="285"/>
      <c r="L643" s="285"/>
      <c r="M643" s="285"/>
      <c r="N643" s="284"/>
      <c r="O643" s="159"/>
      <c r="P643" s="378">
        <f t="shared" si="17"/>
        <v>0</v>
      </c>
    </row>
    <row r="644" spans="1:16" ht="12.75" thickBot="1">
      <c r="A644" s="46"/>
      <c r="B644" s="11" t="s">
        <v>291</v>
      </c>
      <c r="C644" s="190">
        <v>-17642.27</v>
      </c>
      <c r="D644" s="102">
        <v>838.53</v>
      </c>
      <c r="E644" s="102">
        <v>838.53</v>
      </c>
      <c r="F644" s="102">
        <v>838.53</v>
      </c>
      <c r="G644" s="102">
        <v>838.53</v>
      </c>
      <c r="H644" s="102">
        <f>D644+E644+F644+G644</f>
        <v>3354.12</v>
      </c>
      <c r="I644" s="229">
        <f t="shared" si="16"/>
        <v>2584.0677966101694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-15058.202203389832</v>
      </c>
      <c r="P644" s="378">
        <f t="shared" si="17"/>
        <v>-15058.202203389832</v>
      </c>
    </row>
    <row r="645" spans="1:16" ht="12.7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6"/>
        <v>0</v>
      </c>
      <c r="J645" s="285"/>
      <c r="K645" s="285"/>
      <c r="L645" s="285"/>
      <c r="M645" s="285"/>
      <c r="N645" s="284"/>
      <c r="O645" s="159"/>
      <c r="P645" s="378">
        <f t="shared" si="17"/>
        <v>0</v>
      </c>
    </row>
    <row r="646" spans="1:16" ht="12.75" thickBot="1">
      <c r="A646" s="46"/>
      <c r="B646" s="11" t="s">
        <v>292</v>
      </c>
      <c r="C646" s="190">
        <v>1376.02</v>
      </c>
      <c r="D646" s="102">
        <v>487.11</v>
      </c>
      <c r="E646" s="102">
        <v>487.11</v>
      </c>
      <c r="F646" s="102">
        <v>487.11</v>
      </c>
      <c r="G646" s="102">
        <v>487.11</v>
      </c>
      <c r="H646" s="102">
        <f>D646+E646+F646+G646</f>
        <v>1948.44</v>
      </c>
      <c r="I646" s="229">
        <f t="shared" si="16"/>
        <v>1501.1093990755007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2877.1293990755007</v>
      </c>
      <c r="P646" s="378">
        <f t="shared" si="17"/>
        <v>2877.1293990755007</v>
      </c>
    </row>
    <row r="647" spans="1:16" ht="12.7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6"/>
        <v>0</v>
      </c>
      <c r="J647" s="285"/>
      <c r="K647" s="285"/>
      <c r="L647" s="285"/>
      <c r="M647" s="285"/>
      <c r="N647" s="284"/>
      <c r="O647" s="159"/>
      <c r="P647" s="378">
        <f t="shared" si="17"/>
        <v>0</v>
      </c>
    </row>
    <row r="648" spans="1:16" ht="12.75" thickBot="1">
      <c r="A648" s="46"/>
      <c r="B648" s="11" t="s">
        <v>293</v>
      </c>
      <c r="C648" s="190">
        <v>0</v>
      </c>
      <c r="D648" s="102"/>
      <c r="E648" s="102"/>
      <c r="F648" s="102"/>
      <c r="G648" s="102"/>
      <c r="H648" s="102">
        <f>D648+E648+F648+G648</f>
        <v>0</v>
      </c>
      <c r="I648" s="229">
        <f t="shared" si="16"/>
        <v>0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0</v>
      </c>
      <c r="P648" s="378">
        <f t="shared" si="17"/>
        <v>0</v>
      </c>
    </row>
    <row r="649" spans="1:16" ht="12.7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6"/>
        <v>0</v>
      </c>
      <c r="J649" s="285"/>
      <c r="K649" s="285"/>
      <c r="L649" s="285"/>
      <c r="M649" s="285"/>
      <c r="N649" s="284"/>
      <c r="O649" s="159"/>
      <c r="P649" s="378">
        <f t="shared" si="17"/>
        <v>0</v>
      </c>
    </row>
    <row r="650" spans="1:16" ht="12.75" thickBot="1">
      <c r="A650" s="46"/>
      <c r="B650" s="11" t="s">
        <v>294</v>
      </c>
      <c r="C650" s="190">
        <v>466.61</v>
      </c>
      <c r="D650" s="102">
        <v>165.18</v>
      </c>
      <c r="E650" s="102">
        <v>165.18</v>
      </c>
      <c r="F650" s="102">
        <v>165.18</v>
      </c>
      <c r="G650" s="102">
        <v>165.18</v>
      </c>
      <c r="H650" s="102">
        <f>D650+E650+F650+G650</f>
        <v>660.72</v>
      </c>
      <c r="I650" s="229">
        <f t="shared" si="16"/>
        <v>509.0292758089368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975.6392758089369</v>
      </c>
      <c r="P650" s="378">
        <f t="shared" si="17"/>
        <v>975.6392758089369</v>
      </c>
    </row>
    <row r="651" spans="1:16" ht="12.7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6"/>
        <v>0</v>
      </c>
      <c r="J651" s="285"/>
      <c r="K651" s="285"/>
      <c r="L651" s="285"/>
      <c r="M651" s="285"/>
      <c r="N651" s="284"/>
      <c r="O651" s="159"/>
      <c r="P651" s="378">
        <f t="shared" si="17"/>
        <v>0</v>
      </c>
    </row>
    <row r="652" spans="1:16" ht="12.75" thickBot="1">
      <c r="A652" s="46"/>
      <c r="B652" s="11" t="s">
        <v>316</v>
      </c>
      <c r="C652" s="190">
        <v>0</v>
      </c>
      <c r="D652" s="102"/>
      <c r="E652" s="102"/>
      <c r="F652" s="102"/>
      <c r="G652" s="102"/>
      <c r="H652" s="102">
        <f>D652+E652+F652+G652</f>
        <v>0</v>
      </c>
      <c r="I652" s="229">
        <f t="shared" si="16"/>
        <v>0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0</v>
      </c>
      <c r="P652" s="378">
        <f t="shared" si="17"/>
        <v>0</v>
      </c>
    </row>
    <row r="653" spans="1:16" ht="12.7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6"/>
        <v>0</v>
      </c>
      <c r="J653" s="285"/>
      <c r="K653" s="285"/>
      <c r="L653" s="285"/>
      <c r="M653" s="285"/>
      <c r="N653" s="284"/>
      <c r="O653" s="159"/>
      <c r="P653" s="378">
        <f t="shared" si="17"/>
        <v>0</v>
      </c>
    </row>
    <row r="654" spans="1:16" ht="12.75" thickBot="1">
      <c r="A654" s="46"/>
      <c r="B654" s="11" t="s">
        <v>357</v>
      </c>
      <c r="C654" s="190">
        <v>0</v>
      </c>
      <c r="D654" s="102"/>
      <c r="E654" s="102"/>
      <c r="F654" s="102"/>
      <c r="G654" s="102"/>
      <c r="H654" s="102">
        <f>D654+E654+F654+G654</f>
        <v>0</v>
      </c>
      <c r="I654" s="229">
        <f t="shared" si="16"/>
        <v>0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0</v>
      </c>
      <c r="P654" s="378">
        <f t="shared" si="17"/>
        <v>0</v>
      </c>
    </row>
    <row r="655" spans="1:16" ht="12.75" thickBot="1">
      <c r="A655" s="48"/>
      <c r="B655" s="48" t="s">
        <v>381</v>
      </c>
      <c r="C655" s="76"/>
      <c r="D655" s="273"/>
      <c r="E655" s="273"/>
      <c r="F655" s="273"/>
      <c r="G655" s="273"/>
      <c r="H655" s="273"/>
      <c r="I655" s="229">
        <f t="shared" si="16"/>
        <v>0</v>
      </c>
      <c r="J655" s="275"/>
      <c r="K655" s="275"/>
      <c r="L655" s="275"/>
      <c r="M655" s="275"/>
      <c r="N655" s="274"/>
      <c r="O655" s="276"/>
      <c r="P655" s="378">
        <f t="shared" si="17"/>
        <v>0</v>
      </c>
    </row>
    <row r="656" spans="1:16" ht="12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  <c r="P656" s="378">
        <f t="shared" si="17"/>
        <v>0</v>
      </c>
    </row>
    <row r="657" spans="1:16" ht="12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-470665.5300000001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72406.76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86368.05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86368.05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89283.45</v>
      </c>
      <c r="H657" s="137">
        <f>D657+E657+F657+G657</f>
        <v>334426.31</v>
      </c>
      <c r="I657" s="37">
        <f aca="true" t="shared" si="18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257647.38828967648</v>
      </c>
      <c r="J657" s="37">
        <f t="shared" si="18"/>
        <v>0</v>
      </c>
      <c r="K657" s="37">
        <f t="shared" si="18"/>
        <v>0</v>
      </c>
      <c r="L657" s="37">
        <f t="shared" si="18"/>
        <v>0</v>
      </c>
      <c r="M657" s="37">
        <f t="shared" si="18"/>
        <v>0</v>
      </c>
      <c r="N657" s="37">
        <f t="shared" si="18"/>
        <v>0</v>
      </c>
      <c r="O657" s="37">
        <f t="shared" si="18"/>
        <v>-213018.14171032363</v>
      </c>
      <c r="P657" s="378">
        <f>SUM(P550:P656)</f>
        <v>-213018.14171032366</v>
      </c>
    </row>
    <row r="658" spans="1:16" ht="12.75" thickBot="1">
      <c r="A658" s="1"/>
      <c r="B658" s="134" t="s">
        <v>385</v>
      </c>
      <c r="C658" s="78"/>
      <c r="D658" s="42"/>
      <c r="E658" s="42"/>
      <c r="F658" s="42"/>
      <c r="G658" s="42"/>
      <c r="H658" s="137"/>
      <c r="I658" s="229">
        <f>H657-I657</f>
        <v>76778.92171032351</v>
      </c>
      <c r="J658" s="42"/>
      <c r="K658" s="42"/>
      <c r="L658" s="42"/>
      <c r="M658" s="42"/>
      <c r="N658" s="145">
        <f>J658+K658+L658+M658</f>
        <v>0</v>
      </c>
      <c r="O658" s="146"/>
      <c r="P658" s="378"/>
    </row>
    <row r="659" spans="1:16" ht="12.7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>
        <f>J659+K659+L659+M659</f>
        <v>0</v>
      </c>
      <c r="O659" s="146"/>
      <c r="P659" s="378"/>
    </row>
    <row r="660" spans="1:16" ht="12.75" thickBot="1">
      <c r="A660" s="154"/>
      <c r="B660" s="155" t="s">
        <v>5</v>
      </c>
      <c r="C660" s="243">
        <f>C659+C658+C657</f>
        <v>-470665.5300000001</v>
      </c>
      <c r="D660" s="167"/>
      <c r="E660" s="167"/>
      <c r="F660" s="167"/>
      <c r="G660" s="167"/>
      <c r="H660" s="163"/>
      <c r="I660" s="243">
        <f>I659+I658+I657</f>
        <v>334426.31</v>
      </c>
      <c r="J660" s="167"/>
      <c r="K660" s="167"/>
      <c r="L660" s="167"/>
      <c r="M660" s="167"/>
      <c r="N660" s="164">
        <f>J660+K660+L660+M660</f>
        <v>0</v>
      </c>
      <c r="O660" s="243">
        <f>O659+O658+O657</f>
        <v>-213018.14171032363</v>
      </c>
      <c r="P660" s="378"/>
    </row>
    <row r="661" ht="11.25">
      <c r="I661" s="378"/>
    </row>
    <row r="662" spans="2:9" ht="11.25">
      <c r="B662" s="508" t="s">
        <v>379</v>
      </c>
      <c r="C662" s="508"/>
      <c r="I662" s="482"/>
    </row>
    <row r="664" ht="11.25">
      <c r="F664" s="17" t="s">
        <v>218</v>
      </c>
    </row>
    <row r="665" spans="1:15" ht="12" thickBot="1">
      <c r="A665" s="250"/>
      <c r="B665" s="250"/>
      <c r="C665" s="250"/>
      <c r="D665" s="250"/>
      <c r="E665" s="250"/>
      <c r="F665" s="250"/>
      <c r="G665" s="250"/>
      <c r="H665" s="250"/>
      <c r="I665" s="250"/>
      <c r="J665" s="250"/>
      <c r="K665" s="250"/>
      <c r="L665" s="250"/>
      <c r="M665" s="250"/>
      <c r="N665" s="250"/>
      <c r="O665" s="250"/>
    </row>
    <row r="666" spans="1:15" ht="12" thickBot="1">
      <c r="A666" s="315"/>
      <c r="B666" s="177"/>
      <c r="C666" s="316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317"/>
    </row>
    <row r="667" spans="1:15" ht="15.75" thickBot="1">
      <c r="A667" s="318"/>
      <c r="B667" s="319" t="s">
        <v>6</v>
      </c>
      <c r="C667" s="320">
        <f>C129+C237+C325+C430+C539+C657</f>
        <v>560169.6599999999</v>
      </c>
      <c r="D667" s="376">
        <f aca="true" t="shared" si="19" ref="D667:M667">D129+D237+D325+D430+D539+D657</f>
        <v>918253.04</v>
      </c>
      <c r="E667" s="376">
        <f t="shared" si="19"/>
        <v>824642.6300000001</v>
      </c>
      <c r="F667" s="376">
        <f t="shared" si="19"/>
        <v>839936.1800000002</v>
      </c>
      <c r="G667" s="376">
        <f t="shared" si="19"/>
        <v>846974.78</v>
      </c>
      <c r="H667" s="377">
        <f t="shared" si="19"/>
        <v>3429806.6300000004</v>
      </c>
      <c r="I667" s="224">
        <f t="shared" si="19"/>
        <v>2642377.989214176</v>
      </c>
      <c r="J667" s="70">
        <f t="shared" si="19"/>
        <v>2975</v>
      </c>
      <c r="K667" s="376">
        <f t="shared" si="19"/>
        <v>0</v>
      </c>
      <c r="L667" s="376">
        <f t="shared" si="19"/>
        <v>0</v>
      </c>
      <c r="M667" s="376">
        <f t="shared" si="19"/>
        <v>0</v>
      </c>
      <c r="N667" s="145">
        <f>J667+K667+L667+M667</f>
        <v>2975</v>
      </c>
      <c r="O667" s="320">
        <f>O129+O237+O325+O430+O539+O657</f>
        <v>3199572.6492141755</v>
      </c>
    </row>
    <row r="668" spans="1:15" ht="11.25">
      <c r="A668" s="318"/>
      <c r="B668" s="134" t="s">
        <v>385</v>
      </c>
      <c r="C668" s="20"/>
      <c r="D668" s="1" t="s">
        <v>391</v>
      </c>
      <c r="E668" s="1" t="s">
        <v>391</v>
      </c>
      <c r="F668" s="1" t="s">
        <v>391</v>
      </c>
      <c r="G668" s="1" t="s">
        <v>391</v>
      </c>
      <c r="H668" s="15"/>
      <c r="I668" s="70">
        <f>I130+I238+I326+I431+I540+I658</f>
        <v>787428.6407858244</v>
      </c>
      <c r="J668" s="1"/>
      <c r="K668" s="1"/>
      <c r="L668" s="1"/>
      <c r="M668" s="1"/>
      <c r="N668" s="1"/>
      <c r="O668" s="320"/>
    </row>
    <row r="669" spans="1:15" ht="11.25">
      <c r="A669" s="318"/>
      <c r="B669" s="135"/>
      <c r="C669" s="20"/>
      <c r="D669" s="1"/>
      <c r="E669" s="1"/>
      <c r="F669" s="1"/>
      <c r="G669" s="1"/>
      <c r="H669" s="1"/>
      <c r="I669" s="70">
        <f>I131+I239+I327+I432+I541+I659</f>
        <v>0</v>
      </c>
      <c r="J669" s="1"/>
      <c r="K669" s="1"/>
      <c r="L669" s="1"/>
      <c r="M669" s="1"/>
      <c r="N669" s="1"/>
      <c r="O669" s="320"/>
    </row>
    <row r="670" spans="1:15" ht="11.25">
      <c r="A670" s="318"/>
      <c r="B670" s="24"/>
      <c r="C670" s="31"/>
      <c r="D670" s="1"/>
      <c r="E670" s="1"/>
      <c r="F670" s="1"/>
      <c r="G670" s="1"/>
      <c r="H670" s="1"/>
      <c r="I670" s="70">
        <f>I667+I668+I669</f>
        <v>3429806.6300000004</v>
      </c>
      <c r="J670" s="20"/>
      <c r="K670" s="1"/>
      <c r="L670" s="1"/>
      <c r="M670" s="1"/>
      <c r="N670" s="1"/>
      <c r="O670" s="321">
        <f>I667-N667</f>
        <v>2639402.989214176</v>
      </c>
    </row>
    <row r="671" spans="1:15" ht="12" thickBot="1">
      <c r="A671" s="322"/>
      <c r="B671" s="323"/>
      <c r="C671" s="324"/>
      <c r="D671" s="323"/>
      <c r="E671" s="323"/>
      <c r="F671" s="323"/>
      <c r="G671" s="323"/>
      <c r="H671" s="323"/>
      <c r="I671" s="394"/>
      <c r="J671" s="323"/>
      <c r="K671" s="323"/>
      <c r="L671" s="323"/>
      <c r="M671" s="323"/>
      <c r="N671" s="323"/>
      <c r="O671" s="325"/>
    </row>
    <row r="672" ht="11.25">
      <c r="I672" s="378"/>
    </row>
    <row r="675" spans="4:17" ht="12.75">
      <c r="D675" s="134"/>
      <c r="F675" s="335"/>
      <c r="G675" s="335"/>
      <c r="H675" s="335"/>
      <c r="I675" s="335"/>
      <c r="J675" s="335"/>
      <c r="K675" s="336" t="s">
        <v>296</v>
      </c>
      <c r="L675" s="336"/>
      <c r="M675" s="335"/>
      <c r="N675" s="335"/>
      <c r="O675" s="335"/>
      <c r="P675" s="352"/>
      <c r="Q675" s="335"/>
    </row>
    <row r="676" spans="4:17" ht="12" thickBot="1">
      <c r="D676" s="135"/>
      <c r="F676" s="337"/>
      <c r="G676" s="337"/>
      <c r="H676" s="337"/>
      <c r="I676" s="337"/>
      <c r="J676" s="337"/>
      <c r="K676" s="337"/>
      <c r="L676" s="337"/>
      <c r="M676" s="337"/>
      <c r="N676" s="337" t="s">
        <v>299</v>
      </c>
      <c r="O676" s="337"/>
      <c r="P676" s="335"/>
      <c r="Q676" s="335"/>
    </row>
    <row r="677" spans="6:17" ht="12" thickBot="1">
      <c r="F677" s="337"/>
      <c r="G677" s="338"/>
      <c r="H677" s="339"/>
      <c r="I677" s="339" t="s">
        <v>297</v>
      </c>
      <c r="J677" s="339"/>
      <c r="K677" s="340"/>
      <c r="L677" s="337"/>
      <c r="M677" s="341"/>
      <c r="N677" s="342"/>
      <c r="O677" s="332"/>
      <c r="P677" s="335"/>
      <c r="Q677" s="335"/>
    </row>
    <row r="678" spans="6:17" ht="11.25">
      <c r="F678" s="337"/>
      <c r="G678" s="333"/>
      <c r="H678" s="334"/>
      <c r="I678" s="334"/>
      <c r="J678" s="334"/>
      <c r="K678" s="343"/>
      <c r="L678" s="337"/>
      <c r="M678" s="344"/>
      <c r="N678" s="345"/>
      <c r="O678" s="346"/>
      <c r="P678" s="335"/>
      <c r="Q678" s="335"/>
    </row>
    <row r="679" spans="6:17" ht="11.25">
      <c r="F679" s="337"/>
      <c r="G679" s="333"/>
      <c r="H679" s="334"/>
      <c r="I679" s="347" t="s">
        <v>298</v>
      </c>
      <c r="J679" s="271">
        <f>D667</f>
        <v>918253.04</v>
      </c>
      <c r="K679" s="343"/>
      <c r="L679" s="337"/>
      <c r="M679" s="333"/>
      <c r="N679" s="347" t="s">
        <v>298</v>
      </c>
      <c r="O679" s="393">
        <f>J667</f>
        <v>2975</v>
      </c>
      <c r="P679" s="335" t="s">
        <v>389</v>
      </c>
      <c r="Q679" s="335"/>
    </row>
    <row r="680" spans="6:17" ht="11.25">
      <c r="F680" s="337"/>
      <c r="G680" s="333"/>
      <c r="H680" s="334"/>
      <c r="I680" s="347" t="s">
        <v>300</v>
      </c>
      <c r="J680" s="271">
        <f>E667</f>
        <v>824642.6300000001</v>
      </c>
      <c r="K680" s="343"/>
      <c r="L680" s="337"/>
      <c r="M680" s="333"/>
      <c r="N680" s="347" t="s">
        <v>300</v>
      </c>
      <c r="O680" s="393">
        <f>K667</f>
        <v>0</v>
      </c>
      <c r="P680" s="335"/>
      <c r="Q680" s="335"/>
    </row>
    <row r="681" spans="6:17" ht="11.25">
      <c r="F681" s="337"/>
      <c r="G681" s="333"/>
      <c r="H681" s="334"/>
      <c r="I681" s="347" t="s">
        <v>301</v>
      </c>
      <c r="J681" s="271">
        <f>F667</f>
        <v>839936.1800000002</v>
      </c>
      <c r="K681" s="343"/>
      <c r="L681" s="337"/>
      <c r="M681" s="333"/>
      <c r="N681" s="347" t="s">
        <v>301</v>
      </c>
      <c r="O681" s="393">
        <f>L667</f>
        <v>0</v>
      </c>
      <c r="P681" s="335"/>
      <c r="Q681" s="335"/>
    </row>
    <row r="682" spans="6:17" ht="12" thickBot="1">
      <c r="F682" s="337"/>
      <c r="G682" s="333"/>
      <c r="H682" s="334"/>
      <c r="I682" s="347" t="s">
        <v>302</v>
      </c>
      <c r="J682" s="279">
        <f>G667</f>
        <v>846974.78</v>
      </c>
      <c r="K682" s="343"/>
      <c r="L682" s="337"/>
      <c r="M682" s="333"/>
      <c r="N682" s="347" t="s">
        <v>302</v>
      </c>
      <c r="O682" s="393">
        <f>M667</f>
        <v>0</v>
      </c>
      <c r="P682" s="335"/>
      <c r="Q682" s="335"/>
    </row>
    <row r="683" spans="6:17" ht="12" thickBot="1">
      <c r="F683" s="337"/>
      <c r="G683" s="387"/>
      <c r="H683" s="107"/>
      <c r="I683" s="388" t="s">
        <v>104</v>
      </c>
      <c r="J683" s="87">
        <f>SUM(J679:J682)</f>
        <v>3429806.630000001</v>
      </c>
      <c r="K683" s="389" t="s">
        <v>390</v>
      </c>
      <c r="L683" s="356"/>
      <c r="M683" s="387"/>
      <c r="N683" s="107" t="s">
        <v>104</v>
      </c>
      <c r="O683" s="390">
        <f>SUM(O679:O682)</f>
        <v>2975</v>
      </c>
      <c r="P683" s="355"/>
      <c r="Q683" s="355"/>
    </row>
    <row r="684" spans="6:17" ht="11.25">
      <c r="F684" s="337"/>
      <c r="G684" s="349"/>
      <c r="H684" s="350"/>
      <c r="I684" s="350"/>
      <c r="J684" s="353"/>
      <c r="K684" s="351"/>
      <c r="L684" s="337"/>
      <c r="M684" s="333"/>
      <c r="N684" s="347"/>
      <c r="O684" s="343"/>
      <c r="P684" s="352"/>
      <c r="Q684" s="335"/>
    </row>
    <row r="685" spans="6:17" ht="11.25">
      <c r="F685" s="337"/>
      <c r="G685" s="334"/>
      <c r="H685" s="334"/>
      <c r="I685" s="334"/>
      <c r="J685" s="334"/>
      <c r="K685" s="334"/>
      <c r="L685" s="337"/>
      <c r="M685" s="333"/>
      <c r="N685" s="334"/>
      <c r="O685" s="348"/>
      <c r="P685" s="335"/>
      <c r="Q685" s="335"/>
    </row>
    <row r="686" spans="6:17" ht="11.25">
      <c r="F686" s="335"/>
      <c r="G686" s="335"/>
      <c r="H686" s="335"/>
      <c r="I686" s="335"/>
      <c r="J686" s="335"/>
      <c r="K686" s="335"/>
      <c r="L686" s="335"/>
      <c r="M686" s="384"/>
      <c r="N686" s="334"/>
      <c r="O686" s="343"/>
      <c r="P686" s="335"/>
      <c r="Q686" s="335"/>
    </row>
    <row r="687" spans="13:17" ht="12" thickBot="1">
      <c r="M687" s="322"/>
      <c r="N687" s="385"/>
      <c r="O687" s="386"/>
      <c r="P687" s="335"/>
      <c r="Q687" s="24"/>
    </row>
    <row r="688" spans="14:17" ht="11.25">
      <c r="N688" s="335"/>
      <c r="O688" s="335"/>
      <c r="P688" s="335"/>
      <c r="Q688" s="24"/>
    </row>
    <row r="689" spans="16:17" ht="11.25">
      <c r="P689" s="335"/>
      <c r="Q689" s="24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9"/>
  <sheetViews>
    <sheetView zoomScalePageLayoutView="0" workbookViewId="0" topLeftCell="A1">
      <pane xSplit="2" ySplit="7" topLeftCell="C572" activePane="bottomRight" state="frozen"/>
      <selection pane="topLeft" activeCell="E674" sqref="E674"/>
      <selection pane="topRight" activeCell="E674" sqref="E674"/>
      <selection pane="bottomLeft" activeCell="E674" sqref="E674"/>
      <selection pane="bottomRight" activeCell="C681" sqref="C681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9.375" style="69" customWidth="1"/>
    <col min="4" max="5" width="9.25390625" style="12" customWidth="1"/>
    <col min="6" max="6" width="9.375" style="12" customWidth="1"/>
    <col min="7" max="7" width="9.25390625" style="12" customWidth="1"/>
    <col min="8" max="9" width="10.625" style="12" customWidth="1"/>
    <col min="10" max="10" width="9.75390625" style="12" customWidth="1"/>
    <col min="11" max="11" width="7.375" style="12" customWidth="1"/>
    <col min="12" max="12" width="6.75390625" style="12" customWidth="1"/>
    <col min="13" max="13" width="7.375" style="12" customWidth="1"/>
    <col min="14" max="14" width="9.125" style="12" customWidth="1"/>
    <col min="15" max="15" width="11.25390625" style="12" customWidth="1"/>
    <col min="16" max="16" width="10.25390625" style="12" customWidth="1"/>
    <col min="17" max="16384" width="9.125" style="12" customWidth="1"/>
  </cols>
  <sheetData>
    <row r="1" spans="2:7" ht="20.25" customHeight="1">
      <c r="B1" s="38"/>
      <c r="C1" s="308"/>
      <c r="D1" s="24"/>
      <c r="E1" s="24"/>
      <c r="F1" s="24"/>
      <c r="G1" s="24"/>
    </row>
    <row r="2" spans="2:7" ht="18" customHeight="1">
      <c r="B2" s="38"/>
      <c r="C2" s="308"/>
      <c r="D2" s="24"/>
      <c r="E2" s="24"/>
      <c r="F2" s="24"/>
      <c r="G2" s="24"/>
    </row>
    <row r="3" spans="2:7" ht="11.25">
      <c r="B3" s="38"/>
      <c r="C3" s="308"/>
      <c r="D3" s="24"/>
      <c r="E3" s="24"/>
      <c r="F3" s="24"/>
      <c r="G3" s="24"/>
    </row>
    <row r="4" spans="2:7" ht="12" thickBot="1">
      <c r="B4" s="24"/>
      <c r="C4" s="184"/>
      <c r="D4" s="24"/>
      <c r="E4" s="24"/>
      <c r="F4" s="24"/>
      <c r="G4" s="24"/>
    </row>
    <row r="5" spans="1:3" ht="15" customHeight="1" thickBot="1">
      <c r="A5" s="222"/>
      <c r="B5" s="499" t="s">
        <v>376</v>
      </c>
      <c r="C5" s="500" t="s">
        <v>394</v>
      </c>
    </row>
    <row r="6" spans="1:15" ht="12" thickBot="1">
      <c r="A6" s="220"/>
      <c r="B6" s="221"/>
      <c r="C6" s="507"/>
      <c r="D6" s="240"/>
      <c r="E6" s="232" t="s">
        <v>215</v>
      </c>
      <c r="F6" s="232"/>
      <c r="G6" s="488"/>
      <c r="H6" s="496"/>
      <c r="I6" s="223"/>
      <c r="J6" s="249"/>
      <c r="K6" s="85" t="s">
        <v>366</v>
      </c>
      <c r="L6" s="85"/>
      <c r="M6" s="86"/>
      <c r="N6" s="89"/>
      <c r="O6" s="115"/>
    </row>
    <row r="7" spans="1:15" ht="43.5" customHeight="1" thickBot="1">
      <c r="A7" s="39" t="s">
        <v>97</v>
      </c>
      <c r="B7" s="179" t="s">
        <v>64</v>
      </c>
      <c r="C7" s="331" t="s">
        <v>363</v>
      </c>
      <c r="D7" s="505" t="s">
        <v>220</v>
      </c>
      <c r="E7" s="505" t="s">
        <v>320</v>
      </c>
      <c r="F7" s="410" t="s">
        <v>314</v>
      </c>
      <c r="G7" s="410" t="s">
        <v>354</v>
      </c>
      <c r="H7" s="234" t="s">
        <v>386</v>
      </c>
      <c r="I7" s="90" t="s">
        <v>392</v>
      </c>
      <c r="J7" s="262" t="s">
        <v>220</v>
      </c>
      <c r="K7" s="88" t="s">
        <v>313</v>
      </c>
      <c r="L7" s="88" t="s">
        <v>314</v>
      </c>
      <c r="M7" s="88" t="s">
        <v>315</v>
      </c>
      <c r="N7" s="235" t="s">
        <v>369</v>
      </c>
      <c r="O7" s="116" t="s">
        <v>367</v>
      </c>
    </row>
    <row r="8" spans="1:15" ht="31.5" customHeight="1" thickBot="1">
      <c r="A8" s="27" t="s">
        <v>98</v>
      </c>
      <c r="B8" s="27"/>
      <c r="C8" s="144"/>
      <c r="D8" s="98"/>
      <c r="E8" s="98"/>
      <c r="F8" s="99"/>
      <c r="G8" s="138"/>
      <c r="H8" s="95"/>
      <c r="I8" s="226"/>
      <c r="J8" s="140"/>
      <c r="K8" s="106"/>
      <c r="L8" s="106"/>
      <c r="M8" s="142"/>
      <c r="N8" s="230"/>
      <c r="O8" s="143"/>
    </row>
    <row r="9" spans="1:15" ht="17.25" customHeight="1" thickBot="1">
      <c r="A9" s="36"/>
      <c r="B9" s="27"/>
      <c r="C9" s="144"/>
      <c r="D9" s="399"/>
      <c r="E9" s="399"/>
      <c r="F9" s="400"/>
      <c r="G9" s="401"/>
      <c r="H9" s="402"/>
      <c r="I9" s="228"/>
      <c r="J9" s="403"/>
      <c r="K9" s="403"/>
      <c r="L9" s="403"/>
      <c r="M9" s="404"/>
      <c r="N9" s="405"/>
      <c r="O9" s="406"/>
    </row>
    <row r="10" spans="1:15" ht="12.75" thickBot="1">
      <c r="A10" s="30"/>
      <c r="B10" s="5" t="s">
        <v>65</v>
      </c>
      <c r="C10" s="211">
        <v>2981.51</v>
      </c>
      <c r="D10" s="102">
        <v>1521.78</v>
      </c>
      <c r="E10" s="102">
        <v>25941.91</v>
      </c>
      <c r="F10" s="102">
        <v>14306.04</v>
      </c>
      <c r="G10" s="102">
        <v>14306.04</v>
      </c>
      <c r="H10" s="102">
        <f>D10+E10+F10+G10</f>
        <v>56075.77</v>
      </c>
      <c r="I10" s="229">
        <f>H10/1.2/1.18</f>
        <v>39601.53248587571</v>
      </c>
      <c r="J10" s="109"/>
      <c r="K10" s="109"/>
      <c r="L10" s="109"/>
      <c r="M10" s="109"/>
      <c r="N10" s="236">
        <f>J10+K10+L10+M10</f>
        <v>0</v>
      </c>
      <c r="O10" s="133">
        <f>C10+I10-N10</f>
        <v>42583.04248587571</v>
      </c>
    </row>
    <row r="11" spans="1:15" ht="12.75" thickBot="1">
      <c r="A11" s="15">
        <v>5</v>
      </c>
      <c r="B11" s="15"/>
      <c r="C11" s="212"/>
      <c r="D11" s="103"/>
      <c r="E11" s="103"/>
      <c r="F11" s="103"/>
      <c r="G11" s="104"/>
      <c r="H11" s="104"/>
      <c r="I11" s="229">
        <f aca="true" t="shared" si="0" ref="I11:I74">H11/1.2/1.18</f>
        <v>0</v>
      </c>
      <c r="J11" s="110"/>
      <c r="K11" s="110"/>
      <c r="L11" s="110"/>
      <c r="M11" s="110"/>
      <c r="N11" s="237"/>
      <c r="O11" s="117"/>
    </row>
    <row r="12" spans="1:15" ht="12.75" thickBot="1">
      <c r="A12" s="263"/>
      <c r="B12" s="32" t="s">
        <v>66</v>
      </c>
      <c r="C12" s="398">
        <v>0</v>
      </c>
      <c r="D12" s="102"/>
      <c r="E12" s="102">
        <v>2567.7</v>
      </c>
      <c r="F12" s="102">
        <v>1283.85</v>
      </c>
      <c r="G12" s="102">
        <v>1283.85</v>
      </c>
      <c r="H12" s="102">
        <f>D12+E12+F12+G12</f>
        <v>5135.4</v>
      </c>
      <c r="I12" s="229">
        <f t="shared" si="0"/>
        <v>3626.6949152542375</v>
      </c>
      <c r="J12" s="109"/>
      <c r="K12" s="109"/>
      <c r="L12" s="109"/>
      <c r="M12" s="109"/>
      <c r="N12" s="236">
        <f>J12+K12+L12+M12</f>
        <v>0</v>
      </c>
      <c r="O12" s="133">
        <f>C12+I12-N12</f>
        <v>3626.6949152542375</v>
      </c>
    </row>
    <row r="13" spans="1:15" ht="12.75" thickBot="1">
      <c r="A13" s="15"/>
      <c r="B13" s="15"/>
      <c r="C13" s="212"/>
      <c r="D13" s="103"/>
      <c r="E13" s="103"/>
      <c r="F13" s="103"/>
      <c r="G13" s="104"/>
      <c r="H13" s="104"/>
      <c r="I13" s="229">
        <f t="shared" si="0"/>
        <v>0</v>
      </c>
      <c r="J13" s="110"/>
      <c r="K13" s="110"/>
      <c r="L13" s="110"/>
      <c r="M13" s="110"/>
      <c r="N13" s="237"/>
      <c r="O13" s="136"/>
    </row>
    <row r="14" spans="1:15" ht="12.75" thickBot="1">
      <c r="A14" s="263"/>
      <c r="B14" s="32" t="s">
        <v>67</v>
      </c>
      <c r="C14" s="398">
        <v>0</v>
      </c>
      <c r="D14" s="102"/>
      <c r="E14" s="102">
        <v>1283.82</v>
      </c>
      <c r="F14" s="102">
        <v>641.91</v>
      </c>
      <c r="G14" s="102">
        <v>641.91</v>
      </c>
      <c r="H14" s="102">
        <f>D14+E14+F14+G14</f>
        <v>2567.64</v>
      </c>
      <c r="I14" s="229">
        <f t="shared" si="0"/>
        <v>1813.3050847457625</v>
      </c>
      <c r="J14" s="109"/>
      <c r="K14" s="109"/>
      <c r="L14" s="109"/>
      <c r="M14" s="109"/>
      <c r="N14" s="236">
        <f>J14+K14+L14+M14</f>
        <v>0</v>
      </c>
      <c r="O14" s="133">
        <f>C14+I14-N14</f>
        <v>1813.3050847457625</v>
      </c>
    </row>
    <row r="15" spans="1:15" ht="12.75" thickBot="1">
      <c r="A15" s="15"/>
      <c r="B15" s="15"/>
      <c r="C15" s="212"/>
      <c r="D15" s="103"/>
      <c r="E15" s="103"/>
      <c r="F15" s="103"/>
      <c r="G15" s="104"/>
      <c r="H15" s="104"/>
      <c r="I15" s="229">
        <f t="shared" si="0"/>
        <v>0</v>
      </c>
      <c r="J15" s="110"/>
      <c r="K15" s="110"/>
      <c r="L15" s="110"/>
      <c r="M15" s="110"/>
      <c r="N15" s="237"/>
      <c r="O15" s="136"/>
    </row>
    <row r="16" spans="1:15" ht="12.75" thickBot="1">
      <c r="A16" s="263"/>
      <c r="B16" s="32" t="s">
        <v>96</v>
      </c>
      <c r="C16" s="217">
        <v>797.35</v>
      </c>
      <c r="D16" s="102">
        <v>407.43</v>
      </c>
      <c r="E16" s="102">
        <v>407.43</v>
      </c>
      <c r="F16" s="102">
        <v>407.43</v>
      </c>
      <c r="G16" s="102">
        <v>6444.93</v>
      </c>
      <c r="H16" s="102">
        <f>D16+E16+F16+G16</f>
        <v>7667.22</v>
      </c>
      <c r="I16" s="229">
        <f t="shared" si="0"/>
        <v>5414.703389830509</v>
      </c>
      <c r="J16" s="109"/>
      <c r="K16" s="109"/>
      <c r="L16" s="109"/>
      <c r="M16" s="109"/>
      <c r="N16" s="236">
        <f>J16+K16+L16+M16</f>
        <v>0</v>
      </c>
      <c r="O16" s="133">
        <f>C16+I16-N16</f>
        <v>6212.053389830509</v>
      </c>
    </row>
    <row r="17" spans="1:15" ht="12.75" thickBot="1">
      <c r="A17" s="27"/>
      <c r="B17" s="27"/>
      <c r="C17" s="216"/>
      <c r="D17" s="358"/>
      <c r="E17" s="358"/>
      <c r="F17" s="358"/>
      <c r="G17" s="225"/>
      <c r="H17" s="225"/>
      <c r="I17" s="229">
        <f t="shared" si="0"/>
        <v>0</v>
      </c>
      <c r="J17" s="359"/>
      <c r="K17" s="359"/>
      <c r="L17" s="359"/>
      <c r="M17" s="359"/>
      <c r="N17" s="371"/>
      <c r="O17" s="372"/>
    </row>
    <row r="18" spans="1:15" ht="12.75" thickBot="1">
      <c r="A18" s="30">
        <v>19</v>
      </c>
      <c r="B18" s="374" t="s">
        <v>309</v>
      </c>
      <c r="C18" s="375">
        <v>8103.74</v>
      </c>
      <c r="D18" s="362">
        <v>4137.33</v>
      </c>
      <c r="E18" s="362">
        <v>4137.33</v>
      </c>
      <c r="F18" s="362">
        <v>4137.33</v>
      </c>
      <c r="G18" s="280">
        <v>6659.07</v>
      </c>
      <c r="H18" s="102">
        <f>D18+E18+F18+G18</f>
        <v>19071.059999999998</v>
      </c>
      <c r="I18" s="229">
        <f t="shared" si="0"/>
        <v>13468.262711864407</v>
      </c>
      <c r="J18" s="364"/>
      <c r="K18" s="364"/>
      <c r="L18" s="364"/>
      <c r="M18" s="364"/>
      <c r="N18" s="236">
        <f>J18+K18+L18+M18</f>
        <v>0</v>
      </c>
      <c r="O18" s="146">
        <f>C18+I18-N18</f>
        <v>21572.002711864407</v>
      </c>
    </row>
    <row r="19" spans="1:15" ht="12.75" thickBot="1">
      <c r="A19" s="27"/>
      <c r="B19" s="27"/>
      <c r="C19" s="216"/>
      <c r="D19" s="358"/>
      <c r="E19" s="358"/>
      <c r="F19" s="358"/>
      <c r="G19" s="225"/>
      <c r="H19" s="225"/>
      <c r="I19" s="229">
        <f t="shared" si="0"/>
        <v>0</v>
      </c>
      <c r="J19" s="359"/>
      <c r="K19" s="359"/>
      <c r="L19" s="359"/>
      <c r="M19" s="359"/>
      <c r="N19" s="371"/>
      <c r="O19" s="372"/>
    </row>
    <row r="20" spans="1:15" ht="12.75" thickBot="1">
      <c r="A20" s="263">
        <v>21</v>
      </c>
      <c r="B20" s="30" t="s">
        <v>311</v>
      </c>
      <c r="C20" s="373">
        <v>8103.74</v>
      </c>
      <c r="D20" s="362">
        <v>4137.3</v>
      </c>
      <c r="E20" s="362">
        <v>4137.3</v>
      </c>
      <c r="F20" s="362">
        <v>4137.3</v>
      </c>
      <c r="G20" s="363">
        <v>5901.03</v>
      </c>
      <c r="H20" s="102">
        <f>D20+E20+F20+G20</f>
        <v>18312.93</v>
      </c>
      <c r="I20" s="229">
        <f t="shared" si="0"/>
        <v>12932.860169491527</v>
      </c>
      <c r="J20" s="364"/>
      <c r="K20" s="364"/>
      <c r="L20" s="364"/>
      <c r="M20" s="364"/>
      <c r="N20" s="236">
        <f>J20+K20+L20+M20</f>
        <v>0</v>
      </c>
      <c r="O20" s="146">
        <f>C20+I20-N20</f>
        <v>21036.600169491525</v>
      </c>
    </row>
    <row r="21" spans="1:15" ht="12.75" thickBot="1">
      <c r="A21" s="27"/>
      <c r="B21" s="27"/>
      <c r="C21" s="216"/>
      <c r="D21" s="358"/>
      <c r="E21" s="358"/>
      <c r="F21" s="358"/>
      <c r="G21" s="225"/>
      <c r="H21" s="225"/>
      <c r="I21" s="229">
        <f t="shared" si="0"/>
        <v>0</v>
      </c>
      <c r="J21" s="359"/>
      <c r="K21" s="359"/>
      <c r="L21" s="359"/>
      <c r="M21" s="359"/>
      <c r="N21" s="371"/>
      <c r="O21" s="372"/>
    </row>
    <row r="22" spans="1:15" ht="12.75" thickBot="1">
      <c r="A22" s="30">
        <v>23</v>
      </c>
      <c r="B22" s="22" t="s">
        <v>312</v>
      </c>
      <c r="C22" s="373">
        <v>8103.74</v>
      </c>
      <c r="D22" s="362">
        <v>4137.27</v>
      </c>
      <c r="E22" s="362">
        <v>4137.27</v>
      </c>
      <c r="F22" s="362">
        <v>4137.27</v>
      </c>
      <c r="G22" s="363">
        <v>5000.85</v>
      </c>
      <c r="H22" s="102">
        <f>D22+E22+F22+G22</f>
        <v>17412.660000000003</v>
      </c>
      <c r="I22" s="229">
        <f t="shared" si="0"/>
        <v>12297.076271186445</v>
      </c>
      <c r="J22" s="364"/>
      <c r="K22" s="364"/>
      <c r="L22" s="364"/>
      <c r="M22" s="364"/>
      <c r="N22" s="236">
        <f>J22+K22+L22+M22</f>
        <v>0</v>
      </c>
      <c r="O22" s="146">
        <f>C22+I22-N22</f>
        <v>20400.816271186442</v>
      </c>
    </row>
    <row r="23" spans="1:15" ht="12.75" thickBot="1">
      <c r="A23" s="27"/>
      <c r="B23" s="27"/>
      <c r="C23" s="216"/>
      <c r="D23" s="103"/>
      <c r="E23" s="103"/>
      <c r="F23" s="358"/>
      <c r="G23" s="225"/>
      <c r="H23" s="225"/>
      <c r="I23" s="229">
        <f t="shared" si="0"/>
        <v>0</v>
      </c>
      <c r="J23" s="359"/>
      <c r="K23" s="359"/>
      <c r="L23" s="359"/>
      <c r="M23" s="359"/>
      <c r="N23" s="371"/>
      <c r="O23" s="372"/>
    </row>
    <row r="24" spans="1:15" ht="12.75" thickBot="1">
      <c r="A24" s="30"/>
      <c r="B24" s="32" t="s">
        <v>346</v>
      </c>
      <c r="C24" s="373">
        <v>0</v>
      </c>
      <c r="D24" s="362">
        <v>2857.02</v>
      </c>
      <c r="E24" s="362">
        <v>4519.62</v>
      </c>
      <c r="F24" s="362">
        <v>3688.32</v>
      </c>
      <c r="G24" s="363">
        <v>3688.32</v>
      </c>
      <c r="H24" s="102">
        <f>D24+E24+F24+G24</f>
        <v>14753.279999999999</v>
      </c>
      <c r="I24" s="229">
        <f t="shared" si="0"/>
        <v>10418.983050847457</v>
      </c>
      <c r="J24" s="364"/>
      <c r="K24" s="364"/>
      <c r="L24" s="364"/>
      <c r="M24" s="364"/>
      <c r="N24" s="236">
        <f>J24+K24+L24+M24</f>
        <v>0</v>
      </c>
      <c r="O24" s="146">
        <f>C24+I24-N24</f>
        <v>10418.983050847457</v>
      </c>
    </row>
    <row r="25" spans="1:15" ht="12.75" thickBot="1">
      <c r="A25" s="15"/>
      <c r="B25" s="15"/>
      <c r="C25" s="216"/>
      <c r="D25" s="103"/>
      <c r="E25" s="103"/>
      <c r="F25" s="358"/>
      <c r="G25" s="225"/>
      <c r="H25" s="225"/>
      <c r="I25" s="229">
        <f t="shared" si="0"/>
        <v>0</v>
      </c>
      <c r="J25" s="359"/>
      <c r="K25" s="359"/>
      <c r="L25" s="359"/>
      <c r="M25" s="359"/>
      <c r="N25" s="371"/>
      <c r="O25" s="372"/>
    </row>
    <row r="26" spans="1:15" ht="12.75" thickBot="1">
      <c r="A26" s="263"/>
      <c r="B26" s="32" t="s">
        <v>347</v>
      </c>
      <c r="C26" s="373">
        <v>0</v>
      </c>
      <c r="D26" s="362">
        <v>1189.86</v>
      </c>
      <c r="E26" s="362">
        <v>3761.52</v>
      </c>
      <c r="F26" s="362">
        <v>2475.69</v>
      </c>
      <c r="G26" s="363">
        <v>2475.69</v>
      </c>
      <c r="H26" s="102">
        <f>D26+E26+F26+G26</f>
        <v>9902.76</v>
      </c>
      <c r="I26" s="229">
        <f t="shared" si="0"/>
        <v>6993.474576271187</v>
      </c>
      <c r="J26" s="364"/>
      <c r="K26" s="364"/>
      <c r="L26" s="364"/>
      <c r="M26" s="364"/>
      <c r="N26" s="236">
        <f>J26+K26+L26+M26</f>
        <v>0</v>
      </c>
      <c r="O26" s="146">
        <f>C26+I26-N26</f>
        <v>6993.474576271187</v>
      </c>
    </row>
    <row r="27" spans="1:15" ht="12.75" thickBot="1">
      <c r="A27" s="15"/>
      <c r="B27" s="15"/>
      <c r="C27" s="213"/>
      <c r="D27" s="103"/>
      <c r="E27" s="103"/>
      <c r="F27" s="103"/>
      <c r="G27" s="104"/>
      <c r="H27" s="104"/>
      <c r="I27" s="229">
        <f t="shared" si="0"/>
        <v>0</v>
      </c>
      <c r="J27" s="110"/>
      <c r="K27" s="110"/>
      <c r="L27" s="110"/>
      <c r="M27" s="110"/>
      <c r="N27" s="237"/>
      <c r="O27" s="136"/>
    </row>
    <row r="28" spans="1:15" ht="12.75" thickBot="1">
      <c r="A28" s="30"/>
      <c r="B28" s="32" t="s">
        <v>348</v>
      </c>
      <c r="C28" s="373">
        <v>0</v>
      </c>
      <c r="D28" s="362">
        <v>3917.25</v>
      </c>
      <c r="E28" s="362">
        <v>5579.85</v>
      </c>
      <c r="F28" s="362">
        <v>4748.55</v>
      </c>
      <c r="G28" s="363">
        <v>4748.55</v>
      </c>
      <c r="H28" s="102">
        <f>D28+E28+F28+G28</f>
        <v>18994.2</v>
      </c>
      <c r="I28" s="229">
        <f t="shared" si="0"/>
        <v>13413.98305084746</v>
      </c>
      <c r="J28" s="364"/>
      <c r="K28" s="364"/>
      <c r="L28" s="364"/>
      <c r="M28" s="364"/>
      <c r="N28" s="236">
        <f>J28+K28+L28+M28</f>
        <v>0</v>
      </c>
      <c r="O28" s="146">
        <f>C28+I28-N28</f>
        <v>13413.98305084746</v>
      </c>
    </row>
    <row r="29" spans="1:15" ht="12.75" thickBot="1">
      <c r="A29" s="15"/>
      <c r="B29" s="27"/>
      <c r="C29" s="216"/>
      <c r="D29" s="103"/>
      <c r="E29" s="103"/>
      <c r="F29" s="103"/>
      <c r="G29" s="104"/>
      <c r="H29" s="104"/>
      <c r="I29" s="229">
        <f t="shared" si="0"/>
        <v>0</v>
      </c>
      <c r="J29" s="110"/>
      <c r="K29" s="110"/>
      <c r="L29" s="110"/>
      <c r="M29" s="110"/>
      <c r="N29" s="237"/>
      <c r="O29" s="136"/>
    </row>
    <row r="30" spans="1:15" ht="12.75" thickBot="1">
      <c r="A30" s="397"/>
      <c r="B30" s="16" t="s">
        <v>68</v>
      </c>
      <c r="C30" s="433">
        <v>8434.25</v>
      </c>
      <c r="D30" s="102">
        <v>4303.98</v>
      </c>
      <c r="E30" s="102">
        <v>4303.98</v>
      </c>
      <c r="F30" s="102">
        <v>4303.98</v>
      </c>
      <c r="G30" s="102">
        <v>4303.98</v>
      </c>
      <c r="H30" s="102">
        <f>D30+E30+F30+G30</f>
        <v>17215.92</v>
      </c>
      <c r="I30" s="229">
        <f t="shared" si="0"/>
        <v>12158.135593220339</v>
      </c>
      <c r="J30" s="109"/>
      <c r="K30" s="109"/>
      <c r="L30" s="109"/>
      <c r="M30" s="109"/>
      <c r="N30" s="236">
        <f>J30+K30+L30+M30</f>
        <v>0</v>
      </c>
      <c r="O30" s="133">
        <f>C30+I30-N30</f>
        <v>20592.385593220337</v>
      </c>
    </row>
    <row r="31" spans="1:15" ht="12.75" thickBot="1">
      <c r="A31" s="3"/>
      <c r="B31" s="29"/>
      <c r="C31" s="216"/>
      <c r="D31" s="94"/>
      <c r="E31" s="94"/>
      <c r="F31" s="100"/>
      <c r="G31" s="101"/>
      <c r="H31" s="101"/>
      <c r="I31" s="229">
        <f t="shared" si="0"/>
        <v>0</v>
      </c>
      <c r="J31" s="108"/>
      <c r="K31" s="108"/>
      <c r="L31" s="108"/>
      <c r="M31" s="108"/>
      <c r="N31" s="239"/>
      <c r="O31" s="118"/>
    </row>
    <row r="32" spans="1:15" ht="12.75" thickBot="1">
      <c r="A32" s="4"/>
      <c r="B32" s="16" t="s">
        <v>62</v>
      </c>
      <c r="C32" s="211">
        <v>0</v>
      </c>
      <c r="D32" s="102"/>
      <c r="E32" s="102">
        <v>1452.93</v>
      </c>
      <c r="F32" s="102">
        <v>1452.93</v>
      </c>
      <c r="G32" s="102">
        <v>1452.93</v>
      </c>
      <c r="H32" s="102">
        <f>D32+E32+F32+G32</f>
        <v>4358.79</v>
      </c>
      <c r="I32" s="229">
        <f t="shared" si="0"/>
        <v>3078.2415254237294</v>
      </c>
      <c r="J32" s="109"/>
      <c r="K32" s="109"/>
      <c r="L32" s="109"/>
      <c r="M32" s="109"/>
      <c r="N32" s="236">
        <f>J32+K32+L32+M32</f>
        <v>0</v>
      </c>
      <c r="O32" s="146">
        <f>C32+I32-N32</f>
        <v>3078.2415254237294</v>
      </c>
    </row>
    <row r="33" spans="1:15" ht="12.75" thickBot="1">
      <c r="A33" s="1"/>
      <c r="B33" s="27"/>
      <c r="C33" s="213"/>
      <c r="D33" s="94"/>
      <c r="E33" s="94"/>
      <c r="F33" s="103"/>
      <c r="G33" s="104"/>
      <c r="H33" s="104"/>
      <c r="I33" s="229">
        <f t="shared" si="0"/>
        <v>0</v>
      </c>
      <c r="J33" s="110"/>
      <c r="K33" s="110"/>
      <c r="L33" s="110"/>
      <c r="M33" s="110"/>
      <c r="N33" s="237"/>
      <c r="O33" s="136"/>
    </row>
    <row r="34" spans="1:15" ht="12.75" thickBot="1">
      <c r="A34" s="4"/>
      <c r="B34" s="32" t="s">
        <v>324</v>
      </c>
      <c r="C34" s="398">
        <v>0</v>
      </c>
      <c r="D34" s="102"/>
      <c r="E34" s="102">
        <v>872.37</v>
      </c>
      <c r="F34" s="102">
        <v>872.37</v>
      </c>
      <c r="G34" s="102">
        <v>872.37</v>
      </c>
      <c r="H34" s="102">
        <f>D34+E34+F34+G34</f>
        <v>2617.11</v>
      </c>
      <c r="I34" s="229">
        <f t="shared" si="0"/>
        <v>1848.2415254237292</v>
      </c>
      <c r="J34" s="109"/>
      <c r="K34" s="109"/>
      <c r="L34" s="109"/>
      <c r="M34" s="109"/>
      <c r="N34" s="236">
        <f>J34+K34+L34+M34</f>
        <v>0</v>
      </c>
      <c r="O34" s="133">
        <f>C34+I34-N34</f>
        <v>1848.2415254237292</v>
      </c>
    </row>
    <row r="35" spans="1:15" ht="12.75" thickBot="1">
      <c r="A35" s="1"/>
      <c r="B35" s="27"/>
      <c r="C35" s="213"/>
      <c r="D35" s="94"/>
      <c r="E35" s="94"/>
      <c r="F35" s="94"/>
      <c r="G35" s="95"/>
      <c r="H35" s="95"/>
      <c r="I35" s="229">
        <f t="shared" si="0"/>
        <v>0</v>
      </c>
      <c r="J35" s="107"/>
      <c r="K35" s="107"/>
      <c r="L35" s="107"/>
      <c r="M35" s="107"/>
      <c r="N35" s="238"/>
      <c r="O35" s="117"/>
    </row>
    <row r="36" spans="1:15" ht="12.75" thickBot="1">
      <c r="A36" s="4"/>
      <c r="B36" s="32" t="s">
        <v>69</v>
      </c>
      <c r="C36" s="398">
        <v>1154.67</v>
      </c>
      <c r="D36" s="102">
        <v>585.15</v>
      </c>
      <c r="E36" s="102">
        <v>585.15</v>
      </c>
      <c r="F36" s="102">
        <v>585.15</v>
      </c>
      <c r="G36" s="102">
        <v>585.15</v>
      </c>
      <c r="H36" s="102">
        <f>D36+E36+F36+G36</f>
        <v>2340.6</v>
      </c>
      <c r="I36" s="229">
        <f t="shared" si="0"/>
        <v>1652.9661016949153</v>
      </c>
      <c r="J36" s="109"/>
      <c r="K36" s="109"/>
      <c r="L36" s="109"/>
      <c r="M36" s="109"/>
      <c r="N36" s="236">
        <f>J36+K36+L36+M36</f>
        <v>0</v>
      </c>
      <c r="O36" s="146">
        <f>C36+I36-N36</f>
        <v>2807.6361016949154</v>
      </c>
    </row>
    <row r="37" spans="1:15" ht="12.75" thickBot="1">
      <c r="A37" s="1"/>
      <c r="B37" s="15"/>
      <c r="C37" s="213"/>
      <c r="D37" s="94"/>
      <c r="E37" s="94"/>
      <c r="F37" s="103"/>
      <c r="G37" s="104"/>
      <c r="H37" s="104"/>
      <c r="I37" s="229">
        <f t="shared" si="0"/>
        <v>0</v>
      </c>
      <c r="J37" s="110"/>
      <c r="K37" s="110"/>
      <c r="L37" s="110"/>
      <c r="M37" s="110"/>
      <c r="N37" s="237"/>
      <c r="O37" s="136"/>
    </row>
    <row r="38" spans="1:15" ht="12.75" thickBot="1">
      <c r="A38" s="4"/>
      <c r="B38" s="19" t="s">
        <v>70</v>
      </c>
      <c r="C38" s="398">
        <v>4283.73</v>
      </c>
      <c r="D38" s="102">
        <v>2187.69</v>
      </c>
      <c r="E38" s="102">
        <v>4669.12</v>
      </c>
      <c r="F38" s="102">
        <v>3232.59</v>
      </c>
      <c r="G38" s="102">
        <v>3232.59</v>
      </c>
      <c r="H38" s="102">
        <f>D38+E38+F38+G38</f>
        <v>13321.99</v>
      </c>
      <c r="I38" s="229">
        <f t="shared" si="0"/>
        <v>9408.185028248588</v>
      </c>
      <c r="J38" s="109"/>
      <c r="K38" s="109"/>
      <c r="L38" s="109"/>
      <c r="M38" s="109"/>
      <c r="N38" s="236">
        <f>J38+K38+L38+M38</f>
        <v>0</v>
      </c>
      <c r="O38" s="133">
        <f>C38+I38-N38</f>
        <v>13691.915028248588</v>
      </c>
    </row>
    <row r="39" spans="1:15" ht="12.75" thickBot="1">
      <c r="A39" s="1"/>
      <c r="B39" s="15"/>
      <c r="C39" s="213"/>
      <c r="D39" s="94"/>
      <c r="E39" s="94"/>
      <c r="F39" s="94"/>
      <c r="G39" s="95"/>
      <c r="H39" s="95"/>
      <c r="I39" s="229">
        <f t="shared" si="0"/>
        <v>0</v>
      </c>
      <c r="J39" s="107"/>
      <c r="K39" s="107"/>
      <c r="L39" s="107"/>
      <c r="M39" s="107"/>
      <c r="N39" s="238"/>
      <c r="O39" s="117"/>
    </row>
    <row r="40" spans="1:15" ht="12.75" thickBot="1">
      <c r="A40" s="4"/>
      <c r="B40" s="32" t="s">
        <v>101</v>
      </c>
      <c r="C40" s="398">
        <v>2118.6</v>
      </c>
      <c r="D40" s="102">
        <v>1081.62</v>
      </c>
      <c r="E40" s="102">
        <v>1081.62</v>
      </c>
      <c r="F40" s="102">
        <v>1081.62</v>
      </c>
      <c r="G40" s="102">
        <v>1657.05</v>
      </c>
      <c r="H40" s="102">
        <f>D40+E40+F40+G40</f>
        <v>4901.91</v>
      </c>
      <c r="I40" s="229">
        <f t="shared" si="0"/>
        <v>3461.8008474576272</v>
      </c>
      <c r="J40" s="109"/>
      <c r="K40" s="109"/>
      <c r="L40" s="109"/>
      <c r="M40" s="109"/>
      <c r="N40" s="236">
        <f>J40+K40+L40+M40</f>
        <v>0</v>
      </c>
      <c r="O40" s="133">
        <f>C40+I40-N40</f>
        <v>5580.400847457628</v>
      </c>
    </row>
    <row r="41" spans="1:15" ht="12.75" thickBot="1">
      <c r="A41" s="7"/>
      <c r="B41" s="29"/>
      <c r="C41" s="215"/>
      <c r="D41" s="94"/>
      <c r="E41" s="94"/>
      <c r="F41" s="94"/>
      <c r="G41" s="95"/>
      <c r="H41" s="95"/>
      <c r="I41" s="229">
        <f t="shared" si="0"/>
        <v>0</v>
      </c>
      <c r="J41" s="107"/>
      <c r="K41" s="107"/>
      <c r="L41" s="107"/>
      <c r="M41" s="107"/>
      <c r="N41" s="238"/>
      <c r="O41" s="117"/>
    </row>
    <row r="42" spans="1:15" ht="12.75" thickBot="1">
      <c r="A42" s="263"/>
      <c r="B42" s="32" t="s">
        <v>52</v>
      </c>
      <c r="C42" s="398">
        <v>0</v>
      </c>
      <c r="D42" s="102"/>
      <c r="E42" s="102"/>
      <c r="F42" s="102"/>
      <c r="G42" s="102"/>
      <c r="H42" s="102">
        <f>D42+E42+F42+G42</f>
        <v>0</v>
      </c>
      <c r="I42" s="229">
        <f t="shared" si="0"/>
        <v>0</v>
      </c>
      <c r="J42" s="109"/>
      <c r="K42" s="109"/>
      <c r="L42" s="109"/>
      <c r="M42" s="109"/>
      <c r="N42" s="236">
        <f>J42+K42+L42+M42</f>
        <v>0</v>
      </c>
      <c r="O42" s="133">
        <f>C42+I42-N42</f>
        <v>0</v>
      </c>
    </row>
    <row r="43" spans="1:15" ht="12.75" thickBot="1">
      <c r="A43" s="15"/>
      <c r="B43" s="15"/>
      <c r="C43" s="213"/>
      <c r="D43" s="94"/>
      <c r="E43" s="94"/>
      <c r="F43" s="94"/>
      <c r="G43" s="95"/>
      <c r="H43" s="95"/>
      <c r="I43" s="229">
        <f t="shared" si="0"/>
        <v>0</v>
      </c>
      <c r="J43" s="107"/>
      <c r="K43" s="107"/>
      <c r="L43" s="107"/>
      <c r="M43" s="107"/>
      <c r="N43" s="238"/>
      <c r="O43" s="117"/>
    </row>
    <row r="44" spans="1:15" ht="12.75" thickBot="1">
      <c r="A44" s="4"/>
      <c r="B44" s="32" t="s">
        <v>100</v>
      </c>
      <c r="C44" s="398">
        <v>0</v>
      </c>
      <c r="D44" s="102">
        <v>2291.64</v>
      </c>
      <c r="E44" s="102">
        <v>5570.1</v>
      </c>
      <c r="F44" s="102">
        <v>5570.1</v>
      </c>
      <c r="G44" s="102">
        <v>5570.1</v>
      </c>
      <c r="H44" s="102">
        <f>D44+E44+F44+G44</f>
        <v>19001.940000000002</v>
      </c>
      <c r="I44" s="229">
        <f t="shared" si="0"/>
        <v>13419.449152542376</v>
      </c>
      <c r="J44" s="109"/>
      <c r="K44" s="109"/>
      <c r="L44" s="109"/>
      <c r="M44" s="109"/>
      <c r="N44" s="236">
        <f>J44+K44+L44+M44</f>
        <v>0</v>
      </c>
      <c r="O44" s="133">
        <f>C44+I44-N44</f>
        <v>13419.449152542376</v>
      </c>
    </row>
    <row r="45" spans="1:15" ht="12.75" thickBot="1">
      <c r="A45" s="1"/>
      <c r="B45" s="27"/>
      <c r="C45" s="216"/>
      <c r="D45" s="94"/>
      <c r="E45" s="94"/>
      <c r="F45" s="94"/>
      <c r="G45" s="95"/>
      <c r="H45" s="95"/>
      <c r="I45" s="229">
        <f t="shared" si="0"/>
        <v>0</v>
      </c>
      <c r="J45" s="107"/>
      <c r="K45" s="107"/>
      <c r="L45" s="107"/>
      <c r="M45" s="107"/>
      <c r="N45" s="238"/>
      <c r="O45" s="117"/>
    </row>
    <row r="46" spans="1:15" ht="12.75" thickBot="1">
      <c r="A46" s="4"/>
      <c r="B46" s="30" t="s">
        <v>99</v>
      </c>
      <c r="C46" s="433">
        <v>0</v>
      </c>
      <c r="D46" s="102"/>
      <c r="E46" s="102">
        <v>839.43</v>
      </c>
      <c r="F46" s="102">
        <v>839.43</v>
      </c>
      <c r="G46" s="102">
        <v>839.43</v>
      </c>
      <c r="H46" s="102">
        <f>D46+E46+F46+G46</f>
        <v>2518.29</v>
      </c>
      <c r="I46" s="229">
        <f t="shared" si="0"/>
        <v>1778.4533898305087</v>
      </c>
      <c r="J46" s="109"/>
      <c r="K46" s="109"/>
      <c r="L46" s="109"/>
      <c r="M46" s="109"/>
      <c r="N46" s="236">
        <f>J46+K46+L46+M46</f>
        <v>0</v>
      </c>
      <c r="O46" s="133">
        <f>C46+I46-N46</f>
        <v>1778.4533898305087</v>
      </c>
    </row>
    <row r="47" spans="1:15" ht="12.75" thickBot="1">
      <c r="A47" s="1"/>
      <c r="B47" s="15"/>
      <c r="C47" s="213"/>
      <c r="D47" s="94"/>
      <c r="E47" s="94"/>
      <c r="F47" s="94"/>
      <c r="G47" s="95"/>
      <c r="H47" s="95"/>
      <c r="I47" s="229">
        <f t="shared" si="0"/>
        <v>0</v>
      </c>
      <c r="J47" s="107"/>
      <c r="K47" s="107"/>
      <c r="L47" s="107"/>
      <c r="M47" s="107"/>
      <c r="N47" s="238"/>
      <c r="O47" s="117"/>
    </row>
    <row r="48" spans="1:15" ht="12.75" thickBot="1">
      <c r="A48" s="35"/>
      <c r="B48" s="32" t="s">
        <v>71</v>
      </c>
      <c r="C48" s="398">
        <v>6244.91</v>
      </c>
      <c r="D48" s="102">
        <v>4271.55</v>
      </c>
      <c r="E48" s="102">
        <v>8371.84</v>
      </c>
      <c r="F48" s="102">
        <v>6935.31</v>
      </c>
      <c r="G48" s="102">
        <v>6994.31</v>
      </c>
      <c r="H48" s="102">
        <f>D48+E48+F48+G48</f>
        <v>26573.010000000002</v>
      </c>
      <c r="I48" s="229">
        <f t="shared" si="0"/>
        <v>18766.250000000004</v>
      </c>
      <c r="J48" s="109"/>
      <c r="K48" s="109"/>
      <c r="L48" s="109"/>
      <c r="M48" s="109"/>
      <c r="N48" s="236">
        <f>J48+K48+L48+M48</f>
        <v>0</v>
      </c>
      <c r="O48" s="133">
        <f>C48+I48-N48</f>
        <v>25011.160000000003</v>
      </c>
    </row>
    <row r="49" spans="1:15" ht="12.75" thickBot="1">
      <c r="A49" s="1"/>
      <c r="B49" s="27"/>
      <c r="C49" s="213"/>
      <c r="D49" s="94"/>
      <c r="E49" s="94"/>
      <c r="F49" s="94"/>
      <c r="G49" s="95"/>
      <c r="H49" s="95"/>
      <c r="I49" s="229">
        <f t="shared" si="0"/>
        <v>0</v>
      </c>
      <c r="J49" s="107"/>
      <c r="K49" s="107"/>
      <c r="L49" s="107"/>
      <c r="M49" s="107"/>
      <c r="N49" s="238"/>
      <c r="O49" s="117"/>
    </row>
    <row r="50" spans="1:15" ht="12.75" thickBot="1">
      <c r="A50" s="4"/>
      <c r="B50" s="32" t="s">
        <v>72</v>
      </c>
      <c r="C50" s="398">
        <v>0</v>
      </c>
      <c r="D50" s="102"/>
      <c r="E50" s="102"/>
      <c r="F50" s="102"/>
      <c r="G50" s="102"/>
      <c r="H50" s="102">
        <f>D50+E50+F50+G50</f>
        <v>0</v>
      </c>
      <c r="I50" s="229">
        <f t="shared" si="0"/>
        <v>0</v>
      </c>
      <c r="J50" s="109"/>
      <c r="K50" s="109"/>
      <c r="L50" s="109"/>
      <c r="M50" s="109"/>
      <c r="N50" s="236">
        <f>J50+K50+L50+M50</f>
        <v>0</v>
      </c>
      <c r="O50" s="133">
        <f>C50+I50-N50</f>
        <v>0</v>
      </c>
    </row>
    <row r="51" spans="1:15" ht="12.75" thickBot="1">
      <c r="A51" s="1"/>
      <c r="B51" s="15"/>
      <c r="C51" s="213"/>
      <c r="D51" s="94"/>
      <c r="E51" s="94"/>
      <c r="F51" s="94"/>
      <c r="G51" s="95"/>
      <c r="H51" s="95"/>
      <c r="I51" s="229">
        <f t="shared" si="0"/>
        <v>0</v>
      </c>
      <c r="J51" s="107"/>
      <c r="K51" s="107"/>
      <c r="L51" s="107"/>
      <c r="M51" s="107"/>
      <c r="N51" s="238"/>
      <c r="O51" s="117"/>
    </row>
    <row r="52" spans="1:15" ht="12.7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>D52+E52+F52+G52</f>
        <v>0</v>
      </c>
      <c r="I52" s="229">
        <f t="shared" si="0"/>
        <v>0</v>
      </c>
      <c r="J52" s="109"/>
      <c r="K52" s="109"/>
      <c r="L52" s="109"/>
      <c r="M52" s="109"/>
      <c r="N52" s="236">
        <f>J52+K52+L52+M52</f>
        <v>0</v>
      </c>
      <c r="O52" s="133">
        <f>C52+I52-N52</f>
        <v>0</v>
      </c>
    </row>
    <row r="53" spans="1:15" ht="12.75" thickBot="1">
      <c r="A53" s="1"/>
      <c r="B53" s="27"/>
      <c r="C53" s="181"/>
      <c r="D53" s="94"/>
      <c r="E53" s="94"/>
      <c r="F53" s="94"/>
      <c r="G53" s="95"/>
      <c r="H53" s="95"/>
      <c r="I53" s="229">
        <f t="shared" si="0"/>
        <v>0</v>
      </c>
      <c r="J53" s="107"/>
      <c r="K53" s="107"/>
      <c r="L53" s="107"/>
      <c r="M53" s="107"/>
      <c r="N53" s="238"/>
      <c r="O53" s="117"/>
    </row>
    <row r="54" spans="1:15" ht="12.75" thickBot="1">
      <c r="A54" s="4"/>
      <c r="B54" s="32" t="s">
        <v>74</v>
      </c>
      <c r="C54" s="398">
        <v>0</v>
      </c>
      <c r="D54" s="102"/>
      <c r="E54" s="102"/>
      <c r="F54" s="102"/>
      <c r="G54" s="102"/>
      <c r="H54" s="102">
        <f>D54+E54+F54+G54</f>
        <v>0</v>
      </c>
      <c r="I54" s="229">
        <f t="shared" si="0"/>
        <v>0</v>
      </c>
      <c r="J54" s="109"/>
      <c r="K54" s="109"/>
      <c r="L54" s="109"/>
      <c r="M54" s="109"/>
      <c r="N54" s="236">
        <f>J54+K54+L54+M54</f>
        <v>0</v>
      </c>
      <c r="O54" s="133">
        <f>C54+I54-N54</f>
        <v>0</v>
      </c>
    </row>
    <row r="55" spans="1:15" ht="12.75" thickBot="1">
      <c r="A55" s="1"/>
      <c r="B55" s="27"/>
      <c r="C55" s="213"/>
      <c r="D55" s="94"/>
      <c r="E55" s="94"/>
      <c r="F55" s="94"/>
      <c r="G55" s="95"/>
      <c r="H55" s="95"/>
      <c r="I55" s="229">
        <f t="shared" si="0"/>
        <v>0</v>
      </c>
      <c r="J55" s="107"/>
      <c r="K55" s="107"/>
      <c r="L55" s="107"/>
      <c r="M55" s="107"/>
      <c r="N55" s="238"/>
      <c r="O55" s="117"/>
    </row>
    <row r="56" spans="1:15" ht="12.75" thickBot="1">
      <c r="A56" s="4"/>
      <c r="B56" s="32" t="s">
        <v>95</v>
      </c>
      <c r="C56" s="398">
        <v>0</v>
      </c>
      <c r="D56" s="102">
        <v>0</v>
      </c>
      <c r="E56" s="102">
        <v>831.3</v>
      </c>
      <c r="F56" s="102">
        <v>831.3</v>
      </c>
      <c r="G56" s="102">
        <v>831.3</v>
      </c>
      <c r="H56" s="102">
        <f>D56+E56+F56+G56</f>
        <v>2493.8999999999996</v>
      </c>
      <c r="I56" s="229">
        <f t="shared" si="0"/>
        <v>1761.2288135593221</v>
      </c>
      <c r="J56" s="109"/>
      <c r="K56" s="109"/>
      <c r="L56" s="109"/>
      <c r="M56" s="109"/>
      <c r="N56" s="236">
        <f>J56+K56+L56+M56</f>
        <v>0</v>
      </c>
      <c r="O56" s="133">
        <f>C56+I56-N56</f>
        <v>1761.2288135593221</v>
      </c>
    </row>
    <row r="57" spans="1:15" ht="12.75" thickBot="1">
      <c r="A57" s="1"/>
      <c r="B57" s="27"/>
      <c r="C57" s="213"/>
      <c r="D57" s="94"/>
      <c r="E57" s="94"/>
      <c r="F57" s="94"/>
      <c r="G57" s="95"/>
      <c r="H57" s="95"/>
      <c r="I57" s="229">
        <f t="shared" si="0"/>
        <v>0</v>
      </c>
      <c r="J57" s="107"/>
      <c r="K57" s="107"/>
      <c r="L57" s="107"/>
      <c r="M57" s="107"/>
      <c r="N57" s="238"/>
      <c r="O57" s="117"/>
    </row>
    <row r="58" spans="1:15" ht="12.75" thickBot="1">
      <c r="A58" s="35"/>
      <c r="B58" s="32" t="s">
        <v>75</v>
      </c>
      <c r="C58" s="398">
        <v>5411.43</v>
      </c>
      <c r="D58" s="102">
        <v>2764.2</v>
      </c>
      <c r="E58" s="102">
        <v>3974.28</v>
      </c>
      <c r="F58" s="102">
        <v>3974.28</v>
      </c>
      <c r="G58" s="102">
        <v>5922.3</v>
      </c>
      <c r="H58" s="102">
        <f>D58+E58+F58+G58</f>
        <v>16635.06</v>
      </c>
      <c r="I58" s="229">
        <f t="shared" si="0"/>
        <v>11747.923728813561</v>
      </c>
      <c r="J58" s="109"/>
      <c r="K58" s="109"/>
      <c r="L58" s="109"/>
      <c r="M58" s="109"/>
      <c r="N58" s="236">
        <f>J58+K58+L58+M58</f>
        <v>0</v>
      </c>
      <c r="O58" s="133">
        <f>C58+I58-N58</f>
        <v>17159.353728813563</v>
      </c>
    </row>
    <row r="59" spans="1:15" ht="12.75" thickBot="1">
      <c r="A59" s="2"/>
      <c r="B59" s="29"/>
      <c r="C59" s="213"/>
      <c r="D59" s="94"/>
      <c r="E59" s="94"/>
      <c r="F59" s="94"/>
      <c r="G59" s="95"/>
      <c r="H59" s="95"/>
      <c r="I59" s="229">
        <f t="shared" si="0"/>
        <v>0</v>
      </c>
      <c r="J59" s="107"/>
      <c r="K59" s="107"/>
      <c r="L59" s="107"/>
      <c r="M59" s="107"/>
      <c r="N59" s="238"/>
      <c r="O59" s="117"/>
    </row>
    <row r="60" spans="1:15" ht="12.75" thickBot="1">
      <c r="A60" s="4"/>
      <c r="B60" s="32" t="s">
        <v>76</v>
      </c>
      <c r="C60" s="398">
        <v>0</v>
      </c>
      <c r="D60" s="102">
        <v>0</v>
      </c>
      <c r="E60" s="102">
        <v>1094.67</v>
      </c>
      <c r="F60" s="102">
        <v>1094.67</v>
      </c>
      <c r="G60" s="102">
        <v>1094.67</v>
      </c>
      <c r="H60" s="102">
        <f>D60+E60+F60+G60</f>
        <v>3284.01</v>
      </c>
      <c r="I60" s="229">
        <f t="shared" si="0"/>
        <v>2319.2161016949153</v>
      </c>
      <c r="J60" s="109"/>
      <c r="K60" s="109"/>
      <c r="L60" s="109"/>
      <c r="M60" s="109"/>
      <c r="N60" s="236">
        <f>J60+K60+L60+M60</f>
        <v>0</v>
      </c>
      <c r="O60" s="133">
        <f>C60+I60-N60</f>
        <v>2319.2161016949153</v>
      </c>
    </row>
    <row r="61" spans="1:15" ht="12.75" thickBot="1">
      <c r="A61" s="1"/>
      <c r="B61" s="27"/>
      <c r="C61" s="213"/>
      <c r="D61" s="94"/>
      <c r="E61" s="94"/>
      <c r="F61" s="94"/>
      <c r="G61" s="95"/>
      <c r="H61" s="95"/>
      <c r="I61" s="229">
        <f t="shared" si="0"/>
        <v>0</v>
      </c>
      <c r="J61" s="107"/>
      <c r="K61" s="107"/>
      <c r="L61" s="107"/>
      <c r="M61" s="107"/>
      <c r="N61" s="238"/>
      <c r="O61" s="117"/>
    </row>
    <row r="62" spans="1:15" ht="12.75" thickBot="1">
      <c r="A62" s="35"/>
      <c r="B62" s="32" t="s">
        <v>77</v>
      </c>
      <c r="C62" s="217">
        <v>3297</v>
      </c>
      <c r="D62" s="102">
        <v>2773.26</v>
      </c>
      <c r="E62" s="102">
        <v>2773.26</v>
      </c>
      <c r="F62" s="102">
        <v>2773.26</v>
      </c>
      <c r="G62" s="102">
        <v>2773.26</v>
      </c>
      <c r="H62" s="102">
        <f>D62+E62+F62+G62</f>
        <v>11093.04</v>
      </c>
      <c r="I62" s="229">
        <f t="shared" si="0"/>
        <v>7834.06779661017</v>
      </c>
      <c r="J62" s="109"/>
      <c r="K62" s="109"/>
      <c r="L62" s="109"/>
      <c r="M62" s="109"/>
      <c r="N62" s="236">
        <f>J62+K62+L62+M62</f>
        <v>0</v>
      </c>
      <c r="O62" s="133">
        <f>C62+I62-N62</f>
        <v>11131.06779661017</v>
      </c>
    </row>
    <row r="63" spans="1:15" ht="12.75" thickBot="1">
      <c r="A63" s="1"/>
      <c r="B63" s="15"/>
      <c r="C63" s="213"/>
      <c r="D63" s="94"/>
      <c r="E63" s="94"/>
      <c r="F63" s="94"/>
      <c r="G63" s="95"/>
      <c r="H63" s="95"/>
      <c r="I63" s="229">
        <f t="shared" si="0"/>
        <v>0</v>
      </c>
      <c r="J63" s="107"/>
      <c r="K63" s="107"/>
      <c r="L63" s="107"/>
      <c r="M63" s="107"/>
      <c r="N63" s="238"/>
      <c r="O63" s="117"/>
    </row>
    <row r="64" spans="1:15" ht="12.75" thickBot="1">
      <c r="A64" s="4"/>
      <c r="B64" s="32" t="s">
        <v>78</v>
      </c>
      <c r="C64" s="398">
        <v>0</v>
      </c>
      <c r="D64" s="102"/>
      <c r="E64" s="102"/>
      <c r="F64" s="102"/>
      <c r="G64" s="102"/>
      <c r="H64" s="102">
        <f>D64+E64+F64+G64</f>
        <v>0</v>
      </c>
      <c r="I64" s="229">
        <f t="shared" si="0"/>
        <v>0</v>
      </c>
      <c r="J64" s="109"/>
      <c r="K64" s="109"/>
      <c r="L64" s="109"/>
      <c r="M64" s="109"/>
      <c r="N64" s="236">
        <f>J64+K64+L64+M64</f>
        <v>0</v>
      </c>
      <c r="O64" s="133">
        <f>C64+I64-N64</f>
        <v>0</v>
      </c>
    </row>
    <row r="65" spans="1:15" ht="12.75" thickBot="1">
      <c r="A65" s="1"/>
      <c r="B65" s="27"/>
      <c r="C65" s="213"/>
      <c r="D65" s="94"/>
      <c r="E65" s="94"/>
      <c r="F65" s="94"/>
      <c r="G65" s="95"/>
      <c r="H65" s="95"/>
      <c r="I65" s="229">
        <f t="shared" si="0"/>
        <v>0</v>
      </c>
      <c r="J65" s="107"/>
      <c r="K65" s="107"/>
      <c r="L65" s="107"/>
      <c r="M65" s="107"/>
      <c r="N65" s="238"/>
      <c r="O65" s="117"/>
    </row>
    <row r="66" spans="1:15" ht="12.75" thickBot="1">
      <c r="A66" s="4"/>
      <c r="B66" s="19" t="s">
        <v>81</v>
      </c>
      <c r="C66" s="398">
        <v>1631.24</v>
      </c>
      <c r="D66" s="102">
        <v>832.5</v>
      </c>
      <c r="E66" s="102">
        <v>1744.17</v>
      </c>
      <c r="F66" s="102">
        <v>1744.17</v>
      </c>
      <c r="G66" s="102">
        <v>1744.17</v>
      </c>
      <c r="H66" s="102">
        <f>D66+E66+F66+G66</f>
        <v>6065.01</v>
      </c>
      <c r="I66" s="229">
        <f t="shared" si="0"/>
        <v>4283.199152542374</v>
      </c>
      <c r="J66" s="109"/>
      <c r="K66" s="109"/>
      <c r="L66" s="109"/>
      <c r="M66" s="109"/>
      <c r="N66" s="236">
        <f>J66+K66+L66+M66</f>
        <v>0</v>
      </c>
      <c r="O66" s="133">
        <f>C66+I66-N66</f>
        <v>5914.439152542373</v>
      </c>
    </row>
    <row r="67" spans="1:15" ht="12.75" thickBot="1">
      <c r="A67" s="1"/>
      <c r="B67" s="27"/>
      <c r="C67" s="213"/>
      <c r="D67" s="94"/>
      <c r="E67" s="94"/>
      <c r="F67" s="94"/>
      <c r="G67" s="95"/>
      <c r="H67" s="95"/>
      <c r="I67" s="229">
        <f t="shared" si="0"/>
        <v>0</v>
      </c>
      <c r="J67" s="107"/>
      <c r="K67" s="107"/>
      <c r="L67" s="107"/>
      <c r="M67" s="107"/>
      <c r="N67" s="238"/>
      <c r="O67" s="117"/>
    </row>
    <row r="68" spans="1:15" ht="12.75" thickBot="1">
      <c r="A68" s="4"/>
      <c r="B68" s="32" t="s">
        <v>80</v>
      </c>
      <c r="C68" s="398">
        <v>6232.75</v>
      </c>
      <c r="D68" s="102">
        <v>3182.46</v>
      </c>
      <c r="E68" s="102">
        <v>3182.46</v>
      </c>
      <c r="F68" s="102">
        <v>3182.46</v>
      </c>
      <c r="G68" s="102">
        <v>3182.46</v>
      </c>
      <c r="H68" s="102">
        <f>D68+E68+F68+G68</f>
        <v>12729.84</v>
      </c>
      <c r="I68" s="229">
        <f t="shared" si="0"/>
        <v>8990.000000000002</v>
      </c>
      <c r="J68" s="109"/>
      <c r="K68" s="109"/>
      <c r="L68" s="109"/>
      <c r="M68" s="109"/>
      <c r="N68" s="236">
        <f>J68+K68+L68+M68</f>
        <v>0</v>
      </c>
      <c r="O68" s="133">
        <f>C68+I68-N68</f>
        <v>15222.750000000002</v>
      </c>
    </row>
    <row r="69" spans="1:15" ht="12.75" thickBot="1">
      <c r="A69" s="1"/>
      <c r="B69" s="27"/>
      <c r="C69" s="213"/>
      <c r="D69" s="94"/>
      <c r="E69" s="94"/>
      <c r="F69" s="94"/>
      <c r="G69" s="95"/>
      <c r="H69" s="95"/>
      <c r="I69" s="229">
        <f t="shared" si="0"/>
        <v>0</v>
      </c>
      <c r="J69" s="107"/>
      <c r="K69" s="107"/>
      <c r="L69" s="107"/>
      <c r="M69" s="107"/>
      <c r="N69" s="238"/>
      <c r="O69" s="117"/>
    </row>
    <row r="70" spans="1:15" ht="12.75" thickBot="1">
      <c r="A70" s="4"/>
      <c r="B70" s="32" t="s">
        <v>82</v>
      </c>
      <c r="C70" s="398">
        <v>1147.8</v>
      </c>
      <c r="D70" s="102">
        <v>585.3</v>
      </c>
      <c r="E70" s="102">
        <v>2030.43</v>
      </c>
      <c r="F70" s="102">
        <v>2030.43</v>
      </c>
      <c r="G70" s="102">
        <v>2030.43</v>
      </c>
      <c r="H70" s="102">
        <f>D70+E70+F70+G70</f>
        <v>6676.59</v>
      </c>
      <c r="I70" s="229">
        <f t="shared" si="0"/>
        <v>4715.105932203391</v>
      </c>
      <c r="J70" s="109"/>
      <c r="K70" s="109"/>
      <c r="L70" s="109"/>
      <c r="M70" s="109"/>
      <c r="N70" s="236">
        <f>J70+K70+L70+M70</f>
        <v>0</v>
      </c>
      <c r="O70" s="133">
        <f>C70+I70-N70</f>
        <v>5862.905932203391</v>
      </c>
    </row>
    <row r="71" spans="1:15" ht="12.75" thickBot="1">
      <c r="A71" s="1"/>
      <c r="B71" s="15"/>
      <c r="C71" s="213"/>
      <c r="D71" s="94"/>
      <c r="E71" s="94"/>
      <c r="F71" s="94"/>
      <c r="G71" s="95"/>
      <c r="H71" s="95"/>
      <c r="I71" s="229">
        <f t="shared" si="0"/>
        <v>0</v>
      </c>
      <c r="J71" s="107"/>
      <c r="K71" s="107"/>
      <c r="L71" s="107"/>
      <c r="M71" s="107"/>
      <c r="N71" s="238"/>
      <c r="O71" s="117"/>
    </row>
    <row r="72" spans="1:15" ht="12.75" thickBot="1">
      <c r="A72" s="4"/>
      <c r="B72" s="32" t="s">
        <v>83</v>
      </c>
      <c r="C72" s="398">
        <v>0</v>
      </c>
      <c r="D72" s="102"/>
      <c r="E72" s="102"/>
      <c r="F72" s="102"/>
      <c r="G72" s="102"/>
      <c r="H72" s="102">
        <f>D72+E72+F72+G72</f>
        <v>0</v>
      </c>
      <c r="I72" s="229">
        <f t="shared" si="0"/>
        <v>0</v>
      </c>
      <c r="J72" s="109"/>
      <c r="K72" s="109"/>
      <c r="L72" s="109"/>
      <c r="M72" s="109"/>
      <c r="N72" s="236">
        <f>J72+K72+L72+M72</f>
        <v>0</v>
      </c>
      <c r="O72" s="133">
        <f>C72+I72-N72</f>
        <v>0</v>
      </c>
    </row>
    <row r="73" spans="1:15" ht="12.75" thickBot="1">
      <c r="A73" s="1"/>
      <c r="B73" s="15"/>
      <c r="C73" s="213"/>
      <c r="D73" s="94"/>
      <c r="E73" s="94"/>
      <c r="F73" s="94"/>
      <c r="G73" s="95"/>
      <c r="H73" s="95"/>
      <c r="I73" s="229">
        <f t="shared" si="0"/>
        <v>0</v>
      </c>
      <c r="J73" s="107"/>
      <c r="K73" s="107"/>
      <c r="L73" s="107"/>
      <c r="M73" s="107"/>
      <c r="N73" s="238"/>
      <c r="O73" s="117"/>
    </row>
    <row r="74" spans="1:15" ht="12.75" thickBot="1">
      <c r="A74" s="4"/>
      <c r="B74" s="32" t="s">
        <v>84</v>
      </c>
      <c r="C74" s="398">
        <v>0</v>
      </c>
      <c r="D74" s="102">
        <v>0</v>
      </c>
      <c r="E74" s="102">
        <v>831.3</v>
      </c>
      <c r="F74" s="102">
        <v>831.3</v>
      </c>
      <c r="G74" s="102">
        <v>831.3</v>
      </c>
      <c r="H74" s="102">
        <f>D74+E74+F74+G74</f>
        <v>2493.8999999999996</v>
      </c>
      <c r="I74" s="229">
        <f t="shared" si="0"/>
        <v>1761.2288135593221</v>
      </c>
      <c r="J74" s="109"/>
      <c r="K74" s="109"/>
      <c r="L74" s="109"/>
      <c r="M74" s="109"/>
      <c r="N74" s="236">
        <f>J74+K74+L74+M74</f>
        <v>0</v>
      </c>
      <c r="O74" s="133">
        <f>C74+I74-N74</f>
        <v>1761.2288135593221</v>
      </c>
    </row>
    <row r="75" spans="1:15" ht="12.75" thickBot="1">
      <c r="A75" s="1"/>
      <c r="B75" s="15"/>
      <c r="C75" s="213"/>
      <c r="D75" s="94"/>
      <c r="E75" s="94"/>
      <c r="F75" s="94"/>
      <c r="G75" s="95"/>
      <c r="H75" s="95"/>
      <c r="I75" s="229">
        <f aca="true" t="shared" si="1" ref="I75:I127">H75/1.2/1.18</f>
        <v>0</v>
      </c>
      <c r="J75" s="107"/>
      <c r="K75" s="107"/>
      <c r="L75" s="107"/>
      <c r="M75" s="107"/>
      <c r="N75" s="238"/>
      <c r="O75" s="117"/>
    </row>
    <row r="76" spans="1:15" ht="12.75" thickBot="1">
      <c r="A76" s="4"/>
      <c r="B76" s="32" t="s">
        <v>85</v>
      </c>
      <c r="C76" s="398">
        <v>895.72</v>
      </c>
      <c r="D76" s="102">
        <v>1332.3</v>
      </c>
      <c r="E76" s="102">
        <v>3862.56</v>
      </c>
      <c r="F76" s="102">
        <v>3862.56</v>
      </c>
      <c r="G76" s="102">
        <v>3862.56</v>
      </c>
      <c r="H76" s="102">
        <f>D76+E76+F76+G76</f>
        <v>12919.98</v>
      </c>
      <c r="I76" s="229">
        <f t="shared" si="1"/>
        <v>9124.27966101695</v>
      </c>
      <c r="J76" s="109"/>
      <c r="K76" s="109"/>
      <c r="L76" s="109"/>
      <c r="M76" s="109"/>
      <c r="N76" s="236">
        <f>J76+K76+L76+M76</f>
        <v>0</v>
      </c>
      <c r="O76" s="133">
        <f>C76+I76-N76</f>
        <v>10019.99966101695</v>
      </c>
    </row>
    <row r="77" spans="1:15" ht="12.75" thickBot="1">
      <c r="A77" s="1"/>
      <c r="B77" s="15"/>
      <c r="C77" s="213"/>
      <c r="D77" s="94"/>
      <c r="E77" s="94"/>
      <c r="F77" s="94"/>
      <c r="G77" s="95"/>
      <c r="H77" s="95"/>
      <c r="I77" s="229">
        <f t="shared" si="1"/>
        <v>0</v>
      </c>
      <c r="J77" s="107"/>
      <c r="K77" s="107"/>
      <c r="L77" s="107"/>
      <c r="M77" s="107"/>
      <c r="N77" s="238"/>
      <c r="O77" s="117"/>
    </row>
    <row r="78" spans="1:15" ht="12.75" thickBot="1">
      <c r="A78" s="4"/>
      <c r="B78" s="32" t="s">
        <v>86</v>
      </c>
      <c r="C78" s="398">
        <v>951.03</v>
      </c>
      <c r="D78" s="102">
        <v>1777.86</v>
      </c>
      <c r="E78" s="102">
        <v>2987.94</v>
      </c>
      <c r="F78" s="102">
        <v>2987.94</v>
      </c>
      <c r="G78" s="102">
        <v>2987.94</v>
      </c>
      <c r="H78" s="102">
        <f>D78+E78+F78+G78</f>
        <v>10741.68</v>
      </c>
      <c r="I78" s="229">
        <f t="shared" si="1"/>
        <v>7585.9322033898325</v>
      </c>
      <c r="J78" s="109"/>
      <c r="K78" s="109"/>
      <c r="L78" s="109"/>
      <c r="M78" s="109"/>
      <c r="N78" s="236">
        <f>J78+K78+L78+M78</f>
        <v>0</v>
      </c>
      <c r="O78" s="133">
        <f>C78+I78-N78</f>
        <v>8536.962203389832</v>
      </c>
    </row>
    <row r="79" spans="1:15" ht="12.75" thickBot="1">
      <c r="A79" s="1"/>
      <c r="B79" s="27"/>
      <c r="C79" s="213"/>
      <c r="D79" s="94"/>
      <c r="E79" s="94"/>
      <c r="F79" s="94"/>
      <c r="G79" s="95"/>
      <c r="H79" s="95"/>
      <c r="I79" s="229">
        <f t="shared" si="1"/>
        <v>0</v>
      </c>
      <c r="J79" s="107"/>
      <c r="K79" s="107"/>
      <c r="L79" s="107"/>
      <c r="M79" s="107"/>
      <c r="N79" s="238"/>
      <c r="O79" s="117"/>
    </row>
    <row r="80" spans="1:15" ht="12.7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>D80+E80+F80+G80</f>
        <v>0</v>
      </c>
      <c r="I80" s="229">
        <f t="shared" si="1"/>
        <v>0</v>
      </c>
      <c r="J80" s="109"/>
      <c r="K80" s="109"/>
      <c r="L80" s="109"/>
      <c r="M80" s="109"/>
      <c r="N80" s="236">
        <f>J80+K80+L80+M80</f>
        <v>0</v>
      </c>
      <c r="O80" s="133">
        <f>C80+I80-N80</f>
        <v>0</v>
      </c>
    </row>
    <row r="81" spans="1:15" ht="12.75" thickBot="1">
      <c r="A81" s="1"/>
      <c r="B81" s="15"/>
      <c r="C81" s="213"/>
      <c r="D81" s="94"/>
      <c r="E81" s="94"/>
      <c r="F81" s="94"/>
      <c r="G81" s="95"/>
      <c r="H81" s="95"/>
      <c r="I81" s="229">
        <f t="shared" si="1"/>
        <v>0</v>
      </c>
      <c r="J81" s="107"/>
      <c r="K81" s="107"/>
      <c r="L81" s="107"/>
      <c r="M81" s="107"/>
      <c r="N81" s="238"/>
      <c r="O81" s="117"/>
    </row>
    <row r="82" spans="1:15" ht="12.7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>D82+E82+F82+G82</f>
        <v>0</v>
      </c>
      <c r="I82" s="229">
        <f t="shared" si="1"/>
        <v>0</v>
      </c>
      <c r="J82" s="109"/>
      <c r="K82" s="109"/>
      <c r="L82" s="109"/>
      <c r="M82" s="109"/>
      <c r="N82" s="236">
        <f>J82+K82+L82+M82</f>
        <v>0</v>
      </c>
      <c r="O82" s="133">
        <f>C82+I82-N82</f>
        <v>0</v>
      </c>
    </row>
    <row r="83" spans="1:15" ht="12.75" thickBot="1">
      <c r="A83" s="1"/>
      <c r="B83" s="27"/>
      <c r="C83" s="213"/>
      <c r="D83" s="94"/>
      <c r="E83" s="94"/>
      <c r="F83" s="94"/>
      <c r="G83" s="95"/>
      <c r="H83" s="95"/>
      <c r="I83" s="229">
        <f t="shared" si="1"/>
        <v>0</v>
      </c>
      <c r="J83" s="107"/>
      <c r="K83" s="107"/>
      <c r="L83" s="107"/>
      <c r="M83" s="107"/>
      <c r="N83" s="238"/>
      <c r="O83" s="117"/>
    </row>
    <row r="84" spans="1:15" ht="12.75" thickBot="1">
      <c r="A84" s="4"/>
      <c r="B84" s="32" t="s">
        <v>89</v>
      </c>
      <c r="C84" s="398">
        <v>0</v>
      </c>
      <c r="D84" s="102">
        <v>0</v>
      </c>
      <c r="E84" s="102">
        <v>1064.22</v>
      </c>
      <c r="F84" s="102">
        <v>1064.22</v>
      </c>
      <c r="G84" s="102">
        <v>1064.22</v>
      </c>
      <c r="H84" s="102">
        <f>D84+E84+F84+G84</f>
        <v>3192.66</v>
      </c>
      <c r="I84" s="229">
        <f t="shared" si="1"/>
        <v>2254.703389830509</v>
      </c>
      <c r="J84" s="109"/>
      <c r="K84" s="109"/>
      <c r="L84" s="109"/>
      <c r="M84" s="109"/>
      <c r="N84" s="236">
        <f>J84+K84+L84+M84</f>
        <v>0</v>
      </c>
      <c r="O84" s="133">
        <f>C84+I84-N84</f>
        <v>2254.703389830509</v>
      </c>
    </row>
    <row r="85" spans="1:15" ht="12.75" thickBot="1">
      <c r="A85" s="1"/>
      <c r="B85" s="27"/>
      <c r="C85" s="213"/>
      <c r="D85" s="94"/>
      <c r="E85" s="94"/>
      <c r="F85" s="94"/>
      <c r="G85" s="95"/>
      <c r="H85" s="95"/>
      <c r="I85" s="229">
        <f t="shared" si="1"/>
        <v>0</v>
      </c>
      <c r="J85" s="107"/>
      <c r="K85" s="107"/>
      <c r="L85" s="107"/>
      <c r="M85" s="107"/>
      <c r="N85" s="238"/>
      <c r="O85" s="117"/>
    </row>
    <row r="86" spans="1:15" ht="12.75" thickBot="1">
      <c r="A86" s="4"/>
      <c r="B86" s="32" t="s">
        <v>90</v>
      </c>
      <c r="C86" s="398">
        <v>0</v>
      </c>
      <c r="D86" s="102"/>
      <c r="E86" s="102"/>
      <c r="F86" s="102"/>
      <c r="G86" s="102"/>
      <c r="H86" s="102">
        <f>D86+E86+F86+G86</f>
        <v>0</v>
      </c>
      <c r="I86" s="229">
        <f t="shared" si="1"/>
        <v>0</v>
      </c>
      <c r="J86" s="109"/>
      <c r="K86" s="109"/>
      <c r="L86" s="109"/>
      <c r="M86" s="109"/>
      <c r="N86" s="236">
        <f>J86+K86+L86+M86</f>
        <v>0</v>
      </c>
      <c r="O86" s="133">
        <f>C86+I86-N86</f>
        <v>0</v>
      </c>
    </row>
    <row r="87" spans="1:15" ht="12.75" thickBot="1">
      <c r="A87" s="1"/>
      <c r="B87" s="15"/>
      <c r="C87" s="213"/>
      <c r="D87" s="94"/>
      <c r="E87" s="94"/>
      <c r="F87" s="94"/>
      <c r="G87" s="95"/>
      <c r="H87" s="95"/>
      <c r="I87" s="229">
        <f t="shared" si="1"/>
        <v>0</v>
      </c>
      <c r="J87" s="107"/>
      <c r="K87" s="107"/>
      <c r="L87" s="107"/>
      <c r="M87" s="107"/>
      <c r="N87" s="238"/>
      <c r="O87" s="117"/>
    </row>
    <row r="88" spans="1:15" ht="12.75" thickBot="1">
      <c r="A88" s="4"/>
      <c r="B88" s="32" t="s">
        <v>92</v>
      </c>
      <c r="C88" s="398">
        <v>0</v>
      </c>
      <c r="D88" s="102">
        <v>3012.27</v>
      </c>
      <c r="E88" s="102">
        <v>4106.94</v>
      </c>
      <c r="F88" s="102">
        <v>4106.94</v>
      </c>
      <c r="G88" s="102">
        <v>4106.94</v>
      </c>
      <c r="H88" s="102">
        <f>D88+E88+F88+G88</f>
        <v>15333.089999999997</v>
      </c>
      <c r="I88" s="229">
        <f t="shared" si="1"/>
        <v>10828.453389830507</v>
      </c>
      <c r="J88" s="109"/>
      <c r="K88" s="109"/>
      <c r="L88" s="109"/>
      <c r="M88" s="109"/>
      <c r="N88" s="236">
        <f>J88+K88+L88+M88</f>
        <v>0</v>
      </c>
      <c r="O88" s="133">
        <f>C88+I88-N88</f>
        <v>10828.453389830507</v>
      </c>
    </row>
    <row r="89" spans="1:15" ht="12.75" thickBot="1">
      <c r="A89" s="2"/>
      <c r="B89" s="29"/>
      <c r="C89" s="213"/>
      <c r="D89" s="94"/>
      <c r="E89" s="94"/>
      <c r="F89" s="94"/>
      <c r="G89" s="95"/>
      <c r="H89" s="95"/>
      <c r="I89" s="229">
        <f t="shared" si="1"/>
        <v>0</v>
      </c>
      <c r="J89" s="107"/>
      <c r="K89" s="107"/>
      <c r="L89" s="107"/>
      <c r="M89" s="107"/>
      <c r="N89" s="238"/>
      <c r="O89" s="117"/>
    </row>
    <row r="90" spans="1:15" ht="12.75" thickBot="1">
      <c r="A90" s="35"/>
      <c r="B90" s="19" t="s">
        <v>102</v>
      </c>
      <c r="C90" s="398">
        <v>0</v>
      </c>
      <c r="D90" s="102">
        <v>0</v>
      </c>
      <c r="E90" s="102">
        <v>963</v>
      </c>
      <c r="F90" s="102">
        <v>963</v>
      </c>
      <c r="G90" s="102">
        <v>963</v>
      </c>
      <c r="H90" s="102">
        <f>D90+E90+F90+G90</f>
        <v>2889</v>
      </c>
      <c r="I90" s="229">
        <f t="shared" si="1"/>
        <v>2040.2542372881358</v>
      </c>
      <c r="J90" s="109"/>
      <c r="K90" s="109"/>
      <c r="L90" s="109"/>
      <c r="M90" s="109"/>
      <c r="N90" s="236">
        <f>J90+K90+L90+M90</f>
        <v>0</v>
      </c>
      <c r="O90" s="133">
        <f>C90+I90-N90</f>
        <v>2040.2542372881358</v>
      </c>
    </row>
    <row r="91" spans="1:15" ht="12.75" thickBot="1">
      <c r="A91" s="1"/>
      <c r="B91" s="27"/>
      <c r="C91" s="213"/>
      <c r="D91" s="94"/>
      <c r="E91" s="94"/>
      <c r="F91" s="94"/>
      <c r="G91" s="95"/>
      <c r="H91" s="95"/>
      <c r="I91" s="229">
        <f t="shared" si="1"/>
        <v>0</v>
      </c>
      <c r="J91" s="107"/>
      <c r="K91" s="107"/>
      <c r="L91" s="107"/>
      <c r="M91" s="107"/>
      <c r="N91" s="238"/>
      <c r="O91" s="117"/>
    </row>
    <row r="92" spans="1:15" ht="12.75" thickBot="1">
      <c r="A92" s="263"/>
      <c r="B92" s="32" t="s">
        <v>325</v>
      </c>
      <c r="C92" s="398">
        <v>0</v>
      </c>
      <c r="D92" s="102">
        <v>0</v>
      </c>
      <c r="E92" s="102">
        <v>1168.65</v>
      </c>
      <c r="F92" s="102">
        <v>1168.65</v>
      </c>
      <c r="G92" s="102">
        <v>1168.65</v>
      </c>
      <c r="H92" s="102">
        <f>D92+E92+F92+G92</f>
        <v>3505.9500000000003</v>
      </c>
      <c r="I92" s="229">
        <f t="shared" si="1"/>
        <v>2475.953389830509</v>
      </c>
      <c r="J92" s="109"/>
      <c r="K92" s="109"/>
      <c r="L92" s="109"/>
      <c r="M92" s="109"/>
      <c r="N92" s="236">
        <f>J92+K92+L92+M92</f>
        <v>0</v>
      </c>
      <c r="O92" s="133">
        <f>C92+I92-N92</f>
        <v>2475.953389830509</v>
      </c>
    </row>
    <row r="93" spans="1:15" ht="12.75" thickBot="1">
      <c r="A93" s="15"/>
      <c r="B93" s="3"/>
      <c r="C93" s="272"/>
      <c r="D93" s="273"/>
      <c r="E93" s="273"/>
      <c r="F93" s="273"/>
      <c r="G93" s="273"/>
      <c r="H93" s="273"/>
      <c r="I93" s="229">
        <f t="shared" si="1"/>
        <v>0</v>
      </c>
      <c r="J93" s="275"/>
      <c r="K93" s="275"/>
      <c r="L93" s="275"/>
      <c r="M93" s="275"/>
      <c r="N93" s="274"/>
      <c r="O93" s="276"/>
    </row>
    <row r="94" spans="1:15" ht="12.75" thickBot="1">
      <c r="A94" s="30"/>
      <c r="B94" s="26" t="s">
        <v>221</v>
      </c>
      <c r="C94" s="211">
        <v>0</v>
      </c>
      <c r="D94" s="102"/>
      <c r="E94" s="102"/>
      <c r="F94" s="102"/>
      <c r="G94" s="102"/>
      <c r="H94" s="102">
        <f>D94+E94+F94+G94</f>
        <v>0</v>
      </c>
      <c r="I94" s="229">
        <f t="shared" si="1"/>
        <v>0</v>
      </c>
      <c r="J94" s="109"/>
      <c r="K94" s="109"/>
      <c r="L94" s="109"/>
      <c r="M94" s="109"/>
      <c r="N94" s="236">
        <f>J94+K94+L94+M94</f>
        <v>0</v>
      </c>
      <c r="O94" s="133">
        <f>C94+I94-N94</f>
        <v>0</v>
      </c>
    </row>
    <row r="95" spans="1:15" ht="12.75" thickBot="1">
      <c r="A95" s="15"/>
      <c r="B95" s="3"/>
      <c r="C95" s="272"/>
      <c r="D95" s="273"/>
      <c r="E95" s="273"/>
      <c r="F95" s="273"/>
      <c r="G95" s="273"/>
      <c r="H95" s="273"/>
      <c r="I95" s="229">
        <f t="shared" si="1"/>
        <v>0</v>
      </c>
      <c r="J95" s="275"/>
      <c r="K95" s="275"/>
      <c r="L95" s="275"/>
      <c r="M95" s="275"/>
      <c r="N95" s="274"/>
      <c r="O95" s="276"/>
    </row>
    <row r="96" spans="1:15" ht="12.75" thickBot="1">
      <c r="A96" s="263"/>
      <c r="B96" s="19"/>
      <c r="C96" s="211">
        <v>0</v>
      </c>
      <c r="D96" s="102"/>
      <c r="E96" s="102"/>
      <c r="F96" s="102"/>
      <c r="G96" s="102"/>
      <c r="H96" s="102">
        <f>D96+E96+F96+G96</f>
        <v>0</v>
      </c>
      <c r="I96" s="229">
        <f t="shared" si="1"/>
        <v>0</v>
      </c>
      <c r="J96" s="109"/>
      <c r="K96" s="109"/>
      <c r="L96" s="109"/>
      <c r="M96" s="109"/>
      <c r="N96" s="236">
        <f>J96+K96+L96+M96</f>
        <v>0</v>
      </c>
      <c r="O96" s="133">
        <f>C96+I96-N96</f>
        <v>0</v>
      </c>
    </row>
    <row r="97" spans="1:15" ht="12.75" thickBot="1">
      <c r="A97" s="15"/>
      <c r="B97" s="3"/>
      <c r="C97" s="272"/>
      <c r="D97" s="273"/>
      <c r="E97" s="273"/>
      <c r="F97" s="273"/>
      <c r="G97" s="273"/>
      <c r="H97" s="273"/>
      <c r="I97" s="229">
        <f t="shared" si="1"/>
        <v>0</v>
      </c>
      <c r="J97" s="275"/>
      <c r="K97" s="275"/>
      <c r="L97" s="275"/>
      <c r="M97" s="275"/>
      <c r="N97" s="274"/>
      <c r="O97" s="276"/>
    </row>
    <row r="98" spans="1:15" ht="12.75" thickBot="1">
      <c r="A98" s="263"/>
      <c r="B98" s="19" t="s">
        <v>223</v>
      </c>
      <c r="C98" s="211">
        <v>0</v>
      </c>
      <c r="D98" s="102"/>
      <c r="E98" s="102"/>
      <c r="F98" s="102"/>
      <c r="G98" s="102"/>
      <c r="H98" s="102">
        <f>D98+E98+F98+G98</f>
        <v>0</v>
      </c>
      <c r="I98" s="229">
        <f t="shared" si="1"/>
        <v>0</v>
      </c>
      <c r="J98" s="109"/>
      <c r="K98" s="109"/>
      <c r="L98" s="109"/>
      <c r="M98" s="109"/>
      <c r="N98" s="236">
        <f>J98+K98+L98+M98</f>
        <v>0</v>
      </c>
      <c r="O98" s="133">
        <f>C98+I98-N98</f>
        <v>0</v>
      </c>
    </row>
    <row r="99" spans="1:15" ht="12.75" thickBot="1">
      <c r="A99" s="15"/>
      <c r="B99" s="3"/>
      <c r="C99" s="272"/>
      <c r="D99" s="273"/>
      <c r="E99" s="273"/>
      <c r="F99" s="273"/>
      <c r="G99" s="273"/>
      <c r="H99" s="273"/>
      <c r="I99" s="229">
        <f t="shared" si="1"/>
        <v>0</v>
      </c>
      <c r="J99" s="275"/>
      <c r="K99" s="275"/>
      <c r="L99" s="275"/>
      <c r="M99" s="275"/>
      <c r="N99" s="274"/>
      <c r="O99" s="276"/>
    </row>
    <row r="100" spans="1:15" ht="12.7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>D100+E100+F100+G100</f>
        <v>0</v>
      </c>
      <c r="I100" s="229">
        <f t="shared" si="1"/>
        <v>0</v>
      </c>
      <c r="J100" s="109"/>
      <c r="K100" s="109"/>
      <c r="L100" s="109"/>
      <c r="M100" s="109"/>
      <c r="N100" s="236">
        <f>J100+K100+L100+M100</f>
        <v>0</v>
      </c>
      <c r="O100" s="133">
        <f>C100+I100-N100</f>
        <v>0</v>
      </c>
    </row>
    <row r="101" spans="1:15" ht="12.75" thickBot="1">
      <c r="A101" s="15"/>
      <c r="B101" s="3"/>
      <c r="C101" s="272"/>
      <c r="D101" s="273"/>
      <c r="E101" s="273"/>
      <c r="F101" s="273"/>
      <c r="G101" s="273"/>
      <c r="H101" s="273"/>
      <c r="I101" s="229">
        <f t="shared" si="1"/>
        <v>0</v>
      </c>
      <c r="J101" s="275"/>
      <c r="K101" s="275"/>
      <c r="L101" s="275"/>
      <c r="M101" s="275"/>
      <c r="N101" s="274"/>
      <c r="O101" s="276"/>
    </row>
    <row r="102" spans="1:15" ht="12.75" thickBot="1">
      <c r="A102" s="263"/>
      <c r="B102" s="19" t="s">
        <v>225</v>
      </c>
      <c r="C102" s="211">
        <v>2250.14</v>
      </c>
      <c r="D102" s="102">
        <v>5090.97</v>
      </c>
      <c r="E102" s="102">
        <v>7560.96</v>
      </c>
      <c r="F102" s="102">
        <v>7560.96</v>
      </c>
      <c r="G102" s="102">
        <v>7560.96</v>
      </c>
      <c r="H102" s="102">
        <f>D102+E102+F102+G102</f>
        <v>27773.85</v>
      </c>
      <c r="I102" s="229">
        <f t="shared" si="1"/>
        <v>19614.300847457627</v>
      </c>
      <c r="J102" s="109"/>
      <c r="K102" s="109"/>
      <c r="L102" s="109"/>
      <c r="M102" s="109"/>
      <c r="N102" s="236">
        <f>J102+K102+L102+M102</f>
        <v>0</v>
      </c>
      <c r="O102" s="133">
        <f>C102+I102-N102</f>
        <v>21864.440847457627</v>
      </c>
    </row>
    <row r="103" spans="1:15" ht="12.75" thickBot="1">
      <c r="A103" s="15"/>
      <c r="B103" s="3"/>
      <c r="C103" s="272"/>
      <c r="D103" s="273"/>
      <c r="E103" s="273"/>
      <c r="F103" s="273"/>
      <c r="G103" s="273"/>
      <c r="H103" s="273"/>
      <c r="I103" s="229">
        <f t="shared" si="1"/>
        <v>0</v>
      </c>
      <c r="J103" s="275"/>
      <c r="K103" s="275"/>
      <c r="L103" s="275"/>
      <c r="M103" s="275"/>
      <c r="N103" s="274"/>
      <c r="O103" s="276"/>
    </row>
    <row r="104" spans="1:15" ht="12.7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>D104+E104+F104+G104</f>
        <v>0</v>
      </c>
      <c r="I104" s="229">
        <f t="shared" si="1"/>
        <v>0</v>
      </c>
      <c r="J104" s="109"/>
      <c r="K104" s="109"/>
      <c r="L104" s="109"/>
      <c r="M104" s="109"/>
      <c r="N104" s="236">
        <f>J104+K104+L104+M104</f>
        <v>0</v>
      </c>
      <c r="O104" s="133">
        <f>C104+I104-N104</f>
        <v>0</v>
      </c>
    </row>
    <row r="105" spans="1:15" ht="12.75" thickBot="1">
      <c r="A105" s="15"/>
      <c r="B105" s="3"/>
      <c r="C105" s="272"/>
      <c r="D105" s="273"/>
      <c r="E105" s="273"/>
      <c r="F105" s="273"/>
      <c r="G105" s="273"/>
      <c r="H105" s="273"/>
      <c r="I105" s="229">
        <f t="shared" si="1"/>
        <v>0</v>
      </c>
      <c r="J105" s="275"/>
      <c r="K105" s="275"/>
      <c r="L105" s="275"/>
      <c r="M105" s="275"/>
      <c r="N105" s="274"/>
      <c r="O105" s="276"/>
    </row>
    <row r="106" spans="1:15" ht="12.75" thickBot="1">
      <c r="A106" s="263"/>
      <c r="B106" s="19"/>
      <c r="C106" s="211">
        <v>0</v>
      </c>
      <c r="D106" s="102"/>
      <c r="E106" s="102"/>
      <c r="F106" s="102"/>
      <c r="G106" s="102"/>
      <c r="H106" s="102">
        <f>D106+E106+F106+G106</f>
        <v>0</v>
      </c>
      <c r="I106" s="229">
        <f t="shared" si="1"/>
        <v>0</v>
      </c>
      <c r="J106" s="109"/>
      <c r="K106" s="109"/>
      <c r="L106" s="109"/>
      <c r="M106" s="109"/>
      <c r="N106" s="236">
        <f>J106+K106+L106+M106</f>
        <v>0</v>
      </c>
      <c r="O106" s="133">
        <f>C106+I106-N106</f>
        <v>0</v>
      </c>
    </row>
    <row r="107" spans="1:15" ht="12.75" thickBot="1">
      <c r="A107" s="15"/>
      <c r="B107" s="3"/>
      <c r="C107" s="272"/>
      <c r="D107" s="273"/>
      <c r="E107" s="273"/>
      <c r="F107" s="273"/>
      <c r="G107" s="273"/>
      <c r="H107" s="273"/>
      <c r="I107" s="229">
        <f t="shared" si="1"/>
        <v>0</v>
      </c>
      <c r="J107" s="275"/>
      <c r="K107" s="275"/>
      <c r="L107" s="275"/>
      <c r="M107" s="275"/>
      <c r="N107" s="274"/>
      <c r="O107" s="276"/>
    </row>
    <row r="108" spans="1:15" ht="12.75" thickBot="1">
      <c r="A108" s="263"/>
      <c r="B108" s="19"/>
      <c r="C108" s="211">
        <v>0</v>
      </c>
      <c r="D108" s="102"/>
      <c r="E108" s="102"/>
      <c r="F108" s="102"/>
      <c r="G108" s="102"/>
      <c r="H108" s="102">
        <f>D108+E108+F108+G108</f>
        <v>0</v>
      </c>
      <c r="I108" s="229">
        <f t="shared" si="1"/>
        <v>0</v>
      </c>
      <c r="J108" s="109"/>
      <c r="K108" s="109"/>
      <c r="L108" s="109"/>
      <c r="M108" s="109"/>
      <c r="N108" s="236">
        <f>J108+K108+L108+M108</f>
        <v>0</v>
      </c>
      <c r="O108" s="133">
        <f>C108+I108-N108</f>
        <v>0</v>
      </c>
    </row>
    <row r="109" spans="1:15" ht="12.75" thickBot="1">
      <c r="A109" s="15"/>
      <c r="B109" s="3"/>
      <c r="C109" s="272"/>
      <c r="D109" s="273"/>
      <c r="E109" s="273"/>
      <c r="F109" s="273"/>
      <c r="G109" s="273"/>
      <c r="H109" s="273"/>
      <c r="I109" s="229">
        <f t="shared" si="1"/>
        <v>0</v>
      </c>
      <c r="J109" s="275"/>
      <c r="K109" s="275"/>
      <c r="L109" s="275"/>
      <c r="M109" s="275"/>
      <c r="N109" s="274"/>
      <c r="O109" s="276"/>
    </row>
    <row r="110" spans="1:15" ht="12.75" thickBot="1">
      <c r="A110" s="263"/>
      <c r="B110" s="19"/>
      <c r="C110" s="211">
        <v>0</v>
      </c>
      <c r="D110" s="102"/>
      <c r="E110" s="102"/>
      <c r="F110" s="102"/>
      <c r="G110" s="102"/>
      <c r="H110" s="102">
        <f>D110+E110+F110+G110</f>
        <v>0</v>
      </c>
      <c r="I110" s="229">
        <f t="shared" si="1"/>
        <v>0</v>
      </c>
      <c r="J110" s="109"/>
      <c r="K110" s="109"/>
      <c r="L110" s="109"/>
      <c r="M110" s="109"/>
      <c r="N110" s="236">
        <f>J110+K110+L110+M110</f>
        <v>0</v>
      </c>
      <c r="O110" s="133">
        <f>C110+I110-N110</f>
        <v>0</v>
      </c>
    </row>
    <row r="111" spans="1:15" ht="12.75" thickBot="1">
      <c r="A111" s="15"/>
      <c r="B111" s="3"/>
      <c r="C111" s="272"/>
      <c r="D111" s="273"/>
      <c r="E111" s="273"/>
      <c r="F111" s="273"/>
      <c r="G111" s="273"/>
      <c r="H111" s="273"/>
      <c r="I111" s="229">
        <f t="shared" si="1"/>
        <v>0</v>
      </c>
      <c r="J111" s="275"/>
      <c r="K111" s="275"/>
      <c r="L111" s="275"/>
      <c r="M111" s="275"/>
      <c r="N111" s="274"/>
      <c r="O111" s="276"/>
    </row>
    <row r="112" spans="1:15" ht="12.75" thickBot="1">
      <c r="A112" s="263"/>
      <c r="B112" s="19"/>
      <c r="C112" s="211">
        <v>0</v>
      </c>
      <c r="D112" s="102">
        <v>0</v>
      </c>
      <c r="E112" s="102"/>
      <c r="F112" s="102"/>
      <c r="G112" s="102"/>
      <c r="H112" s="102">
        <f>D112+E112+F112+G112</f>
        <v>0</v>
      </c>
      <c r="I112" s="229">
        <f t="shared" si="1"/>
        <v>0</v>
      </c>
      <c r="J112" s="109"/>
      <c r="K112" s="109"/>
      <c r="L112" s="109"/>
      <c r="M112" s="109"/>
      <c r="N112" s="236">
        <f>J112+K112+L112+M112</f>
        <v>0</v>
      </c>
      <c r="O112" s="133">
        <f>C112+I112-N112</f>
        <v>0</v>
      </c>
    </row>
    <row r="113" spans="1:15" ht="12.75" thickBot="1">
      <c r="A113" s="24"/>
      <c r="B113" s="38"/>
      <c r="C113" s="210"/>
      <c r="D113" s="283"/>
      <c r="E113" s="283"/>
      <c r="F113" s="283"/>
      <c r="G113" s="283"/>
      <c r="H113" s="283"/>
      <c r="I113" s="229">
        <f t="shared" si="1"/>
        <v>0</v>
      </c>
      <c r="J113" s="285"/>
      <c r="K113" s="285"/>
      <c r="L113" s="285"/>
      <c r="M113" s="285"/>
      <c r="N113" s="284"/>
      <c r="O113" s="114"/>
    </row>
    <row r="114" spans="1:15" ht="12.7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>D114+E114+F114+G114</f>
        <v>0</v>
      </c>
      <c r="I114" s="229">
        <f t="shared" si="1"/>
        <v>0</v>
      </c>
      <c r="J114" s="109"/>
      <c r="K114" s="109"/>
      <c r="L114" s="109"/>
      <c r="M114" s="109"/>
      <c r="N114" s="236">
        <f>J114+K114+L114+M114</f>
        <v>0</v>
      </c>
      <c r="O114" s="133">
        <f>C114+I114-N114</f>
        <v>0</v>
      </c>
    </row>
    <row r="115" spans="1:15" ht="12.75" thickBot="1">
      <c r="A115" s="24"/>
      <c r="B115" s="38"/>
      <c r="C115" s="210"/>
      <c r="D115" s="283"/>
      <c r="E115" s="283"/>
      <c r="F115" s="283"/>
      <c r="G115" s="283"/>
      <c r="H115" s="283"/>
      <c r="I115" s="229">
        <f t="shared" si="1"/>
        <v>0</v>
      </c>
      <c r="J115" s="285"/>
      <c r="K115" s="285"/>
      <c r="L115" s="285"/>
      <c r="M115" s="285"/>
      <c r="N115" s="284"/>
      <c r="O115" s="114"/>
    </row>
    <row r="116" spans="1:15" ht="12.75" thickBot="1">
      <c r="A116" s="30"/>
      <c r="B116" s="6" t="s">
        <v>228</v>
      </c>
      <c r="C116" s="211">
        <v>3665.95</v>
      </c>
      <c r="D116" s="102">
        <v>1871.52</v>
      </c>
      <c r="E116" s="102">
        <v>3081.6</v>
      </c>
      <c r="F116" s="102">
        <v>3081.6</v>
      </c>
      <c r="G116" s="102">
        <v>3081.6</v>
      </c>
      <c r="H116" s="102">
        <f>D116+E116+F116+G116</f>
        <v>11116.32</v>
      </c>
      <c r="I116" s="229">
        <f t="shared" si="1"/>
        <v>7850.5084745762715</v>
      </c>
      <c r="J116" s="109"/>
      <c r="K116" s="109"/>
      <c r="L116" s="109"/>
      <c r="M116" s="109"/>
      <c r="N116" s="236">
        <f>J116+K116+L116+M116</f>
        <v>0</v>
      </c>
      <c r="O116" s="133">
        <f>C116+I116-N116</f>
        <v>11516.458474576271</v>
      </c>
    </row>
    <row r="117" spans="1:15" ht="12.75" thickBot="1">
      <c r="A117" s="36"/>
      <c r="B117" s="29"/>
      <c r="C117" s="210"/>
      <c r="D117" s="283"/>
      <c r="E117" s="283"/>
      <c r="F117" s="283"/>
      <c r="G117" s="283"/>
      <c r="H117" s="283"/>
      <c r="I117" s="229">
        <f t="shared" si="1"/>
        <v>0</v>
      </c>
      <c r="J117" s="285"/>
      <c r="K117" s="285"/>
      <c r="L117" s="285"/>
      <c r="M117" s="285"/>
      <c r="N117" s="284"/>
      <c r="O117" s="114"/>
    </row>
    <row r="118" spans="1:15" ht="12.75" thickBot="1">
      <c r="A118" s="30"/>
      <c r="B118" s="6" t="s">
        <v>229</v>
      </c>
      <c r="C118" s="211">
        <v>0</v>
      </c>
      <c r="D118" s="102"/>
      <c r="E118" s="102"/>
      <c r="F118" s="102"/>
      <c r="G118" s="102"/>
      <c r="H118" s="102">
        <f>D118+E118+F118+G118</f>
        <v>0</v>
      </c>
      <c r="I118" s="229">
        <f t="shared" si="1"/>
        <v>0</v>
      </c>
      <c r="J118" s="109"/>
      <c r="K118" s="109"/>
      <c r="L118" s="109"/>
      <c r="M118" s="109"/>
      <c r="N118" s="236">
        <f>J118+K118+L118+M118</f>
        <v>0</v>
      </c>
      <c r="O118" s="133">
        <f>C118+I118-N118</f>
        <v>0</v>
      </c>
    </row>
    <row r="119" spans="1:15" ht="12.75" thickBot="1">
      <c r="A119" s="36"/>
      <c r="B119" s="29"/>
      <c r="C119" s="210"/>
      <c r="D119" s="283"/>
      <c r="E119" s="283"/>
      <c r="F119" s="283"/>
      <c r="G119" s="283"/>
      <c r="H119" s="283"/>
      <c r="I119" s="229">
        <f t="shared" si="1"/>
        <v>0</v>
      </c>
      <c r="J119" s="285"/>
      <c r="K119" s="285"/>
      <c r="L119" s="285"/>
      <c r="M119" s="285"/>
      <c r="N119" s="284"/>
      <c r="O119" s="114"/>
    </row>
    <row r="120" spans="1:15" ht="12.75" thickBot="1">
      <c r="A120" s="30"/>
      <c r="B120" s="6"/>
      <c r="C120" s="211">
        <v>0</v>
      </c>
      <c r="D120" s="102"/>
      <c r="E120" s="102"/>
      <c r="F120" s="102"/>
      <c r="G120" s="102"/>
      <c r="H120" s="102">
        <f>D120+E120+F120+G120</f>
        <v>0</v>
      </c>
      <c r="I120" s="229">
        <f t="shared" si="1"/>
        <v>0</v>
      </c>
      <c r="J120" s="109"/>
      <c r="K120" s="109"/>
      <c r="L120" s="109"/>
      <c r="M120" s="109"/>
      <c r="N120" s="236">
        <f>J120+K120+L120+M120</f>
        <v>0</v>
      </c>
      <c r="O120" s="133">
        <f>C120+I120-N120</f>
        <v>0</v>
      </c>
    </row>
    <row r="121" spans="1:15" ht="12.75" thickBot="1">
      <c r="A121" s="36"/>
      <c r="B121" s="29"/>
      <c r="C121" s="210"/>
      <c r="D121" s="277"/>
      <c r="E121" s="277"/>
      <c r="F121" s="283"/>
      <c r="G121" s="283"/>
      <c r="H121" s="283"/>
      <c r="I121" s="229">
        <f t="shared" si="1"/>
        <v>0</v>
      </c>
      <c r="J121" s="285"/>
      <c r="K121" s="285"/>
      <c r="L121" s="285"/>
      <c r="M121" s="285"/>
      <c r="N121" s="284"/>
      <c r="O121" s="114"/>
    </row>
    <row r="122" spans="1:15" ht="12.7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>D122+E122+F122+G122</f>
        <v>0</v>
      </c>
      <c r="I122" s="229">
        <f t="shared" si="1"/>
        <v>0</v>
      </c>
      <c r="J122" s="109"/>
      <c r="K122" s="109"/>
      <c r="L122" s="109"/>
      <c r="M122" s="109"/>
      <c r="N122" s="236">
        <f>J122+K122+L122+M122</f>
        <v>0</v>
      </c>
      <c r="O122" s="133">
        <f>C122+I122-N122</f>
        <v>0</v>
      </c>
    </row>
    <row r="123" spans="1:15" ht="12.75" thickBot="1">
      <c r="A123" s="36"/>
      <c r="B123" s="29"/>
      <c r="C123" s="210"/>
      <c r="D123" s="273"/>
      <c r="E123" s="273"/>
      <c r="F123" s="283"/>
      <c r="G123" s="283"/>
      <c r="H123" s="283"/>
      <c r="I123" s="229">
        <f t="shared" si="1"/>
        <v>0</v>
      </c>
      <c r="J123" s="285"/>
      <c r="K123" s="285"/>
      <c r="L123" s="285"/>
      <c r="M123" s="285"/>
      <c r="N123" s="284"/>
      <c r="O123" s="114"/>
    </row>
    <row r="124" spans="1:15" ht="12.75" thickBot="1">
      <c r="A124" s="30"/>
      <c r="B124" s="6" t="s">
        <v>231</v>
      </c>
      <c r="C124" s="211">
        <v>0</v>
      </c>
      <c r="D124" s="102">
        <v>0</v>
      </c>
      <c r="E124" s="102">
        <v>872.37</v>
      </c>
      <c r="F124" s="102">
        <v>872.37</v>
      </c>
      <c r="G124" s="102">
        <v>872.37</v>
      </c>
      <c r="H124" s="102">
        <f>D124+E124+F124+G124</f>
        <v>2617.11</v>
      </c>
      <c r="I124" s="229">
        <f t="shared" si="1"/>
        <v>1848.2415254237292</v>
      </c>
      <c r="J124" s="109"/>
      <c r="K124" s="109"/>
      <c r="L124" s="109"/>
      <c r="M124" s="109"/>
      <c r="N124" s="236">
        <f>J124+K124+L124+M124</f>
        <v>0</v>
      </c>
      <c r="O124" s="133">
        <f>C124+I124-N124</f>
        <v>1848.2415254237292</v>
      </c>
    </row>
    <row r="125" spans="1:15" ht="12.75" thickBot="1">
      <c r="A125" s="36"/>
      <c r="B125" s="29"/>
      <c r="C125" s="210"/>
      <c r="D125" s="269"/>
      <c r="E125" s="269"/>
      <c r="F125" s="283"/>
      <c r="G125" s="283"/>
      <c r="H125" s="283"/>
      <c r="I125" s="229">
        <f t="shared" si="1"/>
        <v>0</v>
      </c>
      <c r="J125" s="285"/>
      <c r="K125" s="285"/>
      <c r="L125" s="285"/>
      <c r="M125" s="285"/>
      <c r="N125" s="284"/>
      <c r="O125" s="114"/>
    </row>
    <row r="126" spans="1:15" ht="12.75" thickBot="1">
      <c r="A126" s="30"/>
      <c r="B126" s="6"/>
      <c r="C126" s="211">
        <v>0</v>
      </c>
      <c r="D126" s="102"/>
      <c r="E126" s="102"/>
      <c r="F126" s="102"/>
      <c r="G126" s="102"/>
      <c r="H126" s="102">
        <f>D126+E126+F126+G126</f>
        <v>0</v>
      </c>
      <c r="I126" s="229">
        <f t="shared" si="1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2.75" thickBot="1">
      <c r="A127" s="36"/>
      <c r="B127" s="29"/>
      <c r="C127" s="210"/>
      <c r="D127" s="264"/>
      <c r="E127" s="264"/>
      <c r="F127" s="264"/>
      <c r="G127" s="283"/>
      <c r="H127" s="283"/>
      <c r="I127" s="229">
        <f t="shared" si="1"/>
        <v>0</v>
      </c>
      <c r="J127" s="285"/>
      <c r="K127" s="285"/>
      <c r="L127" s="285"/>
      <c r="M127" s="285"/>
      <c r="N127" s="286"/>
      <c r="O127" s="114"/>
    </row>
    <row r="128" spans="1:15" ht="12.75" thickBot="1">
      <c r="A128" s="265"/>
      <c r="B128" s="246"/>
      <c r="C128" s="248"/>
      <c r="D128" s="266"/>
      <c r="E128" s="266"/>
      <c r="F128" s="265"/>
      <c r="G128" s="497"/>
      <c r="H128" s="265"/>
      <c r="I128" s="267"/>
      <c r="J128" s="265"/>
      <c r="K128" s="265"/>
      <c r="L128" s="265"/>
      <c r="M128" s="265"/>
      <c r="N128" s="268"/>
      <c r="O128" s="245"/>
    </row>
    <row r="129" spans="1:15" s="69" customFormat="1" ht="12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75809.3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60249.50999999999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126350.40000000002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106967.28000000003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120736.28000000001</v>
      </c>
      <c r="H129" s="137">
        <f>D129+E129+F129+G129</f>
        <v>414303.4700000001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292587.19632768363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368396.49632768374</v>
      </c>
    </row>
    <row r="130" spans="1:15" ht="12.75" thickBot="1">
      <c r="A130" s="1"/>
      <c r="B130" s="134" t="s">
        <v>387</v>
      </c>
      <c r="C130" s="218"/>
      <c r="D130" s="42"/>
      <c r="E130" s="42"/>
      <c r="F130" s="42"/>
      <c r="G130" s="42"/>
      <c r="H130" s="137"/>
      <c r="I130" s="229">
        <f>H129-I129</f>
        <v>121716.27367231646</v>
      </c>
      <c r="J130" s="42"/>
      <c r="K130" s="42"/>
      <c r="L130" s="42"/>
      <c r="M130" s="42"/>
      <c r="N130" s="145">
        <f>J130+K130+L130+M130</f>
        <v>0</v>
      </c>
      <c r="O130" s="146"/>
    </row>
    <row r="131" spans="1:15" ht="12.75" thickBot="1">
      <c r="A131" s="7"/>
      <c r="B131" s="135"/>
      <c r="C131" s="219"/>
      <c r="D131" s="42"/>
      <c r="E131" s="42"/>
      <c r="F131" s="42"/>
      <c r="G131" s="42"/>
      <c r="H131" s="137"/>
      <c r="I131" s="229"/>
      <c r="J131" s="42"/>
      <c r="K131" s="42"/>
      <c r="L131" s="42"/>
      <c r="M131" s="42"/>
      <c r="N131" s="145">
        <f>J131+K131+L131+M131</f>
        <v>0</v>
      </c>
      <c r="O131" s="146"/>
    </row>
    <row r="132" spans="1:15" ht="12.7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414303.4700000001</v>
      </c>
      <c r="J132" s="167"/>
      <c r="K132" s="167"/>
      <c r="L132" s="167"/>
      <c r="M132" s="167"/>
      <c r="N132" s="164">
        <f>J132+K132+L132+M132</f>
        <v>0</v>
      </c>
      <c r="O132" s="243"/>
    </row>
    <row r="133" spans="1:15" ht="11.25">
      <c r="A133" s="38"/>
      <c r="B133" s="29"/>
      <c r="C133" s="189"/>
      <c r="O133" s="378"/>
    </row>
    <row r="134" ht="11.25">
      <c r="O134" s="378"/>
    </row>
    <row r="135" spans="1:3" ht="12" thickBot="1">
      <c r="A135" s="24"/>
      <c r="B135" s="24"/>
      <c r="C135" s="184"/>
    </row>
    <row r="136" spans="1:3" ht="12" thickBot="1">
      <c r="A136" s="24"/>
      <c r="B136" s="501" t="s">
        <v>359</v>
      </c>
      <c r="C136" s="328" t="s">
        <v>219</v>
      </c>
    </row>
    <row r="137" spans="1:15" ht="16.5" customHeight="1" thickBot="1">
      <c r="A137" s="7" t="s">
        <v>97</v>
      </c>
      <c r="B137" s="79"/>
      <c r="C137" s="504"/>
      <c r="D137" s="240"/>
      <c r="E137" s="232" t="s">
        <v>364</v>
      </c>
      <c r="F137" s="232"/>
      <c r="G137" s="488"/>
      <c r="H137" s="496"/>
      <c r="I137" s="84"/>
      <c r="J137" s="85"/>
      <c r="K137" s="85" t="s">
        <v>18</v>
      </c>
      <c r="L137" s="85"/>
      <c r="M137" s="86"/>
      <c r="N137" s="92"/>
      <c r="O137" s="115"/>
    </row>
    <row r="138" spans="1:15" ht="39" customHeight="1" thickBot="1">
      <c r="A138" s="27" t="s">
        <v>120</v>
      </c>
      <c r="B138" s="6" t="s">
        <v>64</v>
      </c>
      <c r="C138" s="331" t="s">
        <v>363</v>
      </c>
      <c r="D138" s="505" t="s">
        <v>220</v>
      </c>
      <c r="E138" s="505" t="s">
        <v>320</v>
      </c>
      <c r="F138" s="506" t="s">
        <v>314</v>
      </c>
      <c r="G138" s="506" t="s">
        <v>354</v>
      </c>
      <c r="H138" s="234" t="s">
        <v>386</v>
      </c>
      <c r="I138" s="90" t="s">
        <v>392</v>
      </c>
      <c r="J138" s="86"/>
      <c r="K138" s="87"/>
      <c r="L138" s="87"/>
      <c r="M138" s="87"/>
      <c r="N138" s="130" t="s">
        <v>19</v>
      </c>
      <c r="O138" s="131" t="s">
        <v>20</v>
      </c>
    </row>
    <row r="139" spans="1:15" ht="12" thickBot="1">
      <c r="A139" s="7">
        <v>1</v>
      </c>
      <c r="B139" s="7"/>
      <c r="C139" s="186"/>
      <c r="D139" s="94"/>
      <c r="E139" s="94"/>
      <c r="F139" s="95"/>
      <c r="G139" s="95"/>
      <c r="H139" s="95"/>
      <c r="I139" s="95"/>
      <c r="J139" s="107"/>
      <c r="K139" s="107"/>
      <c r="L139" s="107"/>
      <c r="M139" s="107"/>
      <c r="N139" s="112"/>
      <c r="O139" s="119"/>
    </row>
    <row r="140" spans="1:15" ht="12.75" thickBot="1">
      <c r="A140" s="397"/>
      <c r="B140" s="32" t="s">
        <v>208</v>
      </c>
      <c r="C140" s="415">
        <v>0</v>
      </c>
      <c r="D140" s="102"/>
      <c r="E140" s="102"/>
      <c r="F140" s="102"/>
      <c r="G140" s="102"/>
      <c r="H140" s="102">
        <f>D140+E140+F140+G140</f>
        <v>0</v>
      </c>
      <c r="I140" s="229">
        <f aca="true" t="shared" si="2" ref="I140:I203">H140/1.2/1.18</f>
        <v>0</v>
      </c>
      <c r="J140" s="109"/>
      <c r="K140" s="109"/>
      <c r="L140" s="109"/>
      <c r="M140" s="109"/>
      <c r="N140" s="236">
        <f>J140+K140+L140+M140</f>
        <v>0</v>
      </c>
      <c r="O140" s="146">
        <f>C140+I140-N140</f>
        <v>0</v>
      </c>
    </row>
    <row r="141" spans="1:15" ht="12.75" thickBot="1">
      <c r="A141" s="15"/>
      <c r="B141" s="27"/>
      <c r="C141" s="76"/>
      <c r="D141" s="94"/>
      <c r="E141" s="94"/>
      <c r="F141" s="94"/>
      <c r="G141" s="95"/>
      <c r="H141" s="95"/>
      <c r="I141" s="229">
        <f t="shared" si="2"/>
        <v>0</v>
      </c>
      <c r="J141" s="107"/>
      <c r="K141" s="107"/>
      <c r="L141" s="107"/>
      <c r="M141" s="107"/>
      <c r="N141" s="112"/>
      <c r="O141" s="119"/>
    </row>
    <row r="142" spans="1:15" ht="12.75" thickBot="1">
      <c r="A142" s="397"/>
      <c r="B142" s="32" t="s">
        <v>209</v>
      </c>
      <c r="C142" s="415">
        <v>3484.91</v>
      </c>
      <c r="D142" s="102">
        <v>1779.57</v>
      </c>
      <c r="E142" s="102">
        <v>2666.46</v>
      </c>
      <c r="F142" s="102">
        <v>2666.46</v>
      </c>
      <c r="G142" s="102">
        <v>2666.46</v>
      </c>
      <c r="H142" s="102">
        <f>D142+E142+F142+G142</f>
        <v>9778.95</v>
      </c>
      <c r="I142" s="229">
        <f t="shared" si="2"/>
        <v>6906.038135593221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10390.948135593222</v>
      </c>
    </row>
    <row r="143" spans="1:15" ht="12.75" thickBot="1">
      <c r="A143" s="1"/>
      <c r="B143" s="15"/>
      <c r="C143" s="70"/>
      <c r="D143" s="94"/>
      <c r="E143" s="94"/>
      <c r="F143" s="94"/>
      <c r="G143" s="95"/>
      <c r="H143" s="95"/>
      <c r="I143" s="229">
        <f t="shared" si="2"/>
        <v>0</v>
      </c>
      <c r="J143" s="107"/>
      <c r="K143" s="107"/>
      <c r="L143" s="107"/>
      <c r="M143" s="107"/>
      <c r="N143" s="112"/>
      <c r="O143" s="119"/>
    </row>
    <row r="144" spans="1:15" ht="12.75" thickBot="1">
      <c r="A144" s="397"/>
      <c r="B144" s="19" t="s">
        <v>326</v>
      </c>
      <c r="C144" s="415">
        <v>0</v>
      </c>
      <c r="D144" s="102">
        <v>93.24</v>
      </c>
      <c r="E144" s="102">
        <v>93.24</v>
      </c>
      <c r="F144" s="102">
        <v>93.24</v>
      </c>
      <c r="G144" s="102">
        <v>93.24</v>
      </c>
      <c r="H144" s="102">
        <f>D144+E144+F144+G144</f>
        <v>372.96</v>
      </c>
      <c r="I144" s="229">
        <f t="shared" si="2"/>
        <v>263.3898305084746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263.3898305084746</v>
      </c>
    </row>
    <row r="145" spans="1:15" ht="12.75" thickBot="1">
      <c r="A145" s="1"/>
      <c r="B145" s="27"/>
      <c r="C145" s="70"/>
      <c r="D145" s="94"/>
      <c r="E145" s="94"/>
      <c r="F145" s="94"/>
      <c r="G145" s="95"/>
      <c r="H145" s="95"/>
      <c r="I145" s="229">
        <f t="shared" si="2"/>
        <v>0</v>
      </c>
      <c r="J145" s="107"/>
      <c r="K145" s="107"/>
      <c r="L145" s="107"/>
      <c r="M145" s="107"/>
      <c r="N145" s="112"/>
      <c r="O145" s="119"/>
    </row>
    <row r="146" spans="1:15" ht="12.75" thickBot="1">
      <c r="A146" s="397"/>
      <c r="B146" s="19" t="s">
        <v>43</v>
      </c>
      <c r="C146" s="415">
        <v>0</v>
      </c>
      <c r="D146" s="102"/>
      <c r="E146" s="102"/>
      <c r="F146" s="102"/>
      <c r="G146" s="102">
        <v>229.38</v>
      </c>
      <c r="H146" s="102">
        <f>D146+E146+F146+G146</f>
        <v>229.38</v>
      </c>
      <c r="I146" s="229">
        <f t="shared" si="2"/>
        <v>161.99152542372883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161.99152542372883</v>
      </c>
    </row>
    <row r="147" spans="1:15" ht="12.75" thickBot="1">
      <c r="A147" s="1"/>
      <c r="B147" s="27"/>
      <c r="C147" s="70"/>
      <c r="D147" s="94"/>
      <c r="E147" s="94"/>
      <c r="F147" s="94"/>
      <c r="G147" s="95"/>
      <c r="H147" s="95"/>
      <c r="I147" s="229">
        <f t="shared" si="2"/>
        <v>0</v>
      </c>
      <c r="J147" s="107"/>
      <c r="K147" s="107"/>
      <c r="L147" s="107"/>
      <c r="M147" s="107"/>
      <c r="N147" s="112"/>
      <c r="O147" s="119"/>
    </row>
    <row r="148" spans="1:15" ht="12.75" thickBot="1">
      <c r="A148" s="397"/>
      <c r="B148" s="434" t="s">
        <v>337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2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2.75" thickBot="1">
      <c r="A149" s="1"/>
      <c r="B149" s="27"/>
      <c r="C149" s="70"/>
      <c r="D149" s="94"/>
      <c r="E149" s="94"/>
      <c r="F149" s="94"/>
      <c r="G149" s="95"/>
      <c r="H149" s="95"/>
      <c r="I149" s="229">
        <f t="shared" si="2"/>
        <v>0</v>
      </c>
      <c r="J149" s="107"/>
      <c r="K149" s="107"/>
      <c r="L149" s="107"/>
      <c r="M149" s="107"/>
      <c r="N149" s="112"/>
      <c r="O149" s="119"/>
    </row>
    <row r="150" spans="1:15" ht="12.75" thickBot="1">
      <c r="A150" s="397"/>
      <c r="B150" s="32" t="s">
        <v>210</v>
      </c>
      <c r="C150" s="415">
        <v>0</v>
      </c>
      <c r="D150" s="102"/>
      <c r="E150" s="102"/>
      <c r="F150" s="102"/>
      <c r="G150" s="102"/>
      <c r="H150" s="102">
        <f>D150+E150+F150+G150</f>
        <v>0</v>
      </c>
      <c r="I150" s="229">
        <f t="shared" si="2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</row>
    <row r="151" spans="1:15" ht="12.75" thickBot="1">
      <c r="A151" s="1"/>
      <c r="B151" s="15"/>
      <c r="C151" s="70"/>
      <c r="D151" s="94"/>
      <c r="E151" s="94"/>
      <c r="F151" s="94"/>
      <c r="G151" s="95"/>
      <c r="H151" s="95"/>
      <c r="I151" s="229">
        <f t="shared" si="2"/>
        <v>0</v>
      </c>
      <c r="J151" s="107"/>
      <c r="K151" s="107"/>
      <c r="L151" s="107"/>
      <c r="M151" s="107"/>
      <c r="N151" s="112"/>
      <c r="O151" s="119"/>
    </row>
    <row r="152" spans="1:15" ht="12.7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2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2.75" thickBot="1">
      <c r="A153" s="1"/>
      <c r="B153" s="15"/>
      <c r="C153" s="70"/>
      <c r="D153" s="94"/>
      <c r="E153" s="94"/>
      <c r="F153" s="94"/>
      <c r="G153" s="95"/>
      <c r="H153" s="95"/>
      <c r="I153" s="229">
        <f t="shared" si="2"/>
        <v>0</v>
      </c>
      <c r="J153" s="107"/>
      <c r="K153" s="107"/>
      <c r="L153" s="107"/>
      <c r="M153" s="107"/>
      <c r="N153" s="112"/>
      <c r="O153" s="119"/>
    </row>
    <row r="154" spans="1:15" ht="12.75" thickBot="1">
      <c r="A154" s="397"/>
      <c r="B154" s="32" t="s">
        <v>212</v>
      </c>
      <c r="C154" s="415">
        <v>0</v>
      </c>
      <c r="D154" s="102"/>
      <c r="E154" s="102"/>
      <c r="F154" s="102"/>
      <c r="G154" s="102"/>
      <c r="H154" s="102">
        <f>D154+E154+F154+G154</f>
        <v>0</v>
      </c>
      <c r="I154" s="229">
        <f t="shared" si="2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</row>
    <row r="155" spans="1:15" ht="12.75" thickBot="1">
      <c r="A155" s="1"/>
      <c r="B155" s="27"/>
      <c r="C155" s="70"/>
      <c r="D155" s="94"/>
      <c r="E155" s="94"/>
      <c r="F155" s="94"/>
      <c r="G155" s="95"/>
      <c r="H155" s="95"/>
      <c r="I155" s="229">
        <f t="shared" si="2"/>
        <v>0</v>
      </c>
      <c r="J155" s="107"/>
      <c r="K155" s="107"/>
      <c r="L155" s="107"/>
      <c r="M155" s="107"/>
      <c r="N155" s="112"/>
      <c r="O155" s="119"/>
    </row>
    <row r="156" spans="1:15" ht="12.75" thickBot="1">
      <c r="A156" s="397"/>
      <c r="B156" s="32" t="s">
        <v>213</v>
      </c>
      <c r="C156" s="415">
        <v>0</v>
      </c>
      <c r="D156" s="102"/>
      <c r="E156" s="102"/>
      <c r="F156" s="102"/>
      <c r="G156" s="102"/>
      <c r="H156" s="102">
        <f>D156+E156+F156+G156</f>
        <v>0</v>
      </c>
      <c r="I156" s="229">
        <f t="shared" si="2"/>
        <v>0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0</v>
      </c>
    </row>
    <row r="157" spans="1:15" ht="12.75" thickBot="1">
      <c r="A157" s="28"/>
      <c r="B157" s="29"/>
      <c r="C157" s="73"/>
      <c r="D157" s="94"/>
      <c r="E157" s="94"/>
      <c r="F157" s="94"/>
      <c r="G157" s="95"/>
      <c r="H157" s="95"/>
      <c r="I157" s="229">
        <f t="shared" si="2"/>
        <v>0</v>
      </c>
      <c r="J157" s="107"/>
      <c r="K157" s="107"/>
      <c r="L157" s="107"/>
      <c r="M157" s="107"/>
      <c r="N157" s="112"/>
      <c r="O157" s="119"/>
    </row>
    <row r="158" spans="1:15" ht="12.75" thickBot="1">
      <c r="A158" s="397"/>
      <c r="B158" s="32" t="s">
        <v>214</v>
      </c>
      <c r="C158" s="415">
        <v>3917.35</v>
      </c>
      <c r="D158" s="102">
        <v>1999.35</v>
      </c>
      <c r="E158" s="102">
        <v>3860.67</v>
      </c>
      <c r="F158" s="102">
        <v>3860.67</v>
      </c>
      <c r="G158" s="102">
        <v>5420.67</v>
      </c>
      <c r="H158" s="102">
        <f>D158+E158+F158+G158</f>
        <v>15141.36</v>
      </c>
      <c r="I158" s="229">
        <f t="shared" si="2"/>
        <v>10693.050847457629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14610.40084745763</v>
      </c>
    </row>
    <row r="159" spans="1:15" ht="12.75" thickBot="1">
      <c r="A159" s="2"/>
      <c r="B159" s="29"/>
      <c r="C159" s="70"/>
      <c r="D159" s="94"/>
      <c r="E159" s="94"/>
      <c r="F159" s="94"/>
      <c r="G159" s="95"/>
      <c r="H159" s="95"/>
      <c r="I159" s="229">
        <f t="shared" si="2"/>
        <v>0</v>
      </c>
      <c r="J159" s="107"/>
      <c r="K159" s="107"/>
      <c r="L159" s="107"/>
      <c r="M159" s="107"/>
      <c r="N159" s="112"/>
      <c r="O159" s="119"/>
    </row>
    <row r="160" spans="1:15" ht="12.75" thickBot="1">
      <c r="A160" s="397"/>
      <c r="B160" s="32" t="s">
        <v>0</v>
      </c>
      <c r="C160" s="415">
        <v>7249.94</v>
      </c>
      <c r="D160" s="102">
        <v>3699.84</v>
      </c>
      <c r="E160" s="102">
        <v>13590.83</v>
      </c>
      <c r="F160" s="102">
        <v>8645.34</v>
      </c>
      <c r="G160" s="102">
        <v>8645.34</v>
      </c>
      <c r="H160" s="102">
        <f>D160+E160+F160+G160</f>
        <v>34581.35</v>
      </c>
      <c r="I160" s="229">
        <f t="shared" si="2"/>
        <v>24421.857344632772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31671.79734463277</v>
      </c>
    </row>
    <row r="161" spans="1:15" ht="12.75" thickBot="1">
      <c r="A161" s="1"/>
      <c r="B161" s="15"/>
      <c r="C161" s="70"/>
      <c r="D161" s="94"/>
      <c r="E161" s="94"/>
      <c r="F161" s="94"/>
      <c r="G161" s="95"/>
      <c r="H161" s="95"/>
      <c r="I161" s="229">
        <f t="shared" si="2"/>
        <v>0</v>
      </c>
      <c r="J161" s="107"/>
      <c r="K161" s="107"/>
      <c r="L161" s="107"/>
      <c r="M161" s="107"/>
      <c r="N161" s="112"/>
      <c r="O161" s="119"/>
    </row>
    <row r="162" spans="1:15" ht="12.75" thickBot="1">
      <c r="A162" s="397"/>
      <c r="B162" s="19" t="s">
        <v>1</v>
      </c>
      <c r="C162" s="415">
        <v>3806.21</v>
      </c>
      <c r="D162" s="102">
        <v>1942.68</v>
      </c>
      <c r="E162" s="102">
        <v>9709.91</v>
      </c>
      <c r="F162" s="102">
        <v>6241.95</v>
      </c>
      <c r="G162" s="102">
        <v>6241.95</v>
      </c>
      <c r="H162" s="102">
        <f>D162+E162+F162+G162</f>
        <v>24136.49</v>
      </c>
      <c r="I162" s="229">
        <f t="shared" si="2"/>
        <v>17045.543785310736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20851.753785310735</v>
      </c>
    </row>
    <row r="163" spans="1:15" ht="12.75" thickBot="1">
      <c r="A163" s="1"/>
      <c r="B163" s="15"/>
      <c r="C163" s="70"/>
      <c r="D163" s="94"/>
      <c r="E163" s="94"/>
      <c r="F163" s="94"/>
      <c r="G163" s="95"/>
      <c r="H163" s="95"/>
      <c r="I163" s="229">
        <f t="shared" si="2"/>
        <v>0</v>
      </c>
      <c r="J163" s="107"/>
      <c r="K163" s="107"/>
      <c r="L163" s="107"/>
      <c r="M163" s="107"/>
      <c r="N163" s="112"/>
      <c r="O163" s="119"/>
    </row>
    <row r="164" spans="1:15" ht="12.75" thickBot="1">
      <c r="A164" s="397"/>
      <c r="B164" s="32" t="s">
        <v>2</v>
      </c>
      <c r="C164" s="415">
        <v>0</v>
      </c>
      <c r="D164" s="102"/>
      <c r="E164" s="102"/>
      <c r="F164" s="102"/>
      <c r="G164" s="102"/>
      <c r="H164" s="102">
        <f>D164+E164+F164+G164</f>
        <v>0</v>
      </c>
      <c r="I164" s="229">
        <f t="shared" si="2"/>
        <v>0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0</v>
      </c>
    </row>
    <row r="165" spans="1:15" ht="12.75" thickBot="1">
      <c r="A165" s="1"/>
      <c r="B165" s="27"/>
      <c r="C165" s="70"/>
      <c r="D165" s="94"/>
      <c r="E165" s="94"/>
      <c r="F165" s="94"/>
      <c r="G165" s="95"/>
      <c r="H165" s="95"/>
      <c r="I165" s="229">
        <f t="shared" si="2"/>
        <v>0</v>
      </c>
      <c r="J165" s="107"/>
      <c r="K165" s="107"/>
      <c r="L165" s="107"/>
      <c r="M165" s="107"/>
      <c r="N165" s="120"/>
      <c r="O165" s="123"/>
    </row>
    <row r="166" spans="1:15" ht="12.75" thickBot="1">
      <c r="A166" s="397"/>
      <c r="B166" s="32" t="s">
        <v>7</v>
      </c>
      <c r="C166" s="415">
        <v>0</v>
      </c>
      <c r="D166" s="102"/>
      <c r="E166" s="102"/>
      <c r="F166" s="102"/>
      <c r="G166" s="102"/>
      <c r="H166" s="102">
        <f>D166+E166+F166+G166</f>
        <v>0</v>
      </c>
      <c r="I166" s="229">
        <f t="shared" si="2"/>
        <v>0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0</v>
      </c>
    </row>
    <row r="167" spans="1:15" ht="12.75" thickBot="1">
      <c r="A167" s="28"/>
      <c r="B167" s="29"/>
      <c r="C167" s="73"/>
      <c r="D167" s="94"/>
      <c r="E167" s="94"/>
      <c r="F167" s="94"/>
      <c r="G167" s="95"/>
      <c r="H167" s="95"/>
      <c r="I167" s="229">
        <f t="shared" si="2"/>
        <v>0</v>
      </c>
      <c r="J167" s="107"/>
      <c r="K167" s="107"/>
      <c r="L167" s="107"/>
      <c r="M167" s="107"/>
      <c r="N167" s="120"/>
      <c r="O167" s="123"/>
    </row>
    <row r="168" spans="1:15" ht="12.75" thickBot="1">
      <c r="A168" s="397"/>
      <c r="B168" s="32" t="s">
        <v>8</v>
      </c>
      <c r="C168" s="415">
        <v>0</v>
      </c>
      <c r="D168" s="102"/>
      <c r="E168" s="102"/>
      <c r="F168" s="102"/>
      <c r="G168" s="102"/>
      <c r="H168" s="102">
        <f>D168+E168+F168+G168</f>
        <v>0</v>
      </c>
      <c r="I168" s="229">
        <f t="shared" si="2"/>
        <v>0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0</v>
      </c>
    </row>
    <row r="169" spans="1:15" ht="12.75" thickBot="1">
      <c r="A169" s="1"/>
      <c r="B169" s="27"/>
      <c r="C169" s="70"/>
      <c r="D169" s="94"/>
      <c r="E169" s="94"/>
      <c r="F169" s="94"/>
      <c r="G169" s="95"/>
      <c r="H169" s="95"/>
      <c r="I169" s="229">
        <f t="shared" si="2"/>
        <v>0</v>
      </c>
      <c r="J169" s="107"/>
      <c r="K169" s="107"/>
      <c r="L169" s="107"/>
      <c r="M169" s="107"/>
      <c r="N169" s="120"/>
      <c r="O169" s="123"/>
    </row>
    <row r="170" spans="1:15" ht="12.75" thickBot="1">
      <c r="A170" s="397"/>
      <c r="B170" s="32" t="s">
        <v>9</v>
      </c>
      <c r="C170" s="415">
        <v>0</v>
      </c>
      <c r="D170" s="102"/>
      <c r="E170" s="102"/>
      <c r="F170" s="102"/>
      <c r="G170" s="102"/>
      <c r="H170" s="102">
        <f>D170+E170+F170+G170</f>
        <v>0</v>
      </c>
      <c r="I170" s="229">
        <f t="shared" si="2"/>
        <v>0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0</v>
      </c>
    </row>
    <row r="171" spans="1:15" ht="12.75" thickBot="1">
      <c r="A171" s="1"/>
      <c r="B171" s="15"/>
      <c r="C171" s="70"/>
      <c r="D171" s="94"/>
      <c r="E171" s="94"/>
      <c r="F171" s="94"/>
      <c r="G171" s="95"/>
      <c r="H171" s="95"/>
      <c r="I171" s="229">
        <f t="shared" si="2"/>
        <v>0</v>
      </c>
      <c r="J171" s="107"/>
      <c r="K171" s="107"/>
      <c r="L171" s="107"/>
      <c r="M171" s="107"/>
      <c r="N171" s="120"/>
      <c r="O171" s="123"/>
    </row>
    <row r="172" spans="1:15" ht="12.75" thickBot="1">
      <c r="A172" s="397"/>
      <c r="B172" s="32" t="s">
        <v>10</v>
      </c>
      <c r="C172" s="415">
        <v>0</v>
      </c>
      <c r="D172" s="102"/>
      <c r="E172" s="102"/>
      <c r="F172" s="102"/>
      <c r="G172" s="102"/>
      <c r="H172" s="102">
        <f>D172+E172+F172+G172</f>
        <v>0</v>
      </c>
      <c r="I172" s="229">
        <f t="shared" si="2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2.75" thickBot="1">
      <c r="A173" s="1"/>
      <c r="B173" s="27"/>
      <c r="C173" s="70"/>
      <c r="D173" s="94"/>
      <c r="E173" s="94"/>
      <c r="F173" s="94"/>
      <c r="G173" s="95"/>
      <c r="H173" s="95"/>
      <c r="I173" s="229">
        <f t="shared" si="2"/>
        <v>0</v>
      </c>
      <c r="J173" s="107"/>
      <c r="K173" s="107"/>
      <c r="L173" s="107"/>
      <c r="M173" s="107"/>
      <c r="N173" s="120"/>
      <c r="O173" s="123"/>
    </row>
    <row r="174" spans="1:15" ht="12.75" thickBot="1">
      <c r="A174" s="397"/>
      <c r="B174" s="32" t="s">
        <v>11</v>
      </c>
      <c r="C174" s="415">
        <v>3331.53</v>
      </c>
      <c r="D174" s="102">
        <v>1700.13</v>
      </c>
      <c r="E174" s="102">
        <v>1700.13</v>
      </c>
      <c r="F174" s="102">
        <v>1700.13</v>
      </c>
      <c r="G174" s="102">
        <v>1700.13</v>
      </c>
      <c r="H174" s="102">
        <f>D174+E174+F174+G174</f>
        <v>6800.52</v>
      </c>
      <c r="I174" s="229">
        <f t="shared" si="2"/>
        <v>4802.627118644068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8134.157118644069</v>
      </c>
    </row>
    <row r="175" spans="1:15" ht="12.75" thickBot="1">
      <c r="A175" s="1"/>
      <c r="B175" s="27"/>
      <c r="C175" s="70"/>
      <c r="D175" s="94"/>
      <c r="E175" s="94"/>
      <c r="F175" s="94"/>
      <c r="G175" s="95"/>
      <c r="H175" s="95"/>
      <c r="I175" s="229">
        <f t="shared" si="2"/>
        <v>0</v>
      </c>
      <c r="J175" s="107"/>
      <c r="K175" s="107"/>
      <c r="L175" s="107"/>
      <c r="M175" s="107"/>
      <c r="N175" s="120"/>
      <c r="O175" s="123"/>
    </row>
    <row r="176" spans="1:15" ht="12.7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2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2.75" thickBot="1">
      <c r="A177" s="1"/>
      <c r="B177" s="27"/>
      <c r="C177" s="70"/>
      <c r="D177" s="94"/>
      <c r="E177" s="94"/>
      <c r="F177" s="94"/>
      <c r="G177" s="95"/>
      <c r="H177" s="95"/>
      <c r="I177" s="229">
        <f t="shared" si="2"/>
        <v>0</v>
      </c>
      <c r="J177" s="107"/>
      <c r="K177" s="107"/>
      <c r="L177" s="107"/>
      <c r="M177" s="107"/>
      <c r="N177" s="120"/>
      <c r="O177" s="123"/>
    </row>
    <row r="178" spans="1:15" ht="12.75" thickBot="1">
      <c r="A178" s="397"/>
      <c r="B178" s="32" t="s">
        <v>13</v>
      </c>
      <c r="C178" s="415">
        <v>0</v>
      </c>
      <c r="D178" s="102"/>
      <c r="E178" s="102"/>
      <c r="F178" s="102"/>
      <c r="G178" s="102"/>
      <c r="H178" s="102">
        <f>D178+E178+F178+G178</f>
        <v>0</v>
      </c>
      <c r="I178" s="229">
        <f t="shared" si="2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</row>
    <row r="179" spans="1:15" ht="12.75" thickBot="1">
      <c r="A179" s="1"/>
      <c r="B179" s="27"/>
      <c r="C179" s="70"/>
      <c r="D179" s="94"/>
      <c r="E179" s="94"/>
      <c r="F179" s="94"/>
      <c r="G179" s="95"/>
      <c r="H179" s="95"/>
      <c r="I179" s="229">
        <f t="shared" si="2"/>
        <v>0</v>
      </c>
      <c r="J179" s="107"/>
      <c r="K179" s="107"/>
      <c r="L179" s="107"/>
      <c r="M179" s="107"/>
      <c r="N179" s="120"/>
      <c r="O179" s="123"/>
    </row>
    <row r="180" spans="1:15" ht="12.75" thickBot="1">
      <c r="A180" s="397"/>
      <c r="B180" s="19" t="s">
        <v>14</v>
      </c>
      <c r="C180" s="415">
        <v>0</v>
      </c>
      <c r="D180" s="102"/>
      <c r="E180" s="102"/>
      <c r="F180" s="102"/>
      <c r="G180" s="102"/>
      <c r="H180" s="102">
        <f>D180+E180+F180+G180</f>
        <v>0</v>
      </c>
      <c r="I180" s="229">
        <f t="shared" si="2"/>
        <v>0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0</v>
      </c>
    </row>
    <row r="181" spans="1:15" ht="12.75" thickBot="1">
      <c r="A181" s="1"/>
      <c r="B181" s="15"/>
      <c r="C181" s="70"/>
      <c r="D181" s="94"/>
      <c r="E181" s="94"/>
      <c r="F181" s="94"/>
      <c r="G181" s="95"/>
      <c r="H181" s="95"/>
      <c r="I181" s="229">
        <f t="shared" si="2"/>
        <v>0</v>
      </c>
      <c r="J181" s="107"/>
      <c r="K181" s="107"/>
      <c r="L181" s="107"/>
      <c r="M181" s="107"/>
      <c r="N181" s="120"/>
      <c r="O181" s="123"/>
    </row>
    <row r="182" spans="1:15" ht="12.75" thickBot="1">
      <c r="A182" s="397"/>
      <c r="B182" s="32" t="s">
        <v>15</v>
      </c>
      <c r="C182" s="415">
        <v>6084.35</v>
      </c>
      <c r="D182" s="102">
        <v>4426.56</v>
      </c>
      <c r="E182" s="102">
        <v>6366.99</v>
      </c>
      <c r="F182" s="102">
        <v>6366.99</v>
      </c>
      <c r="G182" s="102">
        <v>6366.99</v>
      </c>
      <c r="H182" s="102">
        <f>D182+E182+F182+G182</f>
        <v>23527.53</v>
      </c>
      <c r="I182" s="229">
        <f t="shared" si="2"/>
        <v>16615.487288135595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22699.837288135597</v>
      </c>
    </row>
    <row r="183" spans="1:15" ht="12.75" thickBot="1">
      <c r="A183" s="28"/>
      <c r="B183" s="29"/>
      <c r="C183" s="73"/>
      <c r="D183" s="94"/>
      <c r="E183" s="94"/>
      <c r="F183" s="94"/>
      <c r="G183" s="95"/>
      <c r="H183" s="95"/>
      <c r="I183" s="229">
        <f t="shared" si="2"/>
        <v>0</v>
      </c>
      <c r="J183" s="107"/>
      <c r="K183" s="107"/>
      <c r="L183" s="107"/>
      <c r="M183" s="107"/>
      <c r="N183" s="120"/>
      <c r="O183" s="123"/>
    </row>
    <row r="184" spans="1:15" ht="12.75" thickBot="1">
      <c r="A184" s="28">
        <v>63</v>
      </c>
      <c r="B184" s="29" t="s">
        <v>56</v>
      </c>
      <c r="C184" s="73">
        <v>4074.95</v>
      </c>
      <c r="D184" s="102">
        <v>2081.1</v>
      </c>
      <c r="E184" s="102">
        <v>3408.6</v>
      </c>
      <c r="F184" s="102">
        <v>3408.6</v>
      </c>
      <c r="G184" s="102">
        <v>3408.6</v>
      </c>
      <c r="H184" s="102">
        <f>D184+E184+F184+G184</f>
        <v>12306.9</v>
      </c>
      <c r="I184" s="229">
        <f t="shared" si="2"/>
        <v>8691.313559322034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12766.263559322033</v>
      </c>
    </row>
    <row r="185" spans="1:15" ht="12.75" thickBot="1">
      <c r="A185" s="16"/>
      <c r="B185" s="6"/>
      <c r="C185" s="71"/>
      <c r="D185" s="94"/>
      <c r="E185" s="94"/>
      <c r="F185" s="102"/>
      <c r="G185" s="102"/>
      <c r="H185" s="102"/>
      <c r="I185" s="229">
        <f t="shared" si="2"/>
        <v>0</v>
      </c>
      <c r="J185" s="109"/>
      <c r="K185" s="109"/>
      <c r="L185" s="109"/>
      <c r="M185" s="109"/>
      <c r="N185" s="236"/>
      <c r="O185" s="146"/>
    </row>
    <row r="186" spans="1:15" ht="12.75" thickBot="1">
      <c r="A186" s="397"/>
      <c r="B186" s="32" t="s">
        <v>16</v>
      </c>
      <c r="C186" s="415">
        <v>0</v>
      </c>
      <c r="D186" s="102">
        <v>0</v>
      </c>
      <c r="E186" s="102">
        <v>1057.41</v>
      </c>
      <c r="F186" s="102">
        <v>1057.41</v>
      </c>
      <c r="G186" s="102">
        <v>1057.41</v>
      </c>
      <c r="H186" s="102">
        <f>D186+E186+F186+G186</f>
        <v>3172.2300000000005</v>
      </c>
      <c r="I186" s="229">
        <f t="shared" si="2"/>
        <v>2240.275423728814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2240.275423728814</v>
      </c>
    </row>
    <row r="187" spans="1:15" ht="12.75" thickBot="1">
      <c r="A187" s="3"/>
      <c r="B187" s="29"/>
      <c r="C187" s="70"/>
      <c r="D187" s="94"/>
      <c r="E187" s="94"/>
      <c r="F187" s="94"/>
      <c r="G187" s="95"/>
      <c r="H187" s="95"/>
      <c r="I187" s="229">
        <f t="shared" si="2"/>
        <v>0</v>
      </c>
      <c r="J187" s="107"/>
      <c r="K187" s="107"/>
      <c r="L187" s="107"/>
      <c r="M187" s="107"/>
      <c r="N187" s="120"/>
      <c r="O187" s="123"/>
    </row>
    <row r="188" spans="1:15" ht="12.75" thickBot="1">
      <c r="A188" s="397"/>
      <c r="B188" s="19" t="s">
        <v>21</v>
      </c>
      <c r="C188" s="415">
        <v>0</v>
      </c>
      <c r="D188" s="102"/>
      <c r="E188" s="102"/>
      <c r="F188" s="102"/>
      <c r="G188" s="102"/>
      <c r="H188" s="102">
        <f>D188+E188+F188+G188</f>
        <v>0</v>
      </c>
      <c r="I188" s="229">
        <f t="shared" si="2"/>
        <v>0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0</v>
      </c>
    </row>
    <row r="189" spans="1:15" ht="12.75" thickBot="1">
      <c r="A189" s="1"/>
      <c r="B189" s="15"/>
      <c r="C189" s="70"/>
      <c r="D189" s="94"/>
      <c r="E189" s="94"/>
      <c r="F189" s="94"/>
      <c r="G189" s="95"/>
      <c r="H189" s="95"/>
      <c r="I189" s="229">
        <f t="shared" si="2"/>
        <v>0</v>
      </c>
      <c r="J189" s="107"/>
      <c r="K189" s="107"/>
      <c r="L189" s="107"/>
      <c r="M189" s="107"/>
      <c r="N189" s="120"/>
      <c r="O189" s="123"/>
    </row>
    <row r="190" spans="1:15" ht="12.75" thickBot="1">
      <c r="A190" s="397"/>
      <c r="B190" s="32" t="s">
        <v>22</v>
      </c>
      <c r="C190" s="415">
        <v>0</v>
      </c>
      <c r="D190" s="102"/>
      <c r="E190" s="102"/>
      <c r="F190" s="102"/>
      <c r="G190" s="102"/>
      <c r="H190" s="102">
        <f>D190+E190+F190+G190</f>
        <v>0</v>
      </c>
      <c r="I190" s="229">
        <f t="shared" si="2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0</v>
      </c>
    </row>
    <row r="191" spans="1:15" ht="12.75" thickBot="1">
      <c r="A191" s="1"/>
      <c r="B191" s="15"/>
      <c r="C191" s="70"/>
      <c r="D191" s="94"/>
      <c r="E191" s="94"/>
      <c r="F191" s="94"/>
      <c r="G191" s="95"/>
      <c r="H191" s="95"/>
      <c r="I191" s="229">
        <f t="shared" si="2"/>
        <v>0</v>
      </c>
      <c r="J191" s="107"/>
      <c r="K191" s="107"/>
      <c r="L191" s="107"/>
      <c r="M191" s="107"/>
      <c r="N191" s="120"/>
      <c r="O191" s="123"/>
    </row>
    <row r="192" spans="1:15" ht="12.7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2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2.75" thickBot="1">
      <c r="A193" s="2"/>
      <c r="B193" s="29"/>
      <c r="C193" s="70"/>
      <c r="D193" s="94"/>
      <c r="E193" s="94"/>
      <c r="F193" s="94"/>
      <c r="G193" s="95"/>
      <c r="H193" s="95"/>
      <c r="I193" s="229">
        <f t="shared" si="2"/>
        <v>0</v>
      </c>
      <c r="J193" s="107"/>
      <c r="K193" s="107"/>
      <c r="L193" s="107"/>
      <c r="M193" s="107"/>
      <c r="N193" s="120"/>
      <c r="O193" s="123"/>
    </row>
    <row r="194" spans="1:15" ht="12.75" thickBot="1">
      <c r="A194" s="397"/>
      <c r="B194" s="32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2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2.75" thickBot="1">
      <c r="A195" s="1"/>
      <c r="B195" s="15"/>
      <c r="C195" s="70"/>
      <c r="D195" s="94"/>
      <c r="E195" s="94"/>
      <c r="F195" s="94"/>
      <c r="G195" s="95"/>
      <c r="H195" s="95"/>
      <c r="I195" s="229">
        <f t="shared" si="2"/>
        <v>0</v>
      </c>
      <c r="J195" s="107"/>
      <c r="K195" s="107"/>
      <c r="L195" s="107"/>
      <c r="M195" s="107"/>
      <c r="N195" s="120"/>
      <c r="O195" s="123"/>
    </row>
    <row r="196" spans="1:15" ht="12.7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2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2.75" thickBot="1">
      <c r="A197" s="1"/>
      <c r="B197" s="27"/>
      <c r="C197" s="70"/>
      <c r="D197" s="94"/>
      <c r="E197" s="94"/>
      <c r="F197" s="94"/>
      <c r="G197" s="95"/>
      <c r="H197" s="95"/>
      <c r="I197" s="229">
        <f t="shared" si="2"/>
        <v>0</v>
      </c>
      <c r="J197" s="107"/>
      <c r="K197" s="107"/>
      <c r="L197" s="107"/>
      <c r="M197" s="107"/>
      <c r="N197" s="120"/>
      <c r="O197" s="123"/>
    </row>
    <row r="198" spans="1:15" ht="12.75" thickBot="1">
      <c r="A198" s="397"/>
      <c r="B198" s="32" t="s">
        <v>333</v>
      </c>
      <c r="C198" s="415">
        <v>0</v>
      </c>
      <c r="D198" s="102"/>
      <c r="E198" s="102"/>
      <c r="F198" s="102"/>
      <c r="G198" s="102"/>
      <c r="H198" s="102">
        <f>D198+E198+F198+G198</f>
        <v>0</v>
      </c>
      <c r="I198" s="229">
        <f t="shared" si="2"/>
        <v>0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0</v>
      </c>
    </row>
    <row r="199" spans="1:15" ht="12.75" thickBot="1">
      <c r="A199" s="28"/>
      <c r="B199" s="29"/>
      <c r="C199" s="73"/>
      <c r="D199" s="94"/>
      <c r="E199" s="94"/>
      <c r="F199" s="94"/>
      <c r="G199" s="95"/>
      <c r="H199" s="95"/>
      <c r="I199" s="229">
        <f t="shared" si="2"/>
        <v>0</v>
      </c>
      <c r="J199" s="107"/>
      <c r="K199" s="107"/>
      <c r="L199" s="107"/>
      <c r="M199" s="107"/>
      <c r="N199" s="120"/>
      <c r="O199" s="123"/>
    </row>
    <row r="200" spans="1:15" ht="12.75" thickBot="1">
      <c r="A200" s="397"/>
      <c r="B200" s="30" t="s">
        <v>26</v>
      </c>
      <c r="C200" s="435">
        <v>3932.15</v>
      </c>
      <c r="D200" s="102">
        <v>2006.97</v>
      </c>
      <c r="E200" s="102">
        <v>3533.34</v>
      </c>
      <c r="F200" s="102">
        <v>3533.34</v>
      </c>
      <c r="G200" s="102">
        <v>3533.34</v>
      </c>
      <c r="H200" s="102">
        <f>D200+E200+F200+G200</f>
        <v>12606.990000000002</v>
      </c>
      <c r="I200" s="229">
        <f t="shared" si="2"/>
        <v>8903.241525423731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12835.39152542373</v>
      </c>
    </row>
    <row r="201" spans="1:15" ht="12.75" thickBot="1">
      <c r="A201" s="2"/>
      <c r="B201" s="3"/>
      <c r="C201" s="76"/>
      <c r="D201" s="94"/>
      <c r="E201" s="94"/>
      <c r="F201" s="94"/>
      <c r="G201" s="95"/>
      <c r="H201" s="95"/>
      <c r="I201" s="229">
        <f t="shared" si="2"/>
        <v>0</v>
      </c>
      <c r="J201" s="107"/>
      <c r="K201" s="107"/>
      <c r="L201" s="107"/>
      <c r="M201" s="107"/>
      <c r="N201" s="120"/>
      <c r="O201" s="123"/>
    </row>
    <row r="202" spans="1:15" ht="12.75" thickBot="1">
      <c r="A202" s="16"/>
      <c r="B202" s="2" t="s">
        <v>27</v>
      </c>
      <c r="C202" s="71">
        <v>0</v>
      </c>
      <c r="D202" s="102">
        <v>1618.74</v>
      </c>
      <c r="E202" s="102">
        <v>2934.42</v>
      </c>
      <c r="F202" s="102">
        <v>2934.42</v>
      </c>
      <c r="G202" s="102">
        <v>2934.42</v>
      </c>
      <c r="H202" s="102">
        <f>D202+E202+F202+G202</f>
        <v>10422</v>
      </c>
      <c r="I202" s="229">
        <f t="shared" si="2"/>
        <v>7360.169491525424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7360.169491525424</v>
      </c>
    </row>
    <row r="203" spans="1:15" ht="12.75" thickBot="1">
      <c r="A203" s="1"/>
      <c r="B203" s="1"/>
      <c r="C203" s="70"/>
      <c r="D203" s="94"/>
      <c r="E203" s="94"/>
      <c r="F203" s="94"/>
      <c r="G203" s="95"/>
      <c r="H203" s="95"/>
      <c r="I203" s="229">
        <f t="shared" si="2"/>
        <v>0</v>
      </c>
      <c r="J203" s="107"/>
      <c r="K203" s="107"/>
      <c r="L203" s="107"/>
      <c r="M203" s="107"/>
      <c r="N203" s="120"/>
      <c r="O203" s="123"/>
    </row>
    <row r="204" spans="1:15" ht="12.75" thickBot="1">
      <c r="A204" s="397"/>
      <c r="B204" s="19" t="s">
        <v>28</v>
      </c>
      <c r="C204" s="415">
        <v>0</v>
      </c>
      <c r="D204" s="102">
        <v>0</v>
      </c>
      <c r="E204" s="102">
        <v>1279.29</v>
      </c>
      <c r="F204" s="102">
        <v>1279.29</v>
      </c>
      <c r="G204" s="102">
        <v>1279.29</v>
      </c>
      <c r="H204" s="102">
        <f>D204+E204+F204+G204</f>
        <v>3837.87</v>
      </c>
      <c r="I204" s="229">
        <f aca="true" t="shared" si="3" ref="I204:I235">H204/1.2/1.18</f>
        <v>2710.3601694915255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2710.3601694915255</v>
      </c>
    </row>
    <row r="205" spans="1:15" ht="12.75" thickBot="1">
      <c r="A205" s="1"/>
      <c r="B205" s="15"/>
      <c r="C205" s="70"/>
      <c r="D205" s="100"/>
      <c r="E205" s="100"/>
      <c r="F205" s="94"/>
      <c r="G205" s="95"/>
      <c r="H205" s="95"/>
      <c r="I205" s="229">
        <f t="shared" si="3"/>
        <v>0</v>
      </c>
      <c r="J205" s="107"/>
      <c r="K205" s="107"/>
      <c r="L205" s="107"/>
      <c r="M205" s="107"/>
      <c r="N205" s="120"/>
      <c r="O205" s="123"/>
    </row>
    <row r="206" spans="1:15" ht="12.75" thickBot="1">
      <c r="A206" s="397"/>
      <c r="B206" s="32" t="s">
        <v>29</v>
      </c>
      <c r="C206" s="415">
        <v>0</v>
      </c>
      <c r="D206" s="362"/>
      <c r="E206" s="362"/>
      <c r="F206" s="102"/>
      <c r="G206" s="102"/>
      <c r="H206" s="102">
        <f>D206+E206+F206+G206</f>
        <v>0</v>
      </c>
      <c r="I206" s="229">
        <f t="shared" si="3"/>
        <v>0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0</v>
      </c>
    </row>
    <row r="207" spans="1:15" ht="12.75" thickBot="1">
      <c r="A207" s="1"/>
      <c r="B207" s="15"/>
      <c r="C207" s="70"/>
      <c r="D207" s="102"/>
      <c r="E207" s="102"/>
      <c r="F207" s="94"/>
      <c r="G207" s="95"/>
      <c r="H207" s="95"/>
      <c r="I207" s="229">
        <f t="shared" si="3"/>
        <v>0</v>
      </c>
      <c r="J207" s="107"/>
      <c r="K207" s="107"/>
      <c r="L207" s="107"/>
      <c r="M207" s="107"/>
      <c r="N207" s="120"/>
      <c r="O207" s="123"/>
    </row>
    <row r="208" spans="1:15" ht="12.75" thickBot="1">
      <c r="A208" s="397"/>
      <c r="B208" s="32" t="s">
        <v>30</v>
      </c>
      <c r="C208" s="415">
        <v>4118.65</v>
      </c>
      <c r="D208" s="102">
        <v>2103.99</v>
      </c>
      <c r="E208" s="102">
        <v>2103.99</v>
      </c>
      <c r="F208" s="102">
        <v>2103.99</v>
      </c>
      <c r="G208" s="102">
        <v>2103.99</v>
      </c>
      <c r="H208" s="102">
        <f>D208+E208+F208+G208</f>
        <v>8415.96</v>
      </c>
      <c r="I208" s="229">
        <f t="shared" si="3"/>
        <v>5943.474576271186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10062.124576271186</v>
      </c>
    </row>
    <row r="209" spans="1:15" ht="12.75" thickBot="1">
      <c r="A209" s="1"/>
      <c r="B209" s="15"/>
      <c r="C209" s="70"/>
      <c r="D209" s="94"/>
      <c r="E209" s="94"/>
      <c r="F209" s="94"/>
      <c r="G209" s="95"/>
      <c r="H209" s="95"/>
      <c r="I209" s="229">
        <f t="shared" si="3"/>
        <v>0</v>
      </c>
      <c r="J209" s="107"/>
      <c r="K209" s="107"/>
      <c r="L209" s="107"/>
      <c r="M209" s="107"/>
      <c r="N209" s="120"/>
      <c r="O209" s="123"/>
    </row>
    <row r="210" spans="1:15" ht="12.75" thickBot="1">
      <c r="A210" s="397"/>
      <c r="B210" s="32" t="s">
        <v>31</v>
      </c>
      <c r="C210" s="415">
        <v>967.88</v>
      </c>
      <c r="D210" s="102">
        <v>493.2</v>
      </c>
      <c r="E210" s="102">
        <v>493.2</v>
      </c>
      <c r="F210" s="102">
        <v>493.2</v>
      </c>
      <c r="G210" s="102">
        <v>493.2</v>
      </c>
      <c r="H210" s="102">
        <f>D210+E210+F210+G210</f>
        <v>1972.8</v>
      </c>
      <c r="I210" s="229">
        <f t="shared" si="3"/>
        <v>1393.2203389830509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2361.1003389830507</v>
      </c>
    </row>
    <row r="211" spans="1:15" ht="12.75" thickBot="1">
      <c r="A211" s="1"/>
      <c r="B211" s="15"/>
      <c r="C211" s="70"/>
      <c r="D211" s="94"/>
      <c r="E211" s="94"/>
      <c r="F211" s="94"/>
      <c r="G211" s="95"/>
      <c r="H211" s="95"/>
      <c r="I211" s="229">
        <f t="shared" si="3"/>
        <v>0</v>
      </c>
      <c r="J211" s="107"/>
      <c r="K211" s="107"/>
      <c r="L211" s="107"/>
      <c r="M211" s="107"/>
      <c r="N211" s="120"/>
      <c r="O211" s="123"/>
    </row>
    <row r="212" spans="1:15" ht="12.75" thickBot="1">
      <c r="A212" s="251"/>
      <c r="B212" s="32" t="s">
        <v>32</v>
      </c>
      <c r="C212" s="415">
        <v>0</v>
      </c>
      <c r="D212" s="102"/>
      <c r="E212" s="102"/>
      <c r="F212" s="102"/>
      <c r="G212" s="102"/>
      <c r="H212" s="102">
        <f>D212+E212+F212+G212</f>
        <v>0</v>
      </c>
      <c r="I212" s="229">
        <f t="shared" si="3"/>
        <v>0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0</v>
      </c>
    </row>
    <row r="213" spans="1:15" ht="12.75" thickBot="1">
      <c r="A213" s="1"/>
      <c r="B213" s="15"/>
      <c r="C213" s="70"/>
      <c r="D213" s="94"/>
      <c r="E213" s="94"/>
      <c r="F213" s="94"/>
      <c r="G213" s="95"/>
      <c r="H213" s="95"/>
      <c r="I213" s="229">
        <f t="shared" si="3"/>
        <v>0</v>
      </c>
      <c r="J213" s="107"/>
      <c r="K213" s="107"/>
      <c r="L213" s="107"/>
      <c r="M213" s="107"/>
      <c r="N213" s="120"/>
      <c r="O213" s="123"/>
    </row>
    <row r="214" spans="1:15" ht="12.75" thickBot="1">
      <c r="A214" s="397"/>
      <c r="B214" s="19" t="s">
        <v>330</v>
      </c>
      <c r="C214" s="415">
        <v>0</v>
      </c>
      <c r="D214" s="102"/>
      <c r="E214" s="102"/>
      <c r="F214" s="102"/>
      <c r="G214" s="102"/>
      <c r="H214" s="102">
        <f>D214+E214+F214+G214</f>
        <v>0</v>
      </c>
      <c r="I214" s="229">
        <f t="shared" si="3"/>
        <v>0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0</v>
      </c>
    </row>
    <row r="215" spans="1:15" ht="12.75" thickBot="1">
      <c r="A215" s="2"/>
      <c r="B215" s="3"/>
      <c r="C215" s="70"/>
      <c r="D215" s="94"/>
      <c r="E215" s="94"/>
      <c r="F215" s="94"/>
      <c r="G215" s="95"/>
      <c r="H215" s="95"/>
      <c r="I215" s="229">
        <f t="shared" si="3"/>
        <v>0</v>
      </c>
      <c r="J215" s="107"/>
      <c r="K215" s="107"/>
      <c r="L215" s="107"/>
      <c r="M215" s="107"/>
      <c r="N215" s="120"/>
      <c r="O215" s="123"/>
    </row>
    <row r="216" spans="1:15" ht="12.75" thickBot="1">
      <c r="A216" s="397"/>
      <c r="B216" s="32" t="s">
        <v>33</v>
      </c>
      <c r="C216" s="415">
        <v>0</v>
      </c>
      <c r="D216" s="102"/>
      <c r="E216" s="102"/>
      <c r="F216" s="102">
        <v>1247.34</v>
      </c>
      <c r="G216" s="102">
        <v>1247.34</v>
      </c>
      <c r="H216" s="102">
        <f>D216+E216+F216+G216</f>
        <v>2494.68</v>
      </c>
      <c r="I216" s="229">
        <f t="shared" si="3"/>
        <v>1761.7796610169494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1761.7796610169494</v>
      </c>
    </row>
    <row r="217" spans="1:15" ht="12.75" thickBot="1">
      <c r="A217" s="1"/>
      <c r="B217" s="27"/>
      <c r="C217" s="70"/>
      <c r="D217" s="94"/>
      <c r="E217" s="94"/>
      <c r="F217" s="94"/>
      <c r="G217" s="95"/>
      <c r="H217" s="95"/>
      <c r="I217" s="229">
        <f t="shared" si="3"/>
        <v>0</v>
      </c>
      <c r="J217" s="107"/>
      <c r="K217" s="107"/>
      <c r="L217" s="107"/>
      <c r="M217" s="107"/>
      <c r="N217" s="120"/>
      <c r="O217" s="123"/>
    </row>
    <row r="218" spans="1:15" ht="12.75" thickBot="1">
      <c r="A218" s="18">
        <v>129</v>
      </c>
      <c r="B218" s="32" t="s">
        <v>34</v>
      </c>
      <c r="C218" s="436">
        <v>0</v>
      </c>
      <c r="D218" s="102"/>
      <c r="E218" s="102"/>
      <c r="F218" s="102">
        <v>1247.34</v>
      </c>
      <c r="G218" s="102">
        <v>1247.34</v>
      </c>
      <c r="H218" s="102">
        <f>D218+E218+F218+G218</f>
        <v>2494.68</v>
      </c>
      <c r="I218" s="229">
        <f t="shared" si="3"/>
        <v>1761.7796610169494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1761.7796610169494</v>
      </c>
    </row>
    <row r="219" spans="1:15" ht="12.75" thickBot="1">
      <c r="A219" s="30"/>
      <c r="B219" s="22"/>
      <c r="C219" s="190"/>
      <c r="D219" s="94"/>
      <c r="E219" s="94"/>
      <c r="F219" s="102"/>
      <c r="G219" s="102"/>
      <c r="H219" s="102"/>
      <c r="I219" s="229">
        <f t="shared" si="3"/>
        <v>0</v>
      </c>
      <c r="J219" s="109"/>
      <c r="K219" s="109"/>
      <c r="L219" s="109"/>
      <c r="M219" s="109"/>
      <c r="N219" s="503"/>
      <c r="O219" s="146"/>
    </row>
    <row r="220" spans="1:15" ht="12.75" thickBot="1">
      <c r="A220" s="397"/>
      <c r="B220" s="32" t="s">
        <v>35</v>
      </c>
      <c r="C220" s="415">
        <v>0</v>
      </c>
      <c r="D220" s="102"/>
      <c r="E220" s="102"/>
      <c r="F220" s="102">
        <v>1408.95</v>
      </c>
      <c r="G220" s="102">
        <v>1408.95</v>
      </c>
      <c r="H220" s="102">
        <f>D220+E220+F220+G220</f>
        <v>2817.9</v>
      </c>
      <c r="I220" s="229">
        <f t="shared" si="3"/>
        <v>1990.042372881356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1990.042372881356</v>
      </c>
    </row>
    <row r="221" spans="1:15" ht="12.75" thickBot="1">
      <c r="A221" s="1"/>
      <c r="B221" s="15"/>
      <c r="C221" s="70"/>
      <c r="D221" s="94"/>
      <c r="E221" s="94"/>
      <c r="F221" s="94"/>
      <c r="G221" s="95"/>
      <c r="H221" s="95"/>
      <c r="I221" s="229">
        <f t="shared" si="3"/>
        <v>0</v>
      </c>
      <c r="J221" s="107"/>
      <c r="K221" s="107"/>
      <c r="L221" s="107"/>
      <c r="M221" s="107"/>
      <c r="N221" s="120"/>
      <c r="O221" s="123"/>
    </row>
    <row r="222" spans="1:15" ht="12.75" thickBot="1">
      <c r="A222" s="397"/>
      <c r="B222" s="32" t="s">
        <v>36</v>
      </c>
      <c r="C222" s="415">
        <v>5474.89</v>
      </c>
      <c r="D222" s="102">
        <v>2795.25</v>
      </c>
      <c r="E222" s="102">
        <v>2795.25</v>
      </c>
      <c r="F222" s="102">
        <v>2795.25</v>
      </c>
      <c r="G222" s="102">
        <v>2795.25</v>
      </c>
      <c r="H222" s="102">
        <f>D222+E222+F222+G222</f>
        <v>11181</v>
      </c>
      <c r="I222" s="229">
        <f t="shared" si="3"/>
        <v>7896.186440677967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13371.076440677967</v>
      </c>
    </row>
    <row r="223" spans="1:15" ht="12.75" thickBot="1">
      <c r="A223" s="2"/>
      <c r="B223" s="3"/>
      <c r="C223" s="70"/>
      <c r="D223" s="94"/>
      <c r="E223" s="94"/>
      <c r="F223" s="94"/>
      <c r="G223" s="95"/>
      <c r="H223" s="95"/>
      <c r="I223" s="229">
        <f t="shared" si="3"/>
        <v>0</v>
      </c>
      <c r="J223" s="107"/>
      <c r="K223" s="107"/>
      <c r="L223" s="107"/>
      <c r="M223" s="107"/>
      <c r="N223" s="120"/>
      <c r="O223" s="123"/>
    </row>
    <row r="224" spans="1:15" ht="12.75" thickBot="1">
      <c r="A224" s="397"/>
      <c r="B224" s="19" t="s">
        <v>37</v>
      </c>
      <c r="C224" s="415">
        <v>2198.78</v>
      </c>
      <c r="D224" s="102">
        <v>1122.69</v>
      </c>
      <c r="E224" s="102">
        <v>20347.66</v>
      </c>
      <c r="F224" s="102">
        <v>12154.83</v>
      </c>
      <c r="G224" s="102">
        <v>12154.83</v>
      </c>
      <c r="H224" s="102">
        <f>D224+E224+F224+G224</f>
        <v>45780.01</v>
      </c>
      <c r="I224" s="229">
        <f t="shared" si="3"/>
        <v>32330.51553672317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34529.29553672317</v>
      </c>
    </row>
    <row r="225" spans="1:15" ht="12.75" thickBot="1">
      <c r="A225" s="1"/>
      <c r="B225" s="27"/>
      <c r="C225" s="70"/>
      <c r="D225" s="94"/>
      <c r="E225" s="94"/>
      <c r="F225" s="94"/>
      <c r="G225" s="95"/>
      <c r="H225" s="95"/>
      <c r="I225" s="229">
        <f t="shared" si="3"/>
        <v>0</v>
      </c>
      <c r="J225" s="107"/>
      <c r="K225" s="107"/>
      <c r="L225" s="107"/>
      <c r="M225" s="107"/>
      <c r="N225" s="120"/>
      <c r="O225" s="123"/>
    </row>
    <row r="226" spans="1:15" ht="12.75" thickBot="1">
      <c r="A226" s="397"/>
      <c r="B226" s="32" t="s">
        <v>38</v>
      </c>
      <c r="C226" s="33">
        <v>0</v>
      </c>
      <c r="D226" s="102">
        <v>0</v>
      </c>
      <c r="E226" s="102">
        <v>7988.21</v>
      </c>
      <c r="F226" s="102">
        <v>4475.61</v>
      </c>
      <c r="G226" s="102">
        <v>4475.61</v>
      </c>
      <c r="H226" s="102">
        <f>D226+E226+F226+G226</f>
        <v>16939.43</v>
      </c>
      <c r="I226" s="229">
        <f t="shared" si="3"/>
        <v>11962.874293785311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11962.874293785311</v>
      </c>
    </row>
    <row r="227" spans="1:15" ht="12.75" thickBot="1">
      <c r="A227" s="28"/>
      <c r="B227" s="29"/>
      <c r="C227" s="73"/>
      <c r="D227" s="96"/>
      <c r="E227" s="96"/>
      <c r="F227" s="96"/>
      <c r="G227" s="97"/>
      <c r="H227" s="97"/>
      <c r="I227" s="229">
        <f t="shared" si="3"/>
        <v>0</v>
      </c>
      <c r="J227" s="113"/>
      <c r="K227" s="113"/>
      <c r="L227" s="113"/>
      <c r="M227" s="113"/>
      <c r="N227" s="121"/>
      <c r="O227" s="124"/>
    </row>
    <row r="228" spans="1:15" ht="12.75" thickBot="1">
      <c r="A228" s="397"/>
      <c r="B228" s="32" t="s">
        <v>39</v>
      </c>
      <c r="C228" s="415">
        <v>0</v>
      </c>
      <c r="D228" s="102"/>
      <c r="E228" s="102"/>
      <c r="F228" s="102"/>
      <c r="G228" s="102"/>
      <c r="H228" s="102">
        <f>D228+E228+F228+G228</f>
        <v>0</v>
      </c>
      <c r="I228" s="229">
        <f t="shared" si="3"/>
        <v>0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0</v>
      </c>
    </row>
    <row r="229" spans="1:15" ht="12.75" thickBot="1">
      <c r="A229" s="1"/>
      <c r="B229" s="15"/>
      <c r="C229" s="70"/>
      <c r="D229" s="94"/>
      <c r="E229" s="94"/>
      <c r="F229" s="94"/>
      <c r="G229" s="95"/>
      <c r="H229" s="95"/>
      <c r="I229" s="229">
        <f t="shared" si="3"/>
        <v>0</v>
      </c>
      <c r="J229" s="107"/>
      <c r="K229" s="107"/>
      <c r="L229" s="107"/>
      <c r="M229" s="107"/>
      <c r="N229" s="112"/>
      <c r="O229" s="119"/>
    </row>
    <row r="230" spans="1:15" ht="12.75" thickBot="1">
      <c r="A230" s="397"/>
      <c r="B230" s="32" t="s">
        <v>40</v>
      </c>
      <c r="C230" s="415">
        <v>0</v>
      </c>
      <c r="D230" s="102"/>
      <c r="E230" s="102"/>
      <c r="F230" s="102"/>
      <c r="G230" s="102"/>
      <c r="H230" s="102">
        <f>D230+E230+F230+G230</f>
        <v>0</v>
      </c>
      <c r="I230" s="229">
        <f t="shared" si="3"/>
        <v>0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0</v>
      </c>
    </row>
    <row r="231" spans="1:15" ht="12.75" thickBot="1">
      <c r="A231" s="28"/>
      <c r="B231" s="29"/>
      <c r="C231" s="73"/>
      <c r="D231" s="105"/>
      <c r="E231" s="105"/>
      <c r="F231" s="105"/>
      <c r="G231" s="95"/>
      <c r="H231" s="95"/>
      <c r="I231" s="229">
        <f t="shared" si="3"/>
        <v>0</v>
      </c>
      <c r="J231" s="107"/>
      <c r="K231" s="107"/>
      <c r="L231" s="107"/>
      <c r="M231" s="107"/>
      <c r="N231" s="112"/>
      <c r="O231" s="119"/>
    </row>
    <row r="232" spans="1:15" ht="12.75" thickBot="1">
      <c r="A232" s="38"/>
      <c r="B232" s="32" t="s">
        <v>63</v>
      </c>
      <c r="C232" s="415">
        <v>0</v>
      </c>
      <c r="D232" s="102">
        <v>758.16</v>
      </c>
      <c r="E232" s="102">
        <v>15265.15</v>
      </c>
      <c r="F232" s="102">
        <v>8011.65</v>
      </c>
      <c r="G232" s="102">
        <v>8011.65</v>
      </c>
      <c r="H232" s="102">
        <f>D232+E232+F232+G232</f>
        <v>32046.61</v>
      </c>
      <c r="I232" s="229">
        <f t="shared" si="3"/>
        <v>22631.786723163845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22631.786723163845</v>
      </c>
    </row>
    <row r="233" spans="1:15" ht="12.75" thickBot="1">
      <c r="A233" s="1"/>
      <c r="B233" s="15"/>
      <c r="C233" s="70"/>
      <c r="D233" s="94"/>
      <c r="E233" s="94"/>
      <c r="F233" s="94"/>
      <c r="G233" s="95"/>
      <c r="H233" s="95"/>
      <c r="I233" s="229">
        <f t="shared" si="3"/>
        <v>0</v>
      </c>
      <c r="J233" s="107"/>
      <c r="K233" s="107"/>
      <c r="L233" s="107"/>
      <c r="M233" s="107"/>
      <c r="N233" s="112"/>
      <c r="O233" s="119"/>
    </row>
    <row r="234" spans="1:15" ht="12.75" thickBot="1">
      <c r="A234" s="397"/>
      <c r="B234" s="2" t="s">
        <v>41</v>
      </c>
      <c r="C234" s="415">
        <v>0</v>
      </c>
      <c r="D234" s="102"/>
      <c r="E234" s="102"/>
      <c r="F234" s="102"/>
      <c r="G234" s="102"/>
      <c r="H234" s="102">
        <f>D234+E234+F234+G234</f>
        <v>0</v>
      </c>
      <c r="I234" s="229">
        <f t="shared" si="3"/>
        <v>0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0</v>
      </c>
    </row>
    <row r="235" spans="1:15" ht="12.75" thickBot="1">
      <c r="A235" s="38"/>
      <c r="B235" s="29"/>
      <c r="C235" s="418"/>
      <c r="D235" s="395"/>
      <c r="E235" s="395"/>
      <c r="F235" s="395"/>
      <c r="G235" s="264"/>
      <c r="H235" s="264"/>
      <c r="I235" s="229">
        <f t="shared" si="3"/>
        <v>0</v>
      </c>
      <c r="J235" s="407"/>
      <c r="K235" s="407"/>
      <c r="L235" s="407"/>
      <c r="M235" s="407"/>
      <c r="N235" s="408"/>
      <c r="O235" s="409"/>
    </row>
    <row r="236" spans="1:15" ht="12" thickBot="1">
      <c r="A236" s="148"/>
      <c r="B236" s="149"/>
      <c r="C236" s="191"/>
      <c r="D236" s="150"/>
      <c r="E236" s="150"/>
      <c r="F236" s="151"/>
      <c r="G236" s="151"/>
      <c r="H236" s="151"/>
      <c r="I236" s="151"/>
      <c r="J236" s="151"/>
      <c r="K236" s="151"/>
      <c r="L236" s="151"/>
      <c r="M236" s="151"/>
      <c r="N236" s="152"/>
      <c r="O236" s="153"/>
    </row>
    <row r="237" spans="1:15" ht="12" thickBot="1">
      <c r="A237" s="1"/>
      <c r="B237" s="14" t="s">
        <v>3</v>
      </c>
      <c r="C237" s="188">
        <f>C140+C142+C144+C146+C148+C150+C152+C154+C156+C158+C160+C162+C164+C166+C168+C170+C172+C174+C175+C176+C178+C180+C182+C184+C186+C188+C190+C192+C194+C196+C198+C200+C202+C204+C206+C208+C210+C212+C214+C216+C218+C220+C222+C224+C226+C228+C230+C232+C234</f>
        <v>48641.59</v>
      </c>
      <c r="D237" s="188">
        <f>D140+D142+D144+D146+D148+D150+D152+D154+D156+D158+D160+D162+D164+D166+D168+D170+D172+D174+D175+D176+D178+D180+D182+D184+D186+D188+D190+D192+D194+D196+D198+D200+D202+D204+D206+D208+D210+D212+D214+D216+D218+D220+D222+D224+D226+D228+D230+D232+D234</f>
        <v>28621.470000000005</v>
      </c>
      <c r="E237" s="188">
        <f>E140+E142+E144+E146+E148+E150+E152+E154+E156+E158+E160+E162+E164+E166+E168+E170+E172+E174+E175+E176+E178+E180+E182+E184+E186+E188+E190+E192+E194+E196+E198+E200+E202+E204+E206+E208+E210+E212+E214+E216+E218+E220+E222+E224+E226+E228+E230+E232+E234</f>
        <v>99194.75</v>
      </c>
      <c r="F237" s="188">
        <f>F140+F142+F144+F146+F148+F150+F152+F154+F156+F158+F160+F162+F164+F166+F168+F170+F172+F174+F175+F176+F178+F180+F182+F184+F186+F188+F190+F192+F194+F196+F198+F200+F202+F204+F206+F208+F210+F212+F214+F216+F218+F220+F222+F224+F226+F228+F230+F232+F234</f>
        <v>75725.99999999999</v>
      </c>
      <c r="G237" s="188">
        <f>G140+G142+G144+G146+G148+G150+G152+G154+G156+G158+G160+G162+G164+G166+G168+G170+G172+G174+G175+G176+G178+G180+G182+G184+G186+G188+G190+G192+G194+G196+G198+G200+G202+G204+G206+G208+G210+G212+G214+G216+G218+G220+G222+G224+G226+G228+G230+G232+G234</f>
        <v>77515.37999999999</v>
      </c>
      <c r="H237" s="137">
        <f>D237+E237+F237+G237</f>
        <v>281057.6</v>
      </c>
      <c r="I237" s="188">
        <f>I140+I142+I144+I146+I148+I150+I152+I154+I156+I158+I160+I162+I164+I166+I168+I170+I172+I174+I175+I176+I178+I180+I182+I184+I186+I188+I190+I192+I194+I196+I198+I200+I202+I204+I206+I208+I210+I212+I214+I216+I218+I220+I222+I224+I226+I228+I230+I232+I234</f>
        <v>198487.00564971755</v>
      </c>
      <c r="J237" s="188">
        <f>J140+J142+J144+J146+J148+J150+J152+J154+J156+J158+J160+J162+J164+J166+J168+J170+J172+J174+J176+J178+J180+J182+J184+J186+J188+J190+J192+J194+J196+J198+J200+J202+J204+J206+J208+J210+J212+J214+J216+J219+J220+J222+J224+J226+J228+J230+J232+J234</f>
        <v>0</v>
      </c>
      <c r="K237" s="188">
        <f>K140+K142+K144+K146+K148+K150+K152+K154+K156+K158+K160+K162+K164+K166+K168+K170+K172+K174+K176+K178+K180+K182+K184+K186+K188+K190+K192+K194+K196+K198+K200+K202+K204+K206+K208+K210+K212+K214+K216+K219+K220+K222+K224+K226+K228+K230+K232+K234</f>
        <v>0</v>
      </c>
      <c r="L237" s="188">
        <f>L140+L142+L144+L146+L148+L150+L152+L154+L156+L158+L160+L162+L164+L166+L168+L170+L172+L174+L176+L178+L180+L182+L184+L186+L188+L190+L192+L194+L196+L198+L200+L202+L204+L206+L208+L210+L212+L214+L216+L219+L220+L222+L224+L226+L228+L230+L232+L234</f>
        <v>0</v>
      </c>
      <c r="M237" s="188">
        <f>M140+M142+M144+M146+M148+M150+M152+M154+M156+M158+M160+M162+M164+M166+M168+M170+M172+M174+M176+M178+M180+M182+M184+M186+M188+M190+M192+M194+M196+M198+M200+M202+M204+M206+M208+M210+M212+M214+M216+M219+M220+M222+M224+M226+M228+M230+M232+M234</f>
        <v>0</v>
      </c>
      <c r="N237" s="145">
        <f>J237+K237+L237+M237</f>
        <v>0</v>
      </c>
      <c r="O237" s="188">
        <f>SUM(O139:O235)</f>
        <v>247128.59564971755</v>
      </c>
    </row>
    <row r="238" spans="1:15" ht="12.75" thickBot="1">
      <c r="A238" s="1"/>
      <c r="B238" s="134" t="s">
        <v>388</v>
      </c>
      <c r="C238" s="78"/>
      <c r="D238" s="42"/>
      <c r="E238" s="42"/>
      <c r="F238" s="42"/>
      <c r="G238" s="42"/>
      <c r="H238" s="137"/>
      <c r="I238" s="229">
        <f>H237-I237</f>
        <v>82570.59435028242</v>
      </c>
      <c r="J238" s="42"/>
      <c r="K238" s="42"/>
      <c r="L238" s="42"/>
      <c r="M238" s="42"/>
      <c r="N238" s="145">
        <f>J238+K238+L238+M238</f>
        <v>0</v>
      </c>
      <c r="O238" s="146"/>
    </row>
    <row r="239" spans="1:15" ht="12.7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146"/>
    </row>
    <row r="240" spans="1:15" ht="12.75" thickBot="1">
      <c r="A240" s="154"/>
      <c r="B240" s="155" t="s">
        <v>4</v>
      </c>
      <c r="C240" s="156"/>
      <c r="D240" s="167">
        <f>D237+D129</f>
        <v>88870.98</v>
      </c>
      <c r="E240" s="167">
        <f>E237+E129</f>
        <v>225545.15000000002</v>
      </c>
      <c r="F240" s="167">
        <f>F237+F129</f>
        <v>182693.28000000003</v>
      </c>
      <c r="G240" s="167">
        <f>G237+G129</f>
        <v>198251.66</v>
      </c>
      <c r="H240" s="167">
        <f>H237+H129</f>
        <v>695361.0700000001</v>
      </c>
      <c r="I240" s="243">
        <f>I239+I238+I237</f>
        <v>281057.6</v>
      </c>
      <c r="J240" s="167"/>
      <c r="K240" s="167"/>
      <c r="L240" s="167"/>
      <c r="M240" s="167"/>
      <c r="N240" s="164">
        <f>J240+K240+L240+M240</f>
        <v>0</v>
      </c>
      <c r="O240" s="243"/>
    </row>
    <row r="241" spans="1:15" ht="12">
      <c r="A241" s="260"/>
      <c r="B241" s="260"/>
      <c r="C241" s="153"/>
      <c r="D241" s="287"/>
      <c r="E241" s="287"/>
      <c r="F241" s="261"/>
      <c r="G241" s="261"/>
      <c r="H241" s="151"/>
      <c r="I241" s="288"/>
      <c r="J241" s="287"/>
      <c r="K241" s="261"/>
      <c r="L241" s="261"/>
      <c r="M241" s="261"/>
      <c r="N241" s="303"/>
      <c r="O241" s="312"/>
    </row>
    <row r="242" spans="1:15" ht="12">
      <c r="A242" s="260"/>
      <c r="B242" s="260"/>
      <c r="C242" s="153"/>
      <c r="D242" s="287"/>
      <c r="E242" s="287"/>
      <c r="F242" s="261"/>
      <c r="G242" s="261"/>
      <c r="H242" s="151"/>
      <c r="I242" s="288"/>
      <c r="J242" s="287"/>
      <c r="K242" s="261"/>
      <c r="L242" s="261"/>
      <c r="M242" s="261"/>
      <c r="N242" s="303"/>
      <c r="O242" s="312"/>
    </row>
    <row r="243" spans="4:15" ht="11.25">
      <c r="D243" s="125"/>
      <c r="E243" s="125"/>
      <c r="F243" s="75"/>
      <c r="G243" s="75"/>
      <c r="H243" s="70"/>
      <c r="I243" s="224"/>
      <c r="J243" s="125"/>
      <c r="K243" s="75"/>
      <c r="L243" s="75"/>
      <c r="M243" s="75"/>
      <c r="N243" s="70"/>
      <c r="O243" s="381"/>
    </row>
    <row r="244" spans="1:15" ht="11.25">
      <c r="A244" s="253"/>
      <c r="B244" s="253"/>
      <c r="C244" s="253"/>
      <c r="D244" s="254"/>
      <c r="E244" s="254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2" thickBot="1">
      <c r="A245" s="69"/>
      <c r="B245" s="69"/>
      <c r="D245" s="125"/>
      <c r="E245" s="12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2:15" ht="11.25">
      <c r="B246" s="17" t="s">
        <v>233</v>
      </c>
      <c r="C246" s="328" t="s">
        <v>219</v>
      </c>
      <c r="D246" s="125"/>
      <c r="E246" s="125"/>
      <c r="F246" s="75"/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4:15" ht="12" thickBot="1">
      <c r="D247" s="125"/>
      <c r="E247" s="12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2" thickBot="1">
      <c r="A248" s="220"/>
      <c r="B248" s="221"/>
      <c r="C248" s="507"/>
      <c r="D248" s="240"/>
      <c r="E248" s="232" t="s">
        <v>368</v>
      </c>
      <c r="F248" s="232"/>
      <c r="G248" s="488"/>
      <c r="H248" s="496"/>
      <c r="I248" s="223"/>
      <c r="J248" s="249"/>
      <c r="K248" s="85" t="s">
        <v>366</v>
      </c>
      <c r="L248" s="85"/>
      <c r="M248" s="86"/>
      <c r="N248" s="89"/>
      <c r="O248" s="115"/>
    </row>
    <row r="249" spans="1:15" ht="43.5" customHeight="1" thickBot="1">
      <c r="A249" s="39" t="s">
        <v>97</v>
      </c>
      <c r="B249" s="179" t="s">
        <v>64</v>
      </c>
      <c r="C249" s="331" t="s">
        <v>363</v>
      </c>
      <c r="D249" s="505" t="s">
        <v>220</v>
      </c>
      <c r="E249" s="505" t="s">
        <v>320</v>
      </c>
      <c r="F249" s="410" t="s">
        <v>314</v>
      </c>
      <c r="G249" s="410"/>
      <c r="H249" s="234" t="s">
        <v>386</v>
      </c>
      <c r="I249" s="90" t="s">
        <v>392</v>
      </c>
      <c r="J249" s="262" t="s">
        <v>220</v>
      </c>
      <c r="K249" s="88" t="s">
        <v>313</v>
      </c>
      <c r="L249" s="88" t="s">
        <v>314</v>
      </c>
      <c r="M249" s="88" t="s">
        <v>315</v>
      </c>
      <c r="N249" s="235" t="s">
        <v>369</v>
      </c>
      <c r="O249" s="116" t="s">
        <v>367</v>
      </c>
    </row>
    <row r="250" spans="1:15" ht="11.25">
      <c r="A250" s="27"/>
      <c r="B250" s="1"/>
      <c r="C250" s="445"/>
      <c r="D250" s="446"/>
      <c r="E250" s="446"/>
      <c r="F250" s="334"/>
      <c r="G250" s="334"/>
      <c r="H250" s="447"/>
      <c r="I250" s="448"/>
      <c r="J250" s="107"/>
      <c r="K250" s="107"/>
      <c r="L250" s="107"/>
      <c r="M250" s="107"/>
      <c r="N250" s="431"/>
      <c r="O250" s="432"/>
    </row>
    <row r="251" spans="1:15" ht="12" thickBot="1">
      <c r="A251" s="27"/>
      <c r="B251" s="1"/>
      <c r="C251" s="445"/>
      <c r="D251" s="446"/>
      <c r="E251" s="446"/>
      <c r="F251" s="334"/>
      <c r="G251" s="334"/>
      <c r="H251" s="447"/>
      <c r="I251" s="448"/>
      <c r="J251" s="107"/>
      <c r="K251" s="107"/>
      <c r="L251" s="107"/>
      <c r="M251" s="107"/>
      <c r="N251" s="431"/>
      <c r="O251" s="432"/>
    </row>
    <row r="252" spans="1:15" ht="12.75" thickBot="1">
      <c r="A252" s="263"/>
      <c r="B252" s="438" t="s">
        <v>117</v>
      </c>
      <c r="C252" s="439">
        <v>0</v>
      </c>
      <c r="D252" s="102"/>
      <c r="E252" s="102"/>
      <c r="F252" s="440"/>
      <c r="G252" s="440"/>
      <c r="H252" s="440">
        <f>D252+E252+F252+G252</f>
        <v>0</v>
      </c>
      <c r="I252" s="229">
        <f aca="true" t="shared" si="4" ref="I252:I315">H252/1.2/1.18</f>
        <v>0</v>
      </c>
      <c r="J252" s="442"/>
      <c r="K252" s="442"/>
      <c r="L252" s="442"/>
      <c r="M252" s="442"/>
      <c r="N252" s="443">
        <f>J252+K252+L252+M252</f>
        <v>0</v>
      </c>
      <c r="O252" s="444">
        <f>C252+I252-N252</f>
        <v>0</v>
      </c>
    </row>
    <row r="253" spans="1:15" ht="12.75" thickBot="1">
      <c r="A253" s="36"/>
      <c r="B253" s="27"/>
      <c r="C253" s="196"/>
      <c r="D253" s="94"/>
      <c r="E253" s="94"/>
      <c r="F253" s="95"/>
      <c r="G253" s="95"/>
      <c r="H253" s="95"/>
      <c r="I253" s="229">
        <f t="shared" si="4"/>
        <v>0</v>
      </c>
      <c r="J253" s="107"/>
      <c r="K253" s="107"/>
      <c r="L253" s="107"/>
      <c r="M253" s="107"/>
      <c r="N253" s="112"/>
      <c r="O253" s="119"/>
    </row>
    <row r="254" spans="1:15" ht="12.75" thickBot="1">
      <c r="A254" s="263"/>
      <c r="B254" s="32" t="s">
        <v>60</v>
      </c>
      <c r="C254" s="197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4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</row>
    <row r="255" spans="1:15" ht="12.75" thickBot="1">
      <c r="A255" s="15"/>
      <c r="B255" s="27"/>
      <c r="C255" s="198"/>
      <c r="D255" s="94"/>
      <c r="E255" s="94"/>
      <c r="F255" s="95"/>
      <c r="G255" s="95"/>
      <c r="H255" s="95"/>
      <c r="I255" s="229">
        <f t="shared" si="4"/>
        <v>0</v>
      </c>
      <c r="J255" s="107"/>
      <c r="K255" s="107"/>
      <c r="L255" s="107"/>
      <c r="M255" s="107"/>
      <c r="N255" s="112"/>
      <c r="O255" s="119"/>
    </row>
    <row r="256" spans="1:15" ht="12.75" thickBot="1">
      <c r="A256" s="263"/>
      <c r="B256" s="32" t="s">
        <v>118</v>
      </c>
      <c r="C256" s="197">
        <v>0</v>
      </c>
      <c r="D256" s="102"/>
      <c r="E256" s="102"/>
      <c r="F256" s="102"/>
      <c r="G256" s="102"/>
      <c r="H256" s="102">
        <f>D256+E256+F256+G256</f>
        <v>0</v>
      </c>
      <c r="I256" s="229">
        <f t="shared" si="4"/>
        <v>0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0</v>
      </c>
    </row>
    <row r="257" spans="1:15" ht="15.75" customHeight="1" thickBot="1">
      <c r="A257" s="24"/>
      <c r="B257" s="24"/>
      <c r="C257" s="449"/>
      <c r="D257" s="94"/>
      <c r="E257" s="94"/>
      <c r="F257" s="402"/>
      <c r="G257" s="402"/>
      <c r="H257" s="402"/>
      <c r="I257" s="229">
        <f t="shared" si="4"/>
        <v>0</v>
      </c>
      <c r="J257" s="357"/>
      <c r="K257" s="357"/>
      <c r="L257" s="357"/>
      <c r="M257" s="357"/>
      <c r="N257" s="450"/>
      <c r="O257" s="119"/>
    </row>
    <row r="258" spans="1:15" ht="12.75" thickBot="1">
      <c r="A258" s="263"/>
      <c r="B258" s="32" t="s">
        <v>345</v>
      </c>
      <c r="C258" s="197">
        <v>0</v>
      </c>
      <c r="D258" s="102">
        <v>468.87</v>
      </c>
      <c r="E258" s="102">
        <v>5153.49</v>
      </c>
      <c r="F258" s="102">
        <v>3869.64</v>
      </c>
      <c r="G258" s="102">
        <v>3869.64</v>
      </c>
      <c r="H258" s="102">
        <f>D258+E258+F258+G258</f>
        <v>13361.64</v>
      </c>
      <c r="I258" s="229">
        <f t="shared" si="4"/>
        <v>9436.186440677968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9436.186440677968</v>
      </c>
    </row>
    <row r="259" spans="1:15" ht="12.75" thickBot="1">
      <c r="A259" s="27"/>
      <c r="B259" s="27"/>
      <c r="C259" s="199"/>
      <c r="D259" s="94"/>
      <c r="E259" s="94"/>
      <c r="F259" s="95"/>
      <c r="G259" s="95"/>
      <c r="H259" s="95"/>
      <c r="I259" s="229">
        <f t="shared" si="4"/>
        <v>0</v>
      </c>
      <c r="J259" s="107"/>
      <c r="K259" s="107"/>
      <c r="L259" s="107"/>
      <c r="M259" s="107"/>
      <c r="N259" s="112"/>
      <c r="O259" s="119"/>
    </row>
    <row r="260" spans="1:15" ht="12.75" thickBot="1">
      <c r="A260" s="397"/>
      <c r="B260" s="32" t="s">
        <v>338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4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</row>
    <row r="261" spans="1:15" ht="12.75" thickBot="1">
      <c r="A261" s="28"/>
      <c r="B261" s="29"/>
      <c r="C261" s="196"/>
      <c r="D261" s="94"/>
      <c r="E261" s="94"/>
      <c r="F261" s="95"/>
      <c r="G261" s="95"/>
      <c r="H261" s="95"/>
      <c r="I261" s="229">
        <f t="shared" si="4"/>
        <v>0</v>
      </c>
      <c r="J261" s="107"/>
      <c r="K261" s="107"/>
      <c r="L261" s="107"/>
      <c r="M261" s="107"/>
      <c r="N261" s="112"/>
      <c r="O261" s="119"/>
    </row>
    <row r="262" spans="1:15" ht="12.75" thickBot="1">
      <c r="A262" s="263"/>
      <c r="B262" s="32" t="s">
        <v>339</v>
      </c>
      <c r="C262" s="197">
        <v>783.96</v>
      </c>
      <c r="D262" s="102">
        <v>299.94</v>
      </c>
      <c r="E262" s="102">
        <v>35697.08</v>
      </c>
      <c r="F262" s="102">
        <v>22621.68</v>
      </c>
      <c r="G262" s="102">
        <v>22621.68</v>
      </c>
      <c r="H262" s="102">
        <f>D262+E262+F262+G262</f>
        <v>81240.38</v>
      </c>
      <c r="I262" s="229">
        <f t="shared" si="4"/>
        <v>57373.14971751414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58157.10971751414</v>
      </c>
    </row>
    <row r="263" spans="1:15" ht="12.75" thickBot="1">
      <c r="A263" s="28"/>
      <c r="B263" s="29"/>
      <c r="C263" s="196"/>
      <c r="D263" s="94"/>
      <c r="E263" s="94"/>
      <c r="F263" s="94"/>
      <c r="G263" s="95"/>
      <c r="H263" s="95"/>
      <c r="I263" s="229">
        <f t="shared" si="4"/>
        <v>0</v>
      </c>
      <c r="J263" s="107"/>
      <c r="K263" s="107"/>
      <c r="L263" s="107"/>
      <c r="M263" s="107"/>
      <c r="N263" s="112"/>
      <c r="O263" s="119"/>
    </row>
    <row r="264" spans="1:15" ht="12.75" thickBot="1">
      <c r="A264" s="397"/>
      <c r="B264" s="32" t="s">
        <v>107</v>
      </c>
      <c r="C264" s="197">
        <v>0</v>
      </c>
      <c r="D264" s="102">
        <v>0</v>
      </c>
      <c r="E264" s="102">
        <v>1096.44</v>
      </c>
      <c r="F264" s="102">
        <v>2884.59</v>
      </c>
      <c r="G264" s="102">
        <v>2884.59</v>
      </c>
      <c r="H264" s="102">
        <f>D264+E264+F264+G264</f>
        <v>6865.620000000001</v>
      </c>
      <c r="I264" s="229">
        <f t="shared" si="4"/>
        <v>4848.601694915255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4848.601694915255</v>
      </c>
    </row>
    <row r="265" spans="1:15" ht="12.75" thickBot="1">
      <c r="A265" s="1"/>
      <c r="B265" s="15"/>
      <c r="C265" s="194"/>
      <c r="D265" s="94"/>
      <c r="E265" s="94"/>
      <c r="F265" s="94"/>
      <c r="G265" s="95"/>
      <c r="H265" s="95"/>
      <c r="I265" s="229">
        <f t="shared" si="4"/>
        <v>0</v>
      </c>
      <c r="J265" s="107"/>
      <c r="K265" s="107"/>
      <c r="L265" s="107"/>
      <c r="M265" s="107"/>
      <c r="N265" s="112"/>
      <c r="O265" s="119"/>
    </row>
    <row r="266" spans="1:15" ht="12.75" thickBot="1">
      <c r="A266" s="30"/>
      <c r="B266" s="1" t="s">
        <v>206</v>
      </c>
      <c r="C266" s="195">
        <v>0</v>
      </c>
      <c r="D266" s="102">
        <v>4176.84</v>
      </c>
      <c r="E266" s="102">
        <v>6597</v>
      </c>
      <c r="F266" s="102">
        <v>7558.71</v>
      </c>
      <c r="G266" s="102">
        <v>7558.71</v>
      </c>
      <c r="H266" s="102">
        <f>D266+E266+F266+G266</f>
        <v>25891.26</v>
      </c>
      <c r="I266" s="229">
        <f t="shared" si="4"/>
        <v>18284.788135593222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18284.788135593222</v>
      </c>
    </row>
    <row r="267" spans="1:15" ht="12.75" thickBot="1">
      <c r="A267" s="15"/>
      <c r="B267" s="15"/>
      <c r="C267" s="200"/>
      <c r="D267" s="94"/>
      <c r="E267" s="94"/>
      <c r="F267" s="94"/>
      <c r="G267" s="95"/>
      <c r="H267" s="95"/>
      <c r="I267" s="229">
        <f t="shared" si="4"/>
        <v>0</v>
      </c>
      <c r="J267" s="107"/>
      <c r="K267" s="107"/>
      <c r="L267" s="107"/>
      <c r="M267" s="107"/>
      <c r="N267" s="112"/>
      <c r="O267" s="119"/>
    </row>
    <row r="268" spans="1:15" ht="12.75" thickBot="1">
      <c r="A268" s="263"/>
      <c r="B268" s="32" t="s">
        <v>110</v>
      </c>
      <c r="C268" s="197">
        <v>0</v>
      </c>
      <c r="D268" s="102"/>
      <c r="E268" s="102">
        <v>14848.03</v>
      </c>
      <c r="F268" s="102">
        <v>7565.73</v>
      </c>
      <c r="G268" s="102">
        <v>7565.73</v>
      </c>
      <c r="H268" s="102">
        <f>D268+E268+F268+G268</f>
        <v>29979.49</v>
      </c>
      <c r="I268" s="229">
        <f t="shared" si="4"/>
        <v>21171.956214689268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21171.956214689268</v>
      </c>
    </row>
    <row r="269" spans="1:15" ht="12.75" thickBot="1">
      <c r="A269" s="36"/>
      <c r="B269" s="27"/>
      <c r="C269" s="201"/>
      <c r="D269" s="94"/>
      <c r="E269" s="94"/>
      <c r="F269" s="94"/>
      <c r="G269" s="95"/>
      <c r="H269" s="95"/>
      <c r="I269" s="229">
        <f t="shared" si="4"/>
        <v>0</v>
      </c>
      <c r="J269" s="107"/>
      <c r="K269" s="107"/>
      <c r="L269" s="107"/>
      <c r="M269" s="107"/>
      <c r="N269" s="120"/>
      <c r="O269" s="123"/>
    </row>
    <row r="270" spans="1:15" ht="12.75" thickBot="1">
      <c r="A270" s="263"/>
      <c r="B270" s="32" t="s">
        <v>112</v>
      </c>
      <c r="C270" s="197">
        <v>0</v>
      </c>
      <c r="D270" s="102">
        <v>0</v>
      </c>
      <c r="E270" s="102">
        <v>1226.37</v>
      </c>
      <c r="F270" s="102">
        <v>1226.37</v>
      </c>
      <c r="G270" s="102">
        <v>1226.37</v>
      </c>
      <c r="H270" s="102">
        <f>D270+E270+F270+G270</f>
        <v>3679.1099999999997</v>
      </c>
      <c r="I270" s="229">
        <f t="shared" si="4"/>
        <v>2598.241525423729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2598.241525423729</v>
      </c>
    </row>
    <row r="271" spans="1:15" ht="12.75" thickBot="1">
      <c r="A271" s="15"/>
      <c r="B271" s="15"/>
      <c r="C271" s="203"/>
      <c r="D271" s="94"/>
      <c r="E271" s="94"/>
      <c r="F271" s="94"/>
      <c r="G271" s="95"/>
      <c r="H271" s="95"/>
      <c r="I271" s="229">
        <f t="shared" si="4"/>
        <v>0</v>
      </c>
      <c r="J271" s="107"/>
      <c r="K271" s="107"/>
      <c r="L271" s="107"/>
      <c r="M271" s="107"/>
      <c r="N271" s="120"/>
      <c r="O271" s="123"/>
    </row>
    <row r="272" spans="1:15" ht="12.75" thickBot="1">
      <c r="A272" s="263"/>
      <c r="B272" s="32" t="s">
        <v>111</v>
      </c>
      <c r="C272" s="197">
        <v>0</v>
      </c>
      <c r="D272" s="102">
        <v>0</v>
      </c>
      <c r="E272" s="102">
        <v>905.28</v>
      </c>
      <c r="F272" s="102">
        <v>905.28</v>
      </c>
      <c r="G272" s="102">
        <v>905.28</v>
      </c>
      <c r="H272" s="102">
        <f>D272+E272+F272+G272</f>
        <v>2715.84</v>
      </c>
      <c r="I272" s="229">
        <f t="shared" si="4"/>
        <v>1917.9661016949156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1917.9661016949156</v>
      </c>
    </row>
    <row r="273" spans="1:15" ht="12.75" thickBot="1">
      <c r="A273" s="15"/>
      <c r="B273" s="32" t="s">
        <v>380</v>
      </c>
      <c r="C273" s="197">
        <v>0</v>
      </c>
      <c r="D273" s="102">
        <v>0</v>
      </c>
      <c r="E273" s="102">
        <v>2192.88</v>
      </c>
      <c r="F273" s="102">
        <v>1096.44</v>
      </c>
      <c r="G273" s="102">
        <v>1096.44</v>
      </c>
      <c r="H273" s="102">
        <f>D273+E273+F273+G273</f>
        <v>4385.76</v>
      </c>
      <c r="I273" s="229">
        <f t="shared" si="4"/>
        <v>3097.2881355932204</v>
      </c>
      <c r="J273" s="109"/>
      <c r="K273" s="109"/>
      <c r="L273" s="109"/>
      <c r="M273" s="109"/>
      <c r="N273" s="236">
        <f>J273+K273+L273+M273</f>
        <v>0</v>
      </c>
      <c r="O273" s="146">
        <f>C273+I273-N273</f>
        <v>3097.2881355932204</v>
      </c>
    </row>
    <row r="274" spans="1:15" ht="12.75" thickBot="1">
      <c r="A274" s="263"/>
      <c r="B274" s="32" t="s">
        <v>109</v>
      </c>
      <c r="C274" s="197">
        <v>0</v>
      </c>
      <c r="D274" s="102">
        <v>815.85</v>
      </c>
      <c r="E274" s="102">
        <v>2101.68</v>
      </c>
      <c r="F274" s="102">
        <v>2101.68</v>
      </c>
      <c r="G274" s="102">
        <v>2101.68</v>
      </c>
      <c r="H274" s="102">
        <f>D274+E274+F274+G274</f>
        <v>7120.889999999999</v>
      </c>
      <c r="I274" s="229">
        <f t="shared" si="4"/>
        <v>5028.877118644068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5028.877118644068</v>
      </c>
    </row>
    <row r="275" spans="1:15" ht="12.75" thickBot="1">
      <c r="A275" s="15"/>
      <c r="B275" s="15"/>
      <c r="C275" s="203"/>
      <c r="D275" s="94"/>
      <c r="E275" s="94"/>
      <c r="F275" s="94"/>
      <c r="G275" s="95"/>
      <c r="H275" s="95"/>
      <c r="I275" s="229">
        <f t="shared" si="4"/>
        <v>0</v>
      </c>
      <c r="J275" s="107"/>
      <c r="K275" s="107"/>
      <c r="L275" s="107"/>
      <c r="M275" s="107"/>
      <c r="N275" s="120"/>
      <c r="O275" s="123"/>
    </row>
    <row r="276" spans="1:15" ht="12.75" thickBot="1">
      <c r="A276" s="263"/>
      <c r="B276" s="32" t="s">
        <v>321</v>
      </c>
      <c r="C276" s="197">
        <v>0</v>
      </c>
      <c r="D276" s="102">
        <v>266.55</v>
      </c>
      <c r="E276" s="102">
        <v>1362.99</v>
      </c>
      <c r="F276" s="102">
        <v>1362.99</v>
      </c>
      <c r="G276" s="102">
        <v>1362.99</v>
      </c>
      <c r="H276" s="102">
        <f>D276+E276+F276+G276</f>
        <v>4355.5199999999995</v>
      </c>
      <c r="I276" s="229">
        <f t="shared" si="4"/>
        <v>3075.9322033898306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3075.9322033898306</v>
      </c>
    </row>
    <row r="277" spans="1:15" ht="12.75" thickBot="1">
      <c r="A277" s="1"/>
      <c r="B277" s="27"/>
      <c r="C277" s="194"/>
      <c r="D277" s="94"/>
      <c r="E277" s="94"/>
      <c r="F277" s="94"/>
      <c r="G277" s="95"/>
      <c r="H277" s="95"/>
      <c r="I277" s="229">
        <f t="shared" si="4"/>
        <v>0</v>
      </c>
      <c r="J277" s="107"/>
      <c r="K277" s="107"/>
      <c r="L277" s="107"/>
      <c r="M277" s="107"/>
      <c r="N277" s="120"/>
      <c r="O277" s="123"/>
    </row>
    <row r="278" spans="1:15" ht="12.75" thickBot="1">
      <c r="A278" s="263"/>
      <c r="B278" s="32" t="s">
        <v>113</v>
      </c>
      <c r="C278" s="197">
        <v>0</v>
      </c>
      <c r="D278" s="102">
        <v>0</v>
      </c>
      <c r="E278" s="102">
        <v>1440.54</v>
      </c>
      <c r="F278" s="102">
        <v>2550.99</v>
      </c>
      <c r="G278" s="102">
        <v>2550.99</v>
      </c>
      <c r="H278" s="102">
        <f>D278+E278+F278+G278</f>
        <v>6542.5199999999995</v>
      </c>
      <c r="I278" s="229">
        <f t="shared" si="4"/>
        <v>4620.423728813559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4620.423728813559</v>
      </c>
    </row>
    <row r="279" spans="1:15" ht="12.75" thickBot="1">
      <c r="A279" s="15"/>
      <c r="B279" s="15"/>
      <c r="C279" s="203"/>
      <c r="D279" s="94"/>
      <c r="E279" s="94"/>
      <c r="F279" s="94"/>
      <c r="G279" s="95"/>
      <c r="H279" s="95"/>
      <c r="I279" s="229">
        <f t="shared" si="4"/>
        <v>0</v>
      </c>
      <c r="J279" s="107"/>
      <c r="K279" s="107"/>
      <c r="L279" s="107"/>
      <c r="M279" s="107"/>
      <c r="N279" s="120"/>
      <c r="O279" s="123"/>
    </row>
    <row r="280" spans="1:15" ht="12.75" thickBot="1">
      <c r="A280" s="263"/>
      <c r="B280" s="32" t="s">
        <v>108</v>
      </c>
      <c r="C280" s="197">
        <v>0</v>
      </c>
      <c r="D280" s="102">
        <v>0</v>
      </c>
      <c r="E280" s="102">
        <v>2189.34</v>
      </c>
      <c r="F280" s="102">
        <v>2480.37</v>
      </c>
      <c r="G280" s="102">
        <v>2480.37</v>
      </c>
      <c r="H280" s="102">
        <f>D280+E280+F280+G280</f>
        <v>7150.08</v>
      </c>
      <c r="I280" s="229">
        <f t="shared" si="4"/>
        <v>5049.491525423729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5049.491525423729</v>
      </c>
    </row>
    <row r="281" spans="1:15" ht="12.75" thickBot="1">
      <c r="A281" s="1"/>
      <c r="B281" s="15"/>
      <c r="C281" s="194"/>
      <c r="D281" s="94"/>
      <c r="E281" s="94"/>
      <c r="F281" s="94"/>
      <c r="G281" s="95"/>
      <c r="H281" s="95"/>
      <c r="I281" s="229">
        <f t="shared" si="4"/>
        <v>0</v>
      </c>
      <c r="J281" s="107"/>
      <c r="K281" s="107"/>
      <c r="L281" s="107"/>
      <c r="M281" s="107"/>
      <c r="N281" s="120"/>
      <c r="O281" s="123"/>
    </row>
    <row r="282" spans="1:15" ht="12.75" thickBot="1">
      <c r="A282" s="263"/>
      <c r="B282" s="32" t="s">
        <v>114</v>
      </c>
      <c r="C282" s="197">
        <v>0</v>
      </c>
      <c r="D282" s="102"/>
      <c r="E282" s="102">
        <v>1096.44</v>
      </c>
      <c r="F282" s="102">
        <v>1096.44</v>
      </c>
      <c r="G282" s="102">
        <v>1096.44</v>
      </c>
      <c r="H282" s="102">
        <f>D282+E282+F282+G282</f>
        <v>3289.32</v>
      </c>
      <c r="I282" s="229">
        <f t="shared" si="4"/>
        <v>2322.966101694916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2322.966101694916</v>
      </c>
    </row>
    <row r="283" spans="1:15" ht="12.75" thickBot="1">
      <c r="A283" s="15"/>
      <c r="B283" s="15"/>
      <c r="C283" s="203"/>
      <c r="D283" s="94"/>
      <c r="E283" s="94"/>
      <c r="F283" s="94"/>
      <c r="G283" s="95"/>
      <c r="H283" s="95"/>
      <c r="I283" s="229">
        <f t="shared" si="4"/>
        <v>0</v>
      </c>
      <c r="J283" s="107"/>
      <c r="K283" s="107"/>
      <c r="L283" s="107"/>
      <c r="M283" s="107"/>
      <c r="N283" s="120"/>
      <c r="O283" s="123"/>
    </row>
    <row r="284" spans="1:15" ht="12.75" thickBot="1">
      <c r="A284" s="263"/>
      <c r="B284" s="32" t="s">
        <v>340</v>
      </c>
      <c r="C284" s="419">
        <v>857.93</v>
      </c>
      <c r="D284" s="102">
        <v>328.83</v>
      </c>
      <c r="E284" s="102">
        <v>27829.98</v>
      </c>
      <c r="F284" s="102">
        <v>19952.61</v>
      </c>
      <c r="G284" s="102">
        <v>20664.66</v>
      </c>
      <c r="H284" s="102">
        <f>D284+E284+F284+G284</f>
        <v>68776.08</v>
      </c>
      <c r="I284" s="229">
        <f t="shared" si="4"/>
        <v>48570.6779661017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49428.6079661017</v>
      </c>
    </row>
    <row r="285" spans="1:15" ht="12.75" thickBot="1">
      <c r="A285" s="15"/>
      <c r="B285" s="15"/>
      <c r="C285" s="200"/>
      <c r="D285" s="277"/>
      <c r="E285" s="277"/>
      <c r="F285" s="273"/>
      <c r="G285" s="273"/>
      <c r="H285" s="273"/>
      <c r="I285" s="229">
        <f t="shared" si="4"/>
        <v>0</v>
      </c>
      <c r="J285" s="275"/>
      <c r="K285" s="275"/>
      <c r="L285" s="275"/>
      <c r="M285" s="275"/>
      <c r="N285" s="297"/>
      <c r="O285" s="158"/>
    </row>
    <row r="286" spans="1:15" ht="12.75" thickBot="1">
      <c r="A286" s="30"/>
      <c r="B286" s="6" t="s">
        <v>234</v>
      </c>
      <c r="C286" s="298">
        <v>0</v>
      </c>
      <c r="D286" s="102"/>
      <c r="E286" s="102">
        <v>13750.49</v>
      </c>
      <c r="F286" s="102">
        <v>8903.73</v>
      </c>
      <c r="G286" s="102">
        <v>8903.73</v>
      </c>
      <c r="H286" s="102">
        <f>D286+E286+F286+G286</f>
        <v>31557.95</v>
      </c>
      <c r="I286" s="229">
        <f t="shared" si="4"/>
        <v>22286.687853107345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22286.687853107345</v>
      </c>
    </row>
    <row r="287" spans="1:15" ht="12.75" thickBot="1">
      <c r="A287" s="15"/>
      <c r="B287" s="15"/>
      <c r="C287" s="200"/>
      <c r="D287" s="277"/>
      <c r="E287" s="277"/>
      <c r="F287" s="273"/>
      <c r="G287" s="273"/>
      <c r="H287" s="273"/>
      <c r="I287" s="229">
        <f t="shared" si="4"/>
        <v>0</v>
      </c>
      <c r="J287" s="275"/>
      <c r="K287" s="275"/>
      <c r="L287" s="275"/>
      <c r="M287" s="275"/>
      <c r="N287" s="297"/>
      <c r="O287" s="158"/>
    </row>
    <row r="288" spans="1:15" ht="12.75" thickBot="1">
      <c r="A288" s="30"/>
      <c r="B288" s="6" t="s">
        <v>235</v>
      </c>
      <c r="C288" s="298">
        <v>0</v>
      </c>
      <c r="D288" s="102"/>
      <c r="E288" s="102">
        <v>15803.27</v>
      </c>
      <c r="F288" s="102">
        <v>9980.07</v>
      </c>
      <c r="G288" s="102">
        <v>9980.07</v>
      </c>
      <c r="H288" s="102">
        <f>D288+E288+F288+G288</f>
        <v>35763.41</v>
      </c>
      <c r="I288" s="229">
        <f t="shared" si="4"/>
        <v>25256.645480225994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25256.645480225994</v>
      </c>
    </row>
    <row r="289" spans="1:15" ht="12.75" thickBot="1">
      <c r="A289" s="15"/>
      <c r="B289" s="15"/>
      <c r="C289" s="200"/>
      <c r="D289" s="269"/>
      <c r="E289" s="269"/>
      <c r="F289" s="273"/>
      <c r="G289" s="273"/>
      <c r="H289" s="273"/>
      <c r="I289" s="229">
        <f t="shared" si="4"/>
        <v>0</v>
      </c>
      <c r="J289" s="275"/>
      <c r="K289" s="275"/>
      <c r="L289" s="275"/>
      <c r="M289" s="275"/>
      <c r="N289" s="297"/>
      <c r="O289" s="158"/>
    </row>
    <row r="290" spans="1:15" ht="12.75" thickBot="1">
      <c r="A290" s="30"/>
      <c r="B290" s="6" t="s">
        <v>236</v>
      </c>
      <c r="C290" s="298">
        <v>0</v>
      </c>
      <c r="D290" s="102">
        <v>1291.68</v>
      </c>
      <c r="E290" s="102">
        <v>36392.39</v>
      </c>
      <c r="F290" s="102">
        <v>22762.71</v>
      </c>
      <c r="G290" s="102">
        <v>22762.71</v>
      </c>
      <c r="H290" s="102">
        <f>D290+E290+F290+G290</f>
        <v>83209.48999999999</v>
      </c>
      <c r="I290" s="229">
        <f t="shared" si="4"/>
        <v>58763.76412429379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58763.76412429379</v>
      </c>
    </row>
    <row r="291" spans="1:15" ht="12.7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4"/>
        <v>0</v>
      </c>
      <c r="J291" s="271"/>
      <c r="K291" s="271"/>
      <c r="L291" s="271"/>
      <c r="M291" s="271"/>
      <c r="N291" s="294"/>
      <c r="O291" s="147"/>
    </row>
    <row r="292" spans="1:15" ht="12.75" thickBot="1">
      <c r="A292" s="30"/>
      <c r="B292" s="6" t="s">
        <v>237</v>
      </c>
      <c r="C292" s="298">
        <v>1828.64</v>
      </c>
      <c r="D292" s="102">
        <v>2200.68</v>
      </c>
      <c r="E292" s="102">
        <v>21666.3</v>
      </c>
      <c r="F292" s="102">
        <v>14137.71</v>
      </c>
      <c r="G292" s="102">
        <v>14137.71</v>
      </c>
      <c r="H292" s="102">
        <f>D292+E292+F292+G292</f>
        <v>52142.4</v>
      </c>
      <c r="I292" s="229">
        <f t="shared" si="4"/>
        <v>36823.728813559326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38652.368813559326</v>
      </c>
    </row>
    <row r="293" spans="1:15" ht="12.75" thickBot="1">
      <c r="A293" s="1"/>
      <c r="B293" s="1"/>
      <c r="C293" s="202"/>
      <c r="D293" s="277"/>
      <c r="E293" s="277"/>
      <c r="F293" s="269"/>
      <c r="G293" s="269"/>
      <c r="H293" s="269"/>
      <c r="I293" s="229">
        <f t="shared" si="4"/>
        <v>0</v>
      </c>
      <c r="J293" s="271"/>
      <c r="K293" s="271"/>
      <c r="L293" s="271"/>
      <c r="M293" s="271"/>
      <c r="N293" s="294"/>
      <c r="O293" s="147"/>
    </row>
    <row r="294" spans="1:15" ht="12.75" thickBot="1">
      <c r="A294" s="30"/>
      <c r="B294" s="22" t="s">
        <v>238</v>
      </c>
      <c r="C294" s="298">
        <v>0</v>
      </c>
      <c r="D294" s="102"/>
      <c r="E294" s="102">
        <v>2192.88</v>
      </c>
      <c r="F294" s="102">
        <v>1096.44</v>
      </c>
      <c r="G294" s="102">
        <v>1096.44</v>
      </c>
      <c r="H294" s="102">
        <f>D294+E294+F294+G294</f>
        <v>4385.76</v>
      </c>
      <c r="I294" s="229">
        <f t="shared" si="4"/>
        <v>3097.2881355932204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3097.2881355932204</v>
      </c>
    </row>
    <row r="295" spans="1:15" ht="12.75" thickBot="1">
      <c r="A295" s="15"/>
      <c r="B295" s="15"/>
      <c r="C295" s="200"/>
      <c r="D295" s="277"/>
      <c r="E295" s="277"/>
      <c r="F295" s="273"/>
      <c r="G295" s="273"/>
      <c r="H295" s="273"/>
      <c r="I295" s="229">
        <f t="shared" si="4"/>
        <v>0</v>
      </c>
      <c r="J295" s="275"/>
      <c r="K295" s="275"/>
      <c r="L295" s="275"/>
      <c r="M295" s="275"/>
      <c r="N295" s="297"/>
      <c r="O295" s="158"/>
    </row>
    <row r="296" spans="1:15" ht="12.75" thickBot="1">
      <c r="A296" s="30"/>
      <c r="B296" s="22" t="s">
        <v>239</v>
      </c>
      <c r="C296" s="298">
        <v>0</v>
      </c>
      <c r="D296" s="102">
        <v>1708.68</v>
      </c>
      <c r="E296" s="102">
        <v>35927.64</v>
      </c>
      <c r="F296" s="102">
        <v>24534.6</v>
      </c>
      <c r="G296" s="102">
        <v>24534.6</v>
      </c>
      <c r="H296" s="102">
        <f>D296+E296+F296+G296</f>
        <v>86705.51999999999</v>
      </c>
      <c r="I296" s="229">
        <f t="shared" si="4"/>
        <v>61232.711864406774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61232.711864406774</v>
      </c>
    </row>
    <row r="297" spans="1:15" ht="12.75" thickBot="1">
      <c r="A297" s="15"/>
      <c r="B297" s="15"/>
      <c r="C297" s="200"/>
      <c r="D297" s="269"/>
      <c r="E297" s="269"/>
      <c r="F297" s="273"/>
      <c r="G297" s="273"/>
      <c r="H297" s="273"/>
      <c r="I297" s="229">
        <f t="shared" si="4"/>
        <v>0</v>
      </c>
      <c r="J297" s="275"/>
      <c r="K297" s="275"/>
      <c r="L297" s="275"/>
      <c r="M297" s="275"/>
      <c r="N297" s="297"/>
      <c r="O297" s="158"/>
    </row>
    <row r="298" spans="1:15" ht="12.75" thickBot="1">
      <c r="A298" s="30"/>
      <c r="B298" s="22" t="s">
        <v>240</v>
      </c>
      <c r="C298" s="298">
        <v>0</v>
      </c>
      <c r="D298" s="102">
        <v>8046.24</v>
      </c>
      <c r="E298" s="102">
        <v>40732.21</v>
      </c>
      <c r="F298" s="102">
        <v>30923.28</v>
      </c>
      <c r="G298" s="102">
        <v>30923.28</v>
      </c>
      <c r="H298" s="102">
        <f>D298+E298+F298+G298</f>
        <v>110625.01</v>
      </c>
      <c r="I298" s="229">
        <f t="shared" si="4"/>
        <v>78125.00706214689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78125.00706214689</v>
      </c>
    </row>
    <row r="299" spans="1:15" ht="12.75" thickBot="1">
      <c r="A299" s="1"/>
      <c r="B299" s="1"/>
      <c r="C299" s="202"/>
      <c r="D299" s="277"/>
      <c r="E299" s="277"/>
      <c r="F299" s="269"/>
      <c r="G299" s="269"/>
      <c r="H299" s="269"/>
      <c r="I299" s="229">
        <f t="shared" si="4"/>
        <v>0</v>
      </c>
      <c r="J299" s="271"/>
      <c r="K299" s="271"/>
      <c r="L299" s="271"/>
      <c r="M299" s="271"/>
      <c r="N299" s="294"/>
      <c r="O299" s="147"/>
    </row>
    <row r="300" spans="1:15" ht="12.75" thickBot="1">
      <c r="A300" s="30"/>
      <c r="B300" s="22" t="s">
        <v>241</v>
      </c>
      <c r="C300" s="298">
        <v>0</v>
      </c>
      <c r="D300" s="102">
        <v>0</v>
      </c>
      <c r="E300" s="102">
        <v>27351.49</v>
      </c>
      <c r="F300" s="102">
        <v>18641.28</v>
      </c>
      <c r="G300" s="102">
        <v>18641.28</v>
      </c>
      <c r="H300" s="102">
        <f>D300+E300+F300+G300</f>
        <v>64634.05</v>
      </c>
      <c r="I300" s="229">
        <f t="shared" si="4"/>
        <v>45645.51553672317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45645.51553672317</v>
      </c>
    </row>
    <row r="301" spans="1:15" ht="12.75" thickBot="1">
      <c r="A301" s="15"/>
      <c r="B301" s="15"/>
      <c r="C301" s="200"/>
      <c r="D301" s="277"/>
      <c r="E301" s="277"/>
      <c r="F301" s="273"/>
      <c r="G301" s="273"/>
      <c r="H301" s="273"/>
      <c r="I301" s="229">
        <f t="shared" si="4"/>
        <v>0</v>
      </c>
      <c r="J301" s="275"/>
      <c r="K301" s="275"/>
      <c r="L301" s="275"/>
      <c r="M301" s="275"/>
      <c r="N301" s="297"/>
      <c r="O301" s="158"/>
    </row>
    <row r="302" spans="1:15" ht="12.7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4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</row>
    <row r="303" spans="1:15" ht="12.7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4"/>
        <v>0</v>
      </c>
      <c r="J303" s="275"/>
      <c r="K303" s="275"/>
      <c r="L303" s="275"/>
      <c r="M303" s="275"/>
      <c r="N303" s="297"/>
      <c r="O303" s="158"/>
    </row>
    <row r="304" spans="1:15" ht="12.75" thickBot="1">
      <c r="A304" s="30"/>
      <c r="B304" s="22" t="s">
        <v>243</v>
      </c>
      <c r="C304" s="298">
        <v>3275.35</v>
      </c>
      <c r="D304" s="102">
        <v>1249.65</v>
      </c>
      <c r="E304" s="102">
        <v>3102.39</v>
      </c>
      <c r="F304" s="102">
        <v>3102.39</v>
      </c>
      <c r="G304" s="102">
        <v>3102.39</v>
      </c>
      <c r="H304" s="102">
        <f>D304+E304+F304+G304</f>
        <v>10556.82</v>
      </c>
      <c r="I304" s="229">
        <f t="shared" si="4"/>
        <v>7455.381355932204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10730.731355932205</v>
      </c>
    </row>
    <row r="305" spans="1:15" ht="12.7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4"/>
        <v>0</v>
      </c>
      <c r="J305" s="275"/>
      <c r="K305" s="275"/>
      <c r="L305" s="275"/>
      <c r="M305" s="275"/>
      <c r="N305" s="297"/>
      <c r="O305" s="158"/>
    </row>
    <row r="306" spans="1:15" ht="12.75" thickBot="1">
      <c r="A306" s="30"/>
      <c r="B306" s="22" t="s">
        <v>244</v>
      </c>
      <c r="C306" s="298">
        <v>3277.85</v>
      </c>
      <c r="D306" s="102">
        <v>1254.75</v>
      </c>
      <c r="E306" s="102">
        <v>2952.72</v>
      </c>
      <c r="F306" s="102">
        <v>2952.72</v>
      </c>
      <c r="G306" s="102">
        <v>2952.72</v>
      </c>
      <c r="H306" s="102">
        <f>D306+E306+F306+G306</f>
        <v>10112.909999999998</v>
      </c>
      <c r="I306" s="229">
        <f t="shared" si="4"/>
        <v>7141.885593220339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10419.735593220339</v>
      </c>
    </row>
    <row r="307" spans="1:15" ht="12.7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4"/>
        <v>0</v>
      </c>
      <c r="J307" s="271"/>
      <c r="K307" s="271"/>
      <c r="L307" s="271"/>
      <c r="M307" s="271"/>
      <c r="N307" s="294"/>
      <c r="O307" s="147"/>
    </row>
    <row r="308" spans="1:15" ht="12.7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4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</row>
    <row r="309" spans="1:15" ht="12.7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4"/>
        <v>0</v>
      </c>
      <c r="J309" s="275"/>
      <c r="K309" s="275"/>
      <c r="L309" s="275"/>
      <c r="M309" s="275"/>
      <c r="N309" s="297"/>
      <c r="O309" s="158"/>
    </row>
    <row r="310" spans="1:15" ht="12.7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4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</row>
    <row r="311" spans="1:15" ht="12.7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4"/>
        <v>0</v>
      </c>
      <c r="J311" s="285"/>
      <c r="K311" s="285"/>
      <c r="L311" s="285"/>
      <c r="M311" s="285"/>
      <c r="N311" s="300"/>
      <c r="O311" s="161"/>
    </row>
    <row r="312" spans="1:15" ht="12.7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4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</row>
    <row r="313" spans="1:15" ht="12.7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4"/>
        <v>0</v>
      </c>
      <c r="J313" s="285"/>
      <c r="K313" s="285"/>
      <c r="L313" s="285"/>
      <c r="M313" s="285"/>
      <c r="N313" s="300"/>
      <c r="O313" s="161"/>
    </row>
    <row r="314" spans="1:15" ht="12.7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4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</row>
    <row r="315" spans="1:15" ht="12.7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4"/>
        <v>0</v>
      </c>
      <c r="J315" s="285"/>
      <c r="K315" s="285"/>
      <c r="L315" s="285"/>
      <c r="M315" s="285"/>
      <c r="N315" s="300"/>
      <c r="O315" s="161"/>
    </row>
    <row r="316" spans="1:15" ht="12.7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5" ref="I316:I323">H316/1.2/1.18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</row>
    <row r="317" spans="1:15" ht="12.7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5"/>
        <v>0</v>
      </c>
      <c r="J317" s="275"/>
      <c r="K317" s="275"/>
      <c r="L317" s="275"/>
      <c r="M317" s="275"/>
      <c r="N317" s="297"/>
      <c r="O317" s="158"/>
    </row>
    <row r="318" spans="1:15" ht="12.75" thickBot="1">
      <c r="A318" s="30"/>
      <c r="B318" s="22" t="s">
        <v>250</v>
      </c>
      <c r="C318" s="298">
        <v>3253.85</v>
      </c>
      <c r="D318" s="102">
        <v>1244.13</v>
      </c>
      <c r="E318" s="102">
        <v>49612.2</v>
      </c>
      <c r="F318" s="102">
        <v>33107.73</v>
      </c>
      <c r="G318" s="102">
        <v>33107.73</v>
      </c>
      <c r="H318" s="102">
        <f>D318+E318+F318+G318</f>
        <v>117071.79000000001</v>
      </c>
      <c r="I318" s="229">
        <f t="shared" si="5"/>
        <v>82677.81779661018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85931.66779661019</v>
      </c>
    </row>
    <row r="319" spans="1:15" ht="12.75" thickBot="1">
      <c r="A319" s="15"/>
      <c r="B319" s="15"/>
      <c r="C319" s="200"/>
      <c r="D319" s="277"/>
      <c r="E319" s="277"/>
      <c r="F319" s="273"/>
      <c r="G319" s="273"/>
      <c r="H319" s="273"/>
      <c r="I319" s="229">
        <f t="shared" si="5"/>
        <v>0</v>
      </c>
      <c r="J319" s="275"/>
      <c r="K319" s="275"/>
      <c r="L319" s="275"/>
      <c r="M319" s="275"/>
      <c r="N319" s="297"/>
      <c r="O319" s="158"/>
    </row>
    <row r="320" spans="1:15" ht="12.75" thickBot="1">
      <c r="A320" s="30"/>
      <c r="B320" s="22" t="s">
        <v>251</v>
      </c>
      <c r="C320" s="298">
        <v>764.11</v>
      </c>
      <c r="D320" s="102">
        <v>292.71</v>
      </c>
      <c r="E320" s="102">
        <v>36032.4</v>
      </c>
      <c r="F320" s="102">
        <v>19527.93</v>
      </c>
      <c r="G320" s="102">
        <v>19527.93</v>
      </c>
      <c r="H320" s="102">
        <f>D320+E320+F320+G320</f>
        <v>75380.97</v>
      </c>
      <c r="I320" s="229">
        <f t="shared" si="5"/>
        <v>53235.14830508475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53999.25830508475</v>
      </c>
    </row>
    <row r="321" spans="1:15" ht="12.7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5"/>
        <v>0</v>
      </c>
      <c r="J321" s="275"/>
      <c r="K321" s="275"/>
      <c r="L321" s="275"/>
      <c r="M321" s="275"/>
      <c r="N321" s="297"/>
      <c r="O321" s="158"/>
    </row>
    <row r="322" spans="1:15" ht="12.75" thickBot="1">
      <c r="A322" s="30"/>
      <c r="B322" s="22" t="s">
        <v>356</v>
      </c>
      <c r="C322" s="301">
        <v>0</v>
      </c>
      <c r="D322" s="102"/>
      <c r="E322" s="102">
        <v>19372.2</v>
      </c>
      <c r="F322" s="102">
        <v>13988.34</v>
      </c>
      <c r="G322" s="102">
        <v>13988.34</v>
      </c>
      <c r="H322" s="102">
        <f>D322+E322+F322+G322</f>
        <v>47348.880000000005</v>
      </c>
      <c r="I322" s="229">
        <f t="shared" si="5"/>
        <v>33438.4745762712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33438.4745762712</v>
      </c>
    </row>
    <row r="323" spans="1:15" ht="12.7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5"/>
        <v>0</v>
      </c>
      <c r="J323" s="271"/>
      <c r="K323" s="271"/>
      <c r="L323" s="271"/>
      <c r="M323" s="271"/>
      <c r="N323" s="294"/>
      <c r="O323" s="147"/>
    </row>
    <row r="324" spans="1:15" ht="12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</row>
    <row r="325" spans="1:17" ht="12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</f>
        <v>14041.69</v>
      </c>
      <c r="D325" s="42">
        <f>D252+D254+D256+D258+D260+D262+D264+D266+D268+D270+D272+D274+D276+D278+D280+D282+D284+D286+D288+D290+D292+D294+D296+D298+D300+D302+D304+D306+D308+D310+D312+D314+D316+D318+D320+D322+D273</f>
        <v>23645.4</v>
      </c>
      <c r="E325" s="42">
        <f>E252+E254+E256+E258+E260+E262+E264+E266+E268+E270+E272+E274+E276+E278+E280+E282+E284+E286+E288+E290+E292+E294+E296+E298+E300+E302+E304+E306+E308+E310+E312+E314+E316+E318+E320+E322+E273</f>
        <v>408626.12000000005</v>
      </c>
      <c r="F325" s="42">
        <f>F252+F254+F256+F258+F260+F262+F264+F266+F268+F270+F272+F274+F276+F278+F280+F282+F284+F286+F288+F290+F292+F294+F296+F298+F300+F302+F304+F306+F308+F310+F312+F314+F316+F318+F320+F322+F273</f>
        <v>280932.45000000007</v>
      </c>
      <c r="G325" s="42">
        <f>G252+G254+G256+G258+G260+G262+G264+G266+G268+G270+G272+G274+G276+G278+G280+G282+G284+G286+G288+G290+G292+G294+G296+G298+G300+G302+G304+G306+G308+G310+G312+G314+G316+G318+G320+G322+G273</f>
        <v>281644.50000000006</v>
      </c>
      <c r="H325" s="137">
        <f>D325+E325+F325+G325</f>
        <v>994848.4700000002</v>
      </c>
      <c r="I325" s="42">
        <f>I252+I254+I256+I258+I260+I262+I264+I266+I268+I270+I272+I274+I276+I278+I280+I282+I284+I286+I288+I290+I292+I294+I296+I298+I300+I302+I304+I306+I308+I310+I312+I314+I316+I318+I320+I322+I273</f>
        <v>702576.6031073447</v>
      </c>
      <c r="J325" s="42">
        <f>J250+J252+J254+J258+J260+J262+J264+J266+J268+J270+J272+J274+J276+J278+J280+J282+J284+J286+J288+J290+J292+J294+J296+J298+J300+J302+J304+J306+J308+J310+J312+J314+J316+J318+J320+J322+J273</f>
        <v>0</v>
      </c>
      <c r="K325" s="42">
        <f>K250+K252+K254+K258+K260+K262+K264+K266+K268+K270+K272+K274+K276+K278+K280+K282+K284+K286+K288+K290+K292+K294+K296+K298+K300+K302+K304+K306+K308+K310+K312+K314+K316+K318+K320+K322+K273</f>
        <v>0</v>
      </c>
      <c r="L325" s="42">
        <f>L250+L252+L254+L258+L260+L262+L264+L266+L268+L270+L272+L274+L276+L278+L280+L282+L284+L286+L288+L290+L292+L294+L296+L298+L300+L302+L304+L306+L308+L310+L312+L314+L316+L318+L320+L322+L273</f>
        <v>0</v>
      </c>
      <c r="M325" s="42">
        <f>M250+M252+M254+M258+M260+M262+M264+M266+M268+M270+M272+M274+M276+M278+M280+M282+M284+M286+M288+M290+M292+M294+M296+M298+M300+M302+M304+M306+M308+M310+M312+M314+M316+M318+M320+M322+M273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O250+O252+O254+O258+O260+O262+O264+O266+O268+O270+O272+O274+O276+O278+O280+O282+O284+O286+O288+O290+O292+O294+O296+O298+O300+O302+O304+O306+O308+O310+O312+O314+O316+O318+O320+O322+O273</f>
        <v>716618.2931073447</v>
      </c>
      <c r="Q325" s="12" t="s">
        <v>232</v>
      </c>
    </row>
    <row r="326" spans="1:15" ht="12.75" thickBot="1">
      <c r="A326" s="43"/>
      <c r="B326" s="134" t="s">
        <v>388</v>
      </c>
      <c r="C326" s="78"/>
      <c r="D326" s="42"/>
      <c r="E326" s="42"/>
      <c r="F326" s="42"/>
      <c r="G326" s="42"/>
      <c r="H326" s="137"/>
      <c r="I326" s="229">
        <f>H325-I325</f>
        <v>292271.8668926555</v>
      </c>
      <c r="J326" s="42"/>
      <c r="K326" s="42"/>
      <c r="L326" s="42"/>
      <c r="M326" s="42"/>
      <c r="N326" s="145">
        <f>J326+K326+L326+M326</f>
        <v>0</v>
      </c>
      <c r="O326" s="146"/>
    </row>
    <row r="327" spans="1:15" ht="12.7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/>
    </row>
    <row r="328" spans="1:15" ht="12.7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I327+I326+I325</f>
        <v>994848.4700000002</v>
      </c>
      <c r="J328" s="167"/>
      <c r="K328" s="167"/>
      <c r="L328" s="167"/>
      <c r="M328" s="167"/>
      <c r="N328" s="164">
        <f>J328+K328+L328+M328</f>
        <v>0</v>
      </c>
      <c r="O328" s="243"/>
    </row>
    <row r="329" spans="4:15" ht="11.25">
      <c r="D329" s="125"/>
      <c r="E329" s="125"/>
      <c r="F329" s="75"/>
      <c r="G329" s="75"/>
      <c r="H329" s="75"/>
      <c r="I329" s="75"/>
      <c r="J329" s="75"/>
      <c r="K329" s="75"/>
      <c r="L329" s="75"/>
      <c r="M329" s="75"/>
      <c r="N329" s="126"/>
      <c r="O329" s="127"/>
    </row>
    <row r="330" spans="4:15" ht="11.25">
      <c r="D330" s="125"/>
      <c r="E330" s="125"/>
      <c r="F330" s="75"/>
      <c r="G330" s="75"/>
      <c r="H330" s="75"/>
      <c r="I330" s="75"/>
      <c r="J330" s="75"/>
      <c r="K330" s="75"/>
      <c r="L330" s="75"/>
      <c r="M330" s="75"/>
      <c r="N330" s="126"/>
      <c r="O330" s="382"/>
    </row>
    <row r="331" spans="1:15" ht="11.25">
      <c r="A331" s="253"/>
      <c r="B331" s="253"/>
      <c r="C331" s="253"/>
      <c r="D331" s="254"/>
      <c r="E331" s="254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1.25">
      <c r="A332" s="69"/>
      <c r="B332" s="69"/>
      <c r="D332" s="125"/>
      <c r="E332" s="12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1.25">
      <c r="A333" s="69"/>
      <c r="B333" s="69"/>
      <c r="D333" s="125"/>
      <c r="E333" s="12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4:15" ht="12" thickBot="1">
      <c r="D334" s="125"/>
      <c r="E334" s="12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1.25">
      <c r="A335" s="59"/>
      <c r="B335" s="17" t="s">
        <v>61</v>
      </c>
      <c r="C335" s="328" t="s">
        <v>219</v>
      </c>
      <c r="D335" s="125"/>
      <c r="E335" s="125"/>
      <c r="F335" s="75"/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12" thickBot="1">
      <c r="A336" s="59"/>
      <c r="D336" s="125"/>
      <c r="E336" s="12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2" thickBot="1">
      <c r="A337" s="60" t="s">
        <v>146</v>
      </c>
      <c r="B337" s="21" t="s">
        <v>94</v>
      </c>
      <c r="C337" s="205"/>
      <c r="D337" s="81"/>
      <c r="E337" s="81" t="s">
        <v>374</v>
      </c>
      <c r="F337" s="82"/>
      <c r="G337" s="82"/>
      <c r="H337" s="233"/>
      <c r="I337" s="223"/>
      <c r="J337" s="85"/>
      <c r="K337" s="85" t="s">
        <v>18</v>
      </c>
      <c r="L337" s="85"/>
      <c r="M337" s="86"/>
      <c r="N337" s="92"/>
      <c r="O337" s="115"/>
    </row>
    <row r="338" spans="1:15" ht="57" thickBot="1">
      <c r="A338" s="61"/>
      <c r="B338" s="3"/>
      <c r="C338" s="331" t="s">
        <v>363</v>
      </c>
      <c r="D338" s="262" t="s">
        <v>220</v>
      </c>
      <c r="E338" s="262" t="s">
        <v>320</v>
      </c>
      <c r="F338" s="89"/>
      <c r="G338" s="89"/>
      <c r="H338" s="234" t="s">
        <v>386</v>
      </c>
      <c r="I338" s="90" t="s">
        <v>392</v>
      </c>
      <c r="J338" s="91"/>
      <c r="K338" s="88"/>
      <c r="L338" s="88"/>
      <c r="M338" s="88"/>
      <c r="N338" s="93" t="s">
        <v>19</v>
      </c>
      <c r="O338" s="116" t="s">
        <v>367</v>
      </c>
    </row>
    <row r="339" spans="1:15" ht="12" thickBot="1">
      <c r="A339" s="61"/>
      <c r="B339" s="3"/>
      <c r="C339" s="199"/>
      <c r="D339" s="437"/>
      <c r="E339" s="437"/>
      <c r="F339" s="335"/>
      <c r="G339" s="335"/>
      <c r="H339" s="411"/>
      <c r="I339" s="412"/>
      <c r="J339" s="355"/>
      <c r="K339" s="355"/>
      <c r="L339" s="355"/>
      <c r="M339" s="355"/>
      <c r="N339" s="413"/>
      <c r="O339" s="116"/>
    </row>
    <row r="340" spans="1:16" ht="12.75" thickBot="1">
      <c r="A340" s="396"/>
      <c r="B340" s="80" t="s">
        <v>147</v>
      </c>
      <c r="C340" s="416">
        <v>880.85</v>
      </c>
      <c r="D340" s="102">
        <v>450.21</v>
      </c>
      <c r="E340" s="102">
        <v>1750.98</v>
      </c>
      <c r="F340" s="102">
        <v>1750.98</v>
      </c>
      <c r="G340" s="102">
        <v>1750.98</v>
      </c>
      <c r="H340" s="102">
        <f>D340+E340+F340+G340</f>
        <v>5703.15</v>
      </c>
      <c r="I340" s="229">
        <f aca="true" t="shared" si="6" ref="I340:I403">H340/1.2/1.18</f>
        <v>4027.648305084746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4908.498305084746</v>
      </c>
      <c r="P340" s="378">
        <f>C340+I340-N340</f>
        <v>4908.498305084746</v>
      </c>
    </row>
    <row r="341" spans="1:17" ht="12.75" thickBot="1">
      <c r="A341" s="65"/>
      <c r="B341" s="48"/>
      <c r="C341" s="72"/>
      <c r="D341" s="94"/>
      <c r="E341" s="94"/>
      <c r="F341" s="94"/>
      <c r="G341" s="95"/>
      <c r="H341" s="95"/>
      <c r="I341" s="229">
        <f t="shared" si="6"/>
        <v>0</v>
      </c>
      <c r="J341" s="107"/>
      <c r="K341" s="107"/>
      <c r="L341" s="107"/>
      <c r="M341" s="107"/>
      <c r="N341" s="120"/>
      <c r="O341" s="123"/>
      <c r="P341" s="378">
        <f aca="true" t="shared" si="7" ref="P341:P404">C341+I341-N341</f>
        <v>0</v>
      </c>
      <c r="Q341" s="378"/>
    </row>
    <row r="342" spans="1:17" ht="12.75" thickBot="1">
      <c r="A342" s="396"/>
      <c r="B342" s="80" t="s">
        <v>148</v>
      </c>
      <c r="C342" s="416">
        <v>1772.26</v>
      </c>
      <c r="D342" s="102">
        <v>2626.71</v>
      </c>
      <c r="E342" s="102">
        <v>3870.18</v>
      </c>
      <c r="F342" s="102">
        <v>3870.18</v>
      </c>
      <c r="G342" s="102">
        <v>3870.18</v>
      </c>
      <c r="H342" s="102">
        <f>D342+E342+F342+G342</f>
        <v>14237.25</v>
      </c>
      <c r="I342" s="229">
        <f t="shared" si="6"/>
        <v>10054.555084745763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11826.815084745764</v>
      </c>
      <c r="P342" s="378">
        <f t="shared" si="7"/>
        <v>11826.815084745764</v>
      </c>
      <c r="Q342" s="378"/>
    </row>
    <row r="343" spans="1:17" ht="12.75" thickBot="1">
      <c r="A343" s="67"/>
      <c r="B343" s="50"/>
      <c r="C343" s="77"/>
      <c r="D343" s="94"/>
      <c r="E343" s="94"/>
      <c r="F343" s="94"/>
      <c r="G343" s="95"/>
      <c r="H343" s="95"/>
      <c r="I343" s="229">
        <f t="shared" si="6"/>
        <v>0</v>
      </c>
      <c r="J343" s="107"/>
      <c r="K343" s="107"/>
      <c r="L343" s="107"/>
      <c r="M343" s="107"/>
      <c r="N343" s="120"/>
      <c r="O343" s="123"/>
      <c r="P343" s="378">
        <f t="shared" si="7"/>
        <v>0</v>
      </c>
      <c r="Q343" s="378"/>
    </row>
    <row r="344" spans="1:17" ht="12.75" thickBot="1">
      <c r="A344" s="396"/>
      <c r="B344" s="80" t="s">
        <v>57</v>
      </c>
      <c r="C344" s="416">
        <v>0</v>
      </c>
      <c r="D344" s="102">
        <v>0</v>
      </c>
      <c r="E344" s="102">
        <v>1122.75</v>
      </c>
      <c r="F344" s="102">
        <v>1122.75</v>
      </c>
      <c r="G344" s="102">
        <v>1122.75</v>
      </c>
      <c r="H344" s="102">
        <f>D344+E344+F344+G344</f>
        <v>3368.25</v>
      </c>
      <c r="I344" s="229">
        <f t="shared" si="6"/>
        <v>2378.7076271186443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2378.7076271186443</v>
      </c>
      <c r="P344" s="378">
        <f t="shared" si="7"/>
        <v>2378.7076271186443</v>
      </c>
      <c r="Q344" s="378"/>
    </row>
    <row r="345" spans="1:17" ht="12.75" thickBot="1">
      <c r="A345" s="68"/>
      <c r="B345" s="48"/>
      <c r="C345" s="72"/>
      <c r="D345" s="94"/>
      <c r="E345" s="94"/>
      <c r="F345" s="94"/>
      <c r="G345" s="95"/>
      <c r="H345" s="95"/>
      <c r="I345" s="229">
        <f t="shared" si="6"/>
        <v>0</v>
      </c>
      <c r="J345" s="107"/>
      <c r="K345" s="107"/>
      <c r="L345" s="107"/>
      <c r="M345" s="107"/>
      <c r="N345" s="120"/>
      <c r="O345" s="123"/>
      <c r="P345" s="378">
        <f t="shared" si="7"/>
        <v>0</v>
      </c>
      <c r="Q345" s="378"/>
    </row>
    <row r="346" spans="1:17" ht="12.75" thickBot="1">
      <c r="A346" s="396"/>
      <c r="B346" s="80" t="s">
        <v>149</v>
      </c>
      <c r="C346" s="416">
        <v>0</v>
      </c>
      <c r="D346" s="102"/>
      <c r="E346" s="102"/>
      <c r="F346" s="102"/>
      <c r="G346" s="102"/>
      <c r="H346" s="102">
        <f>D346+E346+F346+G346</f>
        <v>0</v>
      </c>
      <c r="I346" s="229">
        <f t="shared" si="6"/>
        <v>0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0</v>
      </c>
      <c r="P346" s="378">
        <f t="shared" si="7"/>
        <v>0</v>
      </c>
      <c r="Q346" s="378"/>
    </row>
    <row r="347" spans="1:17" ht="12.75" thickBot="1">
      <c r="A347" s="62"/>
      <c r="B347" s="48"/>
      <c r="C347" s="75"/>
      <c r="D347" s="94"/>
      <c r="E347" s="94"/>
      <c r="F347" s="94"/>
      <c r="G347" s="95"/>
      <c r="H347" s="95"/>
      <c r="I347" s="229">
        <f t="shared" si="6"/>
        <v>0</v>
      </c>
      <c r="J347" s="107"/>
      <c r="K347" s="107"/>
      <c r="L347" s="107"/>
      <c r="M347" s="107"/>
      <c r="N347" s="120"/>
      <c r="O347" s="123"/>
      <c r="P347" s="378">
        <f t="shared" si="7"/>
        <v>0</v>
      </c>
      <c r="Q347" s="378"/>
    </row>
    <row r="348" spans="1:17" ht="12.75" thickBot="1">
      <c r="A348" s="396"/>
      <c r="B348" s="80" t="s">
        <v>150</v>
      </c>
      <c r="C348" s="416">
        <v>7308.16</v>
      </c>
      <c r="D348" s="102">
        <v>2092.98</v>
      </c>
      <c r="E348" s="102">
        <v>7283.35</v>
      </c>
      <c r="F348" s="102">
        <v>4562.97</v>
      </c>
      <c r="G348" s="102">
        <v>4562.97</v>
      </c>
      <c r="H348" s="102">
        <f>D348+E348+F348+G348</f>
        <v>18502.27</v>
      </c>
      <c r="I348" s="229">
        <f t="shared" si="6"/>
        <v>13066.574858757063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20374.734858757063</v>
      </c>
      <c r="P348" s="378">
        <f t="shared" si="7"/>
        <v>20374.734858757063</v>
      </c>
      <c r="Q348" s="378"/>
    </row>
    <row r="349" spans="1:17" ht="12.75" thickBot="1">
      <c r="A349" s="62"/>
      <c r="B349" s="48"/>
      <c r="C349" s="75"/>
      <c r="D349" s="94"/>
      <c r="E349" s="94"/>
      <c r="F349" s="94"/>
      <c r="G349" s="95"/>
      <c r="H349" s="95"/>
      <c r="I349" s="229">
        <f t="shared" si="6"/>
        <v>0</v>
      </c>
      <c r="J349" s="107"/>
      <c r="K349" s="107"/>
      <c r="L349" s="107"/>
      <c r="M349" s="107"/>
      <c r="N349" s="120"/>
      <c r="O349" s="123"/>
      <c r="P349" s="378">
        <f t="shared" si="7"/>
        <v>0</v>
      </c>
      <c r="Q349" s="378"/>
    </row>
    <row r="350" spans="1:17" ht="12.75" thickBot="1">
      <c r="A350" s="396"/>
      <c r="B350" s="80" t="s">
        <v>151</v>
      </c>
      <c r="C350" s="416">
        <v>0</v>
      </c>
      <c r="D350" s="102">
        <v>1637.46</v>
      </c>
      <c r="E350" s="102">
        <v>6243.96</v>
      </c>
      <c r="F350" s="102">
        <v>3880.98</v>
      </c>
      <c r="G350" s="102">
        <v>3880.98</v>
      </c>
      <c r="H350" s="102">
        <f>D350+E350+F350+G350</f>
        <v>15643.38</v>
      </c>
      <c r="I350" s="229">
        <f t="shared" si="6"/>
        <v>11047.584745762711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11047.584745762711</v>
      </c>
      <c r="P350" s="378">
        <f t="shared" si="7"/>
        <v>11047.584745762711</v>
      </c>
      <c r="Q350" s="378"/>
    </row>
    <row r="351" spans="1:17" ht="12.75" thickBot="1">
      <c r="A351" s="62"/>
      <c r="B351" s="48"/>
      <c r="C351" s="75"/>
      <c r="D351" s="94"/>
      <c r="E351" s="94"/>
      <c r="F351" s="94"/>
      <c r="G351" s="95"/>
      <c r="H351" s="95"/>
      <c r="I351" s="229">
        <f t="shared" si="6"/>
        <v>0</v>
      </c>
      <c r="J351" s="107"/>
      <c r="K351" s="107"/>
      <c r="L351" s="107"/>
      <c r="M351" s="107"/>
      <c r="N351" s="120"/>
      <c r="O351" s="123"/>
      <c r="P351" s="378">
        <f t="shared" si="7"/>
        <v>0</v>
      </c>
      <c r="Q351" s="378"/>
    </row>
    <row r="352" spans="1:17" ht="12.75" thickBot="1">
      <c r="A352" s="396"/>
      <c r="B352" s="80" t="s">
        <v>152</v>
      </c>
      <c r="C352" s="416">
        <v>0</v>
      </c>
      <c r="D352" s="102">
        <v>264.3</v>
      </c>
      <c r="E352" s="102">
        <v>2684.46</v>
      </c>
      <c r="F352" s="102">
        <v>1474.38</v>
      </c>
      <c r="G352" s="102">
        <v>1474.38</v>
      </c>
      <c r="H352" s="102">
        <f>D352+E352+F352+G352</f>
        <v>5897.52</v>
      </c>
      <c r="I352" s="229">
        <f t="shared" si="6"/>
        <v>4164.9152542372885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4164.9152542372885</v>
      </c>
      <c r="P352" s="378">
        <f t="shared" si="7"/>
        <v>4164.9152542372885</v>
      </c>
      <c r="Q352" s="378"/>
    </row>
    <row r="353" spans="1:17" ht="12.75" thickBot="1">
      <c r="A353" s="62"/>
      <c r="B353" s="48"/>
      <c r="C353" s="75"/>
      <c r="D353" s="94"/>
      <c r="E353" s="94"/>
      <c r="F353" s="94"/>
      <c r="G353" s="95"/>
      <c r="H353" s="95"/>
      <c r="I353" s="229">
        <f t="shared" si="6"/>
        <v>0</v>
      </c>
      <c r="J353" s="107"/>
      <c r="K353" s="107"/>
      <c r="L353" s="107"/>
      <c r="M353" s="107"/>
      <c r="N353" s="120"/>
      <c r="O353" s="123"/>
      <c r="P353" s="378">
        <f t="shared" si="7"/>
        <v>0</v>
      </c>
      <c r="Q353" s="378"/>
    </row>
    <row r="354" spans="1:17" ht="12.75" thickBot="1">
      <c r="A354" s="396"/>
      <c r="B354" s="80" t="s">
        <v>153</v>
      </c>
      <c r="C354" s="416">
        <v>0</v>
      </c>
      <c r="D354" s="102">
        <v>0</v>
      </c>
      <c r="E354" s="102">
        <v>2420.16</v>
      </c>
      <c r="F354" s="102">
        <v>1210.08</v>
      </c>
      <c r="G354" s="102">
        <v>1210.08</v>
      </c>
      <c r="H354" s="102">
        <f>D354+E354+F354+G354</f>
        <v>4840.32</v>
      </c>
      <c r="I354" s="229">
        <f t="shared" si="6"/>
        <v>3418.305084745763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3418.305084745763</v>
      </c>
      <c r="P354" s="378">
        <f t="shared" si="7"/>
        <v>3418.305084745763</v>
      </c>
      <c r="Q354" s="378"/>
    </row>
    <row r="355" spans="1:17" ht="12.75" thickBot="1">
      <c r="A355" s="67"/>
      <c r="B355" s="50"/>
      <c r="C355" s="77"/>
      <c r="D355" s="94"/>
      <c r="E355" s="94"/>
      <c r="F355" s="94"/>
      <c r="G355" s="95"/>
      <c r="H355" s="95"/>
      <c r="I355" s="229">
        <f t="shared" si="6"/>
        <v>0</v>
      </c>
      <c r="J355" s="107"/>
      <c r="K355" s="107"/>
      <c r="L355" s="107"/>
      <c r="M355" s="107"/>
      <c r="N355" s="120"/>
      <c r="O355" s="123"/>
      <c r="P355" s="378">
        <f t="shared" si="7"/>
        <v>0</v>
      </c>
      <c r="Q355" s="378"/>
    </row>
    <row r="356" spans="1:17" ht="12.75" thickBot="1">
      <c r="A356" s="396"/>
      <c r="B356" s="80" t="s">
        <v>53</v>
      </c>
      <c r="C356" s="416">
        <v>1103.02</v>
      </c>
      <c r="D356" s="102">
        <v>562.59</v>
      </c>
      <c r="E356" s="102">
        <v>1772.67</v>
      </c>
      <c r="F356" s="102">
        <v>1772.67</v>
      </c>
      <c r="G356" s="102">
        <v>1772.67</v>
      </c>
      <c r="H356" s="102">
        <f>D356+E356+F356+G356</f>
        <v>5880.6</v>
      </c>
      <c r="I356" s="229">
        <f t="shared" si="6"/>
        <v>4152.966101694917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5255.986101694916</v>
      </c>
      <c r="P356" s="378">
        <f t="shared" si="7"/>
        <v>5255.986101694916</v>
      </c>
      <c r="Q356" s="378"/>
    </row>
    <row r="357" spans="1:17" ht="12.75" thickBot="1">
      <c r="A357" s="67"/>
      <c r="B357" s="50"/>
      <c r="C357" s="77"/>
      <c r="D357" s="94"/>
      <c r="E357" s="94"/>
      <c r="F357" s="94"/>
      <c r="G357" s="95"/>
      <c r="H357" s="95"/>
      <c r="I357" s="229">
        <f t="shared" si="6"/>
        <v>0</v>
      </c>
      <c r="J357" s="107"/>
      <c r="K357" s="107"/>
      <c r="L357" s="107"/>
      <c r="M357" s="107"/>
      <c r="N357" s="120"/>
      <c r="O357" s="123"/>
      <c r="P357" s="378">
        <f t="shared" si="7"/>
        <v>0</v>
      </c>
      <c r="Q357" s="378"/>
    </row>
    <row r="358" spans="1:17" ht="12.75" thickBot="1">
      <c r="A358" s="396"/>
      <c r="B358" s="80" t="s">
        <v>42</v>
      </c>
      <c r="C358" s="420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6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  <c r="P358" s="378">
        <f t="shared" si="7"/>
        <v>0</v>
      </c>
      <c r="Q358" s="378"/>
    </row>
    <row r="359" spans="1:17" ht="12.75" thickBot="1">
      <c r="A359" s="65"/>
      <c r="B359" s="48"/>
      <c r="C359" s="76"/>
      <c r="D359" s="94"/>
      <c r="E359" s="94"/>
      <c r="F359" s="94"/>
      <c r="G359" s="95"/>
      <c r="H359" s="95"/>
      <c r="I359" s="229">
        <f t="shared" si="6"/>
        <v>0</v>
      </c>
      <c r="J359" s="107"/>
      <c r="K359" s="107"/>
      <c r="L359" s="107"/>
      <c r="M359" s="107"/>
      <c r="N359" s="120"/>
      <c r="O359" s="123"/>
      <c r="P359" s="378">
        <f t="shared" si="7"/>
        <v>0</v>
      </c>
      <c r="Q359" s="378"/>
    </row>
    <row r="360" spans="1:17" ht="12.7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6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  <c r="P360" s="378">
        <f t="shared" si="7"/>
        <v>0</v>
      </c>
      <c r="Q360" s="378"/>
    </row>
    <row r="361" spans="1:17" ht="12.75" thickBot="1">
      <c r="A361" s="62"/>
      <c r="B361" s="48"/>
      <c r="C361" s="75"/>
      <c r="D361" s="94"/>
      <c r="E361" s="94"/>
      <c r="F361" s="94"/>
      <c r="G361" s="95"/>
      <c r="H361" s="95"/>
      <c r="I361" s="229">
        <f t="shared" si="6"/>
        <v>0</v>
      </c>
      <c r="J361" s="107"/>
      <c r="K361" s="107"/>
      <c r="L361" s="107"/>
      <c r="M361" s="107"/>
      <c r="N361" s="120"/>
      <c r="O361" s="123"/>
      <c r="P361" s="378">
        <f t="shared" si="7"/>
        <v>0</v>
      </c>
      <c r="Q361" s="378"/>
    </row>
    <row r="362" spans="1:17" ht="12.75" thickBot="1">
      <c r="A362" s="396"/>
      <c r="B362" s="80" t="s">
        <v>156</v>
      </c>
      <c r="C362" s="416">
        <v>0</v>
      </c>
      <c r="D362" s="102"/>
      <c r="E362" s="102"/>
      <c r="F362" s="102"/>
      <c r="G362" s="102"/>
      <c r="H362" s="102">
        <f>D362+E362+F362+G362</f>
        <v>0</v>
      </c>
      <c r="I362" s="229">
        <f t="shared" si="6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  <c r="P362" s="378">
        <f t="shared" si="7"/>
        <v>0</v>
      </c>
      <c r="Q362" s="378"/>
    </row>
    <row r="363" spans="1:17" ht="12.75" thickBot="1">
      <c r="A363" s="10"/>
      <c r="B363" s="48"/>
      <c r="C363" s="75"/>
      <c r="D363" s="94"/>
      <c r="E363" s="94"/>
      <c r="F363" s="94"/>
      <c r="G363" s="95"/>
      <c r="H363" s="95"/>
      <c r="I363" s="229">
        <f t="shared" si="6"/>
        <v>0</v>
      </c>
      <c r="J363" s="107"/>
      <c r="K363" s="107"/>
      <c r="L363" s="107"/>
      <c r="M363" s="107"/>
      <c r="N363" s="120"/>
      <c r="O363" s="123"/>
      <c r="P363" s="378">
        <f t="shared" si="7"/>
        <v>0</v>
      </c>
      <c r="Q363" s="378"/>
    </row>
    <row r="364" spans="1:17" ht="12.75" thickBot="1">
      <c r="A364" s="64"/>
      <c r="B364" s="8" t="s">
        <v>157</v>
      </c>
      <c r="C364" s="190">
        <v>0</v>
      </c>
      <c r="D364" s="102">
        <v>0</v>
      </c>
      <c r="E364" s="102">
        <v>1210.08</v>
      </c>
      <c r="F364" s="102">
        <v>1210.08</v>
      </c>
      <c r="G364" s="102">
        <v>1726.2</v>
      </c>
      <c r="H364" s="102">
        <f>D364+E364+F364+G364</f>
        <v>4146.36</v>
      </c>
      <c r="I364" s="229">
        <f t="shared" si="6"/>
        <v>2928.2203389830506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2928.2203389830506</v>
      </c>
      <c r="P364" s="378">
        <f t="shared" si="7"/>
        <v>2928.2203389830506</v>
      </c>
      <c r="Q364" s="378"/>
    </row>
    <row r="365" spans="1:17" ht="12.75" thickBot="1">
      <c r="A365" s="62"/>
      <c r="B365" s="8"/>
      <c r="C365" s="75"/>
      <c r="D365" s="94"/>
      <c r="E365" s="94"/>
      <c r="F365" s="94"/>
      <c r="G365" s="95"/>
      <c r="H365" s="95"/>
      <c r="I365" s="229">
        <f t="shared" si="6"/>
        <v>0</v>
      </c>
      <c r="J365" s="107"/>
      <c r="K365" s="107"/>
      <c r="L365" s="107"/>
      <c r="M365" s="107"/>
      <c r="N365" s="120"/>
      <c r="O365" s="123"/>
      <c r="P365" s="378">
        <f t="shared" si="7"/>
        <v>0</v>
      </c>
      <c r="Q365" s="378"/>
    </row>
    <row r="366" spans="1:17" ht="12.7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6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  <c r="P366" s="378">
        <f t="shared" si="7"/>
        <v>0</v>
      </c>
      <c r="Q366" s="378"/>
    </row>
    <row r="367" spans="1:17" ht="12.75" thickBot="1">
      <c r="A367" s="62"/>
      <c r="B367" s="50"/>
      <c r="C367" s="75"/>
      <c r="D367" s="94"/>
      <c r="E367" s="94"/>
      <c r="F367" s="94"/>
      <c r="G367" s="95"/>
      <c r="H367" s="95"/>
      <c r="I367" s="229">
        <f t="shared" si="6"/>
        <v>0</v>
      </c>
      <c r="J367" s="107"/>
      <c r="K367" s="107"/>
      <c r="L367" s="107"/>
      <c r="M367" s="107"/>
      <c r="N367" s="120"/>
      <c r="O367" s="123"/>
      <c r="P367" s="378">
        <f t="shared" si="7"/>
        <v>0</v>
      </c>
      <c r="Q367" s="378"/>
    </row>
    <row r="368" spans="1:17" ht="12.75" thickBot="1">
      <c r="A368" s="396"/>
      <c r="B368" s="80" t="s">
        <v>159</v>
      </c>
      <c r="C368" s="416">
        <v>0</v>
      </c>
      <c r="D368" s="102">
        <v>128.07</v>
      </c>
      <c r="E368" s="102">
        <v>1338.15</v>
      </c>
      <c r="F368" s="102">
        <v>1338.15</v>
      </c>
      <c r="G368" s="102">
        <v>1854.27</v>
      </c>
      <c r="H368" s="102">
        <f>D368+E368+F368+G368</f>
        <v>4658.639999999999</v>
      </c>
      <c r="I368" s="229">
        <f t="shared" si="6"/>
        <v>3290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3290</v>
      </c>
      <c r="P368" s="378">
        <f t="shared" si="7"/>
        <v>3290</v>
      </c>
      <c r="Q368" s="378"/>
    </row>
    <row r="369" spans="1:17" ht="12.75" thickBot="1">
      <c r="A369" s="62"/>
      <c r="B369" s="48"/>
      <c r="C369" s="75"/>
      <c r="D369" s="102"/>
      <c r="E369" s="102"/>
      <c r="F369" s="94"/>
      <c r="G369" s="95"/>
      <c r="H369" s="95"/>
      <c r="I369" s="229">
        <f t="shared" si="6"/>
        <v>0</v>
      </c>
      <c r="J369" s="107"/>
      <c r="K369" s="107"/>
      <c r="L369" s="107"/>
      <c r="M369" s="107"/>
      <c r="N369" s="120"/>
      <c r="O369" s="123"/>
      <c r="P369" s="378">
        <f t="shared" si="7"/>
        <v>0</v>
      </c>
      <c r="Q369" s="378"/>
    </row>
    <row r="370" spans="1:17" ht="12.75" thickBot="1">
      <c r="A370" s="64"/>
      <c r="B370" s="8" t="s">
        <v>160</v>
      </c>
      <c r="C370" s="190">
        <v>0</v>
      </c>
      <c r="D370" s="94">
        <v>0</v>
      </c>
      <c r="E370" s="94">
        <v>2420.16</v>
      </c>
      <c r="F370" s="102">
        <v>1210.08</v>
      </c>
      <c r="G370" s="102">
        <v>1726.2</v>
      </c>
      <c r="H370" s="102">
        <f>D370+E370+F370+G370</f>
        <v>5356.44</v>
      </c>
      <c r="I370" s="229">
        <f t="shared" si="6"/>
        <v>3782.7966101694915</v>
      </c>
      <c r="J370" s="109"/>
      <c r="K370" s="109"/>
      <c r="L370" s="109"/>
      <c r="M370" s="109"/>
      <c r="N370" s="236">
        <f>J370+K370+L370+M370</f>
        <v>0</v>
      </c>
      <c r="O370" s="146">
        <f>C370+I370-N370</f>
        <v>3782.7966101694915</v>
      </c>
      <c r="P370" s="378">
        <f t="shared" si="7"/>
        <v>3782.7966101694915</v>
      </c>
      <c r="Q370" s="378"/>
    </row>
    <row r="371" spans="1:17" ht="12.75" thickBot="1">
      <c r="A371" s="62"/>
      <c r="B371" s="8"/>
      <c r="C371" s="75"/>
      <c r="D371" s="102"/>
      <c r="E371" s="102"/>
      <c r="F371" s="94"/>
      <c r="G371" s="95"/>
      <c r="H371" s="95"/>
      <c r="I371" s="229">
        <f t="shared" si="6"/>
        <v>0</v>
      </c>
      <c r="J371" s="107"/>
      <c r="K371" s="107"/>
      <c r="L371" s="107"/>
      <c r="M371" s="107"/>
      <c r="N371" s="120"/>
      <c r="O371" s="123"/>
      <c r="P371" s="378">
        <f t="shared" si="7"/>
        <v>0</v>
      </c>
      <c r="Q371" s="378"/>
    </row>
    <row r="372" spans="1:17" ht="12.75" thickBot="1">
      <c r="A372" s="62">
        <v>25</v>
      </c>
      <c r="B372" s="9" t="s">
        <v>161</v>
      </c>
      <c r="C372" s="70">
        <v>0</v>
      </c>
      <c r="D372" s="102">
        <v>0</v>
      </c>
      <c r="E372" s="102">
        <v>2409.15</v>
      </c>
      <c r="F372" s="102">
        <v>2409.15</v>
      </c>
      <c r="G372" s="102">
        <v>2409.15</v>
      </c>
      <c r="H372" s="102">
        <f>D372+E372+F372+G372</f>
        <v>7227.450000000001</v>
      </c>
      <c r="I372" s="229">
        <f t="shared" si="6"/>
        <v>5104.131355932204</v>
      </c>
      <c r="J372" s="109"/>
      <c r="K372" s="109"/>
      <c r="L372" s="109"/>
      <c r="M372" s="109"/>
      <c r="N372" s="236">
        <f>J372+K372+L372+M372</f>
        <v>0</v>
      </c>
      <c r="O372" s="146">
        <f>C372+I372-N372</f>
        <v>5104.131355932204</v>
      </c>
      <c r="P372" s="378">
        <f t="shared" si="7"/>
        <v>5104.131355932204</v>
      </c>
      <c r="Q372" s="378"/>
    </row>
    <row r="373" spans="1:17" ht="12.75" thickBot="1">
      <c r="A373" s="64"/>
      <c r="B373" s="80"/>
      <c r="C373" s="190"/>
      <c r="D373" s="94"/>
      <c r="E373" s="94"/>
      <c r="F373" s="102"/>
      <c r="G373" s="102"/>
      <c r="H373" s="102"/>
      <c r="I373" s="229">
        <f t="shared" si="6"/>
        <v>0</v>
      </c>
      <c r="J373" s="109"/>
      <c r="K373" s="109"/>
      <c r="L373" s="109"/>
      <c r="M373" s="109"/>
      <c r="N373" s="503"/>
      <c r="O373" s="146"/>
      <c r="P373" s="378">
        <f t="shared" si="7"/>
        <v>0</v>
      </c>
      <c r="Q373" s="378"/>
    </row>
    <row r="374" spans="1:17" ht="12.75" thickBot="1">
      <c r="A374" s="396"/>
      <c r="B374" s="80" t="s">
        <v>162</v>
      </c>
      <c r="C374" s="416">
        <v>1950.11</v>
      </c>
      <c r="D374" s="102">
        <v>995.01</v>
      </c>
      <c r="E374" s="102">
        <v>2207.04</v>
      </c>
      <c r="F374" s="102">
        <v>2207.04</v>
      </c>
      <c r="G374" s="102">
        <v>2207.04</v>
      </c>
      <c r="H374" s="102">
        <f>D374+E374+F374+G374</f>
        <v>7616.13</v>
      </c>
      <c r="I374" s="229">
        <f t="shared" si="6"/>
        <v>5378.622881355933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7328.7328813559325</v>
      </c>
      <c r="P374" s="378">
        <f t="shared" si="7"/>
        <v>7328.7328813559325</v>
      </c>
      <c r="Q374" s="378"/>
    </row>
    <row r="375" spans="1:17" ht="12.75" thickBot="1">
      <c r="A375" s="62"/>
      <c r="B375" s="48"/>
      <c r="C375" s="75"/>
      <c r="D375" s="94"/>
      <c r="E375" s="94"/>
      <c r="F375" s="94"/>
      <c r="G375" s="95"/>
      <c r="H375" s="95"/>
      <c r="I375" s="229">
        <f t="shared" si="6"/>
        <v>0</v>
      </c>
      <c r="J375" s="107"/>
      <c r="K375" s="107"/>
      <c r="L375" s="107"/>
      <c r="M375" s="107"/>
      <c r="N375" s="120"/>
      <c r="O375" s="123"/>
      <c r="P375" s="378">
        <f t="shared" si="7"/>
        <v>0</v>
      </c>
      <c r="Q375" s="378"/>
    </row>
    <row r="376" spans="1:17" ht="12.75" thickBot="1">
      <c r="A376" s="396"/>
      <c r="B376" s="80" t="s">
        <v>163</v>
      </c>
      <c r="C376" s="416">
        <v>0</v>
      </c>
      <c r="D376" s="102">
        <v>0</v>
      </c>
      <c r="E376" s="102">
        <v>2420.16</v>
      </c>
      <c r="F376" s="102">
        <v>1210.08</v>
      </c>
      <c r="G376" s="102">
        <v>1726.2</v>
      </c>
      <c r="H376" s="102">
        <f>D376+E376+F376+G376</f>
        <v>5356.44</v>
      </c>
      <c r="I376" s="229">
        <f t="shared" si="6"/>
        <v>3782.7966101694915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3782.7966101694915</v>
      </c>
      <c r="P376" s="378">
        <f t="shared" si="7"/>
        <v>3782.7966101694915</v>
      </c>
      <c r="Q376" s="378"/>
    </row>
    <row r="377" spans="1:17" ht="12.75" thickBot="1">
      <c r="A377" s="62"/>
      <c r="B377" s="48"/>
      <c r="C377" s="75"/>
      <c r="D377" s="94"/>
      <c r="E377" s="94"/>
      <c r="F377" s="94"/>
      <c r="G377" s="95"/>
      <c r="H377" s="95"/>
      <c r="I377" s="229">
        <f t="shared" si="6"/>
        <v>0</v>
      </c>
      <c r="J377" s="107"/>
      <c r="K377" s="107"/>
      <c r="L377" s="107"/>
      <c r="M377" s="107"/>
      <c r="N377" s="120"/>
      <c r="O377" s="123"/>
      <c r="P377" s="378">
        <f t="shared" si="7"/>
        <v>0</v>
      </c>
      <c r="Q377" s="378"/>
    </row>
    <row r="378" spans="1:17" ht="12.75" thickBot="1">
      <c r="A378" s="396"/>
      <c r="B378" s="80" t="s">
        <v>164</v>
      </c>
      <c r="C378" s="416">
        <v>0</v>
      </c>
      <c r="D378" s="102">
        <v>0</v>
      </c>
      <c r="E378" s="102">
        <v>1210.08</v>
      </c>
      <c r="F378" s="102">
        <v>1210.08</v>
      </c>
      <c r="G378" s="102">
        <v>1210.08</v>
      </c>
      <c r="H378" s="102">
        <f>D378+E378+F378+G378</f>
        <v>3630.24</v>
      </c>
      <c r="I378" s="229">
        <f t="shared" si="6"/>
        <v>2563.728813559322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2563.728813559322</v>
      </c>
      <c r="P378" s="378">
        <f t="shared" si="7"/>
        <v>2563.728813559322</v>
      </c>
      <c r="Q378" s="378"/>
    </row>
    <row r="379" spans="1:17" ht="12.75" thickBot="1">
      <c r="A379" s="62"/>
      <c r="B379" s="50"/>
      <c r="C379" s="75"/>
      <c r="D379" s="94"/>
      <c r="E379" s="94"/>
      <c r="F379" s="94"/>
      <c r="G379" s="95"/>
      <c r="H379" s="95"/>
      <c r="I379" s="229">
        <f t="shared" si="6"/>
        <v>0</v>
      </c>
      <c r="J379" s="107"/>
      <c r="K379" s="107"/>
      <c r="L379" s="107"/>
      <c r="M379" s="107"/>
      <c r="N379" s="120"/>
      <c r="O379" s="123"/>
      <c r="P379" s="378">
        <f t="shared" si="7"/>
        <v>0</v>
      </c>
      <c r="Q379" s="378"/>
    </row>
    <row r="380" spans="1:17" ht="12.75" thickBot="1">
      <c r="A380" s="396"/>
      <c r="B380" s="80" t="s">
        <v>165</v>
      </c>
      <c r="C380" s="416">
        <v>1129.45</v>
      </c>
      <c r="D380" s="102">
        <v>575.1</v>
      </c>
      <c r="E380" s="102">
        <v>1595.79</v>
      </c>
      <c r="F380" s="102">
        <v>1595.79</v>
      </c>
      <c r="G380" s="102">
        <v>1595.79</v>
      </c>
      <c r="H380" s="102">
        <f>D380+E380+F380+G380</f>
        <v>5362.469999999999</v>
      </c>
      <c r="I380" s="229">
        <f t="shared" si="6"/>
        <v>3787.0550847457625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4916.505084745762</v>
      </c>
      <c r="P380" s="378">
        <f t="shared" si="7"/>
        <v>4916.505084745762</v>
      </c>
      <c r="Q380" s="378"/>
    </row>
    <row r="381" spans="1:17" ht="12.75" thickBot="1">
      <c r="A381" s="62"/>
      <c r="B381" s="50"/>
      <c r="C381" s="75"/>
      <c r="D381" s="94"/>
      <c r="E381" s="94"/>
      <c r="F381" s="94"/>
      <c r="G381" s="95"/>
      <c r="H381" s="95"/>
      <c r="I381" s="229">
        <f t="shared" si="6"/>
        <v>0</v>
      </c>
      <c r="J381" s="107"/>
      <c r="K381" s="107"/>
      <c r="L381" s="107"/>
      <c r="M381" s="107"/>
      <c r="N381" s="120"/>
      <c r="O381" s="123"/>
      <c r="P381" s="378">
        <f t="shared" si="7"/>
        <v>0</v>
      </c>
      <c r="Q381" s="378"/>
    </row>
    <row r="382" spans="1:17" ht="12.75" thickBot="1">
      <c r="A382" s="396"/>
      <c r="B382" s="80" t="s">
        <v>166</v>
      </c>
      <c r="C382" s="416">
        <v>0</v>
      </c>
      <c r="D382" s="102">
        <v>0</v>
      </c>
      <c r="E382" s="102">
        <v>3868.47</v>
      </c>
      <c r="F382" s="102">
        <v>2584.62</v>
      </c>
      <c r="G382" s="102">
        <v>2584.62</v>
      </c>
      <c r="H382" s="102">
        <f>D382+E382+F382+G382</f>
        <v>9037.71</v>
      </c>
      <c r="I382" s="229">
        <f t="shared" si="6"/>
        <v>6382.563559322034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6382.563559322034</v>
      </c>
      <c r="P382" s="378">
        <f t="shared" si="7"/>
        <v>6382.563559322034</v>
      </c>
      <c r="Q382" s="378"/>
    </row>
    <row r="383" spans="1:17" ht="12.75" thickBot="1">
      <c r="A383" s="62"/>
      <c r="B383" s="48"/>
      <c r="C383" s="75"/>
      <c r="D383" s="102"/>
      <c r="E383" s="102"/>
      <c r="F383" s="94"/>
      <c r="G383" s="95"/>
      <c r="H383" s="95"/>
      <c r="I383" s="229">
        <f t="shared" si="6"/>
        <v>0</v>
      </c>
      <c r="J383" s="107"/>
      <c r="K383" s="107"/>
      <c r="L383" s="107"/>
      <c r="M383" s="107"/>
      <c r="N383" s="120"/>
      <c r="O383" s="123"/>
      <c r="P383" s="378">
        <f t="shared" si="7"/>
        <v>0</v>
      </c>
      <c r="Q383" s="378"/>
    </row>
    <row r="384" spans="1:17" ht="12.75" thickBot="1">
      <c r="A384" s="396"/>
      <c r="B384" s="80" t="s">
        <v>167</v>
      </c>
      <c r="C384" s="416">
        <v>0</v>
      </c>
      <c r="D384" s="102">
        <v>0</v>
      </c>
      <c r="E384" s="102">
        <v>1226.37</v>
      </c>
      <c r="F384" s="102">
        <v>1226.37</v>
      </c>
      <c r="G384" s="102">
        <v>1226.37</v>
      </c>
      <c r="H384" s="102">
        <f>D384+E384+F384+G384</f>
        <v>3679.1099999999997</v>
      </c>
      <c r="I384" s="229">
        <f t="shared" si="6"/>
        <v>2598.241525423729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2598.241525423729</v>
      </c>
      <c r="P384" s="378">
        <f t="shared" si="7"/>
        <v>2598.241525423729</v>
      </c>
      <c r="Q384" s="378"/>
    </row>
    <row r="385" spans="1:17" ht="12.75" thickBot="1">
      <c r="A385" s="62"/>
      <c r="B385" s="48"/>
      <c r="C385" s="75"/>
      <c r="D385" s="94"/>
      <c r="E385" s="94"/>
      <c r="F385" s="94"/>
      <c r="G385" s="95"/>
      <c r="H385" s="95"/>
      <c r="I385" s="229">
        <f t="shared" si="6"/>
        <v>0</v>
      </c>
      <c r="J385" s="107"/>
      <c r="K385" s="107"/>
      <c r="L385" s="107"/>
      <c r="M385" s="107"/>
      <c r="N385" s="120"/>
      <c r="O385" s="123"/>
      <c r="P385" s="378">
        <f t="shared" si="7"/>
        <v>0</v>
      </c>
      <c r="Q385" s="378"/>
    </row>
    <row r="386" spans="1:17" ht="12.75" thickBot="1">
      <c r="A386" s="396"/>
      <c r="B386" s="80" t="s">
        <v>169</v>
      </c>
      <c r="C386" s="416">
        <v>0</v>
      </c>
      <c r="D386" s="102"/>
      <c r="E386" s="102">
        <v>1210.08</v>
      </c>
      <c r="F386" s="102">
        <v>1210.08</v>
      </c>
      <c r="G386" s="102">
        <v>1210.08</v>
      </c>
      <c r="H386" s="102">
        <f>D386+E386+F386+G386</f>
        <v>3630.24</v>
      </c>
      <c r="I386" s="229">
        <f t="shared" si="6"/>
        <v>2563.728813559322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2563.728813559322</v>
      </c>
      <c r="P386" s="378">
        <f t="shared" si="7"/>
        <v>2563.728813559322</v>
      </c>
      <c r="Q386" s="378"/>
    </row>
    <row r="387" spans="1:17" ht="12.75" thickBot="1">
      <c r="A387" s="62"/>
      <c r="B387" s="48"/>
      <c r="C387" s="75"/>
      <c r="D387" s="94"/>
      <c r="E387" s="94"/>
      <c r="F387" s="94"/>
      <c r="G387" s="95"/>
      <c r="H387" s="95"/>
      <c r="I387" s="229">
        <f t="shared" si="6"/>
        <v>0</v>
      </c>
      <c r="J387" s="107"/>
      <c r="K387" s="107"/>
      <c r="L387" s="107"/>
      <c r="M387" s="107"/>
      <c r="N387" s="120"/>
      <c r="O387" s="123"/>
      <c r="P387" s="378">
        <f t="shared" si="7"/>
        <v>0</v>
      </c>
      <c r="Q387" s="378"/>
    </row>
    <row r="388" spans="1:17" ht="12.75" thickBot="1">
      <c r="A388" s="396"/>
      <c r="B388" s="80" t="s">
        <v>170</v>
      </c>
      <c r="C388" s="416">
        <v>0</v>
      </c>
      <c r="D388" s="102"/>
      <c r="E388" s="102"/>
      <c r="F388" s="102"/>
      <c r="G388" s="102"/>
      <c r="H388" s="102">
        <f>D388+E388+F388+G388</f>
        <v>0</v>
      </c>
      <c r="I388" s="229">
        <f t="shared" si="6"/>
        <v>0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0</v>
      </c>
      <c r="P388" s="378">
        <f t="shared" si="7"/>
        <v>0</v>
      </c>
      <c r="Q388" s="378"/>
    </row>
    <row r="389" spans="1:17" ht="12.75" thickBot="1">
      <c r="A389" s="62"/>
      <c r="B389" s="50"/>
      <c r="C389" s="70"/>
      <c r="D389" s="94"/>
      <c r="E389" s="94"/>
      <c r="F389" s="94"/>
      <c r="G389" s="95"/>
      <c r="H389" s="95"/>
      <c r="I389" s="229">
        <f t="shared" si="6"/>
        <v>0</v>
      </c>
      <c r="J389" s="107"/>
      <c r="K389" s="107"/>
      <c r="L389" s="107"/>
      <c r="M389" s="107"/>
      <c r="N389" s="120"/>
      <c r="O389" s="123"/>
      <c r="P389" s="378">
        <f t="shared" si="7"/>
        <v>0</v>
      </c>
      <c r="Q389" s="378"/>
    </row>
    <row r="390" spans="1:17" ht="12.75" thickBot="1">
      <c r="A390" s="396"/>
      <c r="B390" s="80" t="s">
        <v>171</v>
      </c>
      <c r="C390" s="416">
        <v>0</v>
      </c>
      <c r="D390" s="102">
        <v>3797.22</v>
      </c>
      <c r="E390" s="102">
        <v>3797.22</v>
      </c>
      <c r="F390" s="102">
        <v>3797.22</v>
      </c>
      <c r="G390" s="102">
        <v>3797.22</v>
      </c>
      <c r="H390" s="102">
        <f>D390+E390+F390+G390</f>
        <v>15188.88</v>
      </c>
      <c r="I390" s="229">
        <f t="shared" si="6"/>
        <v>10726.610169491525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10726.610169491525</v>
      </c>
      <c r="P390" s="378">
        <f t="shared" si="7"/>
        <v>10726.610169491525</v>
      </c>
      <c r="Q390" s="378"/>
    </row>
    <row r="391" spans="1:17" ht="12.75" thickBot="1">
      <c r="A391" s="62"/>
      <c r="B391" s="48"/>
      <c r="C391" s="75"/>
      <c r="D391" s="94"/>
      <c r="E391" s="94"/>
      <c r="F391" s="94"/>
      <c r="G391" s="95"/>
      <c r="H391" s="95"/>
      <c r="I391" s="229">
        <f t="shared" si="6"/>
        <v>0</v>
      </c>
      <c r="J391" s="107"/>
      <c r="K391" s="107"/>
      <c r="L391" s="107"/>
      <c r="M391" s="107"/>
      <c r="N391" s="112"/>
      <c r="O391" s="119"/>
      <c r="P391" s="378">
        <f t="shared" si="7"/>
        <v>0</v>
      </c>
      <c r="Q391" s="378"/>
    </row>
    <row r="392" spans="1:17" ht="12.75" thickBot="1">
      <c r="A392" s="396"/>
      <c r="B392" s="80" t="s">
        <v>344</v>
      </c>
      <c r="C392" s="416">
        <v>0</v>
      </c>
      <c r="D392" s="102">
        <v>1574.97</v>
      </c>
      <c r="E392" s="102">
        <v>1574.97</v>
      </c>
      <c r="F392" s="102">
        <v>1574.97</v>
      </c>
      <c r="G392" s="102">
        <v>1574.97</v>
      </c>
      <c r="H392" s="102">
        <f>D392+E392+F392+G392</f>
        <v>6299.88</v>
      </c>
      <c r="I392" s="229">
        <f t="shared" si="6"/>
        <v>4449.06779661017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4449.06779661017</v>
      </c>
      <c r="P392" s="378">
        <f t="shared" si="7"/>
        <v>4449.06779661017</v>
      </c>
      <c r="Q392" s="378"/>
    </row>
    <row r="393" spans="1:17" ht="12.7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6"/>
        <v>0</v>
      </c>
      <c r="J393" s="285"/>
      <c r="K393" s="285"/>
      <c r="L393" s="285"/>
      <c r="M393" s="285"/>
      <c r="N393" s="284"/>
      <c r="O393" s="159"/>
      <c r="P393" s="378">
        <f t="shared" si="7"/>
        <v>0</v>
      </c>
      <c r="Q393" s="378"/>
    </row>
    <row r="394" spans="1:17" ht="12.75" thickBot="1">
      <c r="A394" s="453"/>
      <c r="B394" s="454" t="s">
        <v>252</v>
      </c>
      <c r="C394" s="455">
        <v>0</v>
      </c>
      <c r="D394" s="280"/>
      <c r="E394" s="280"/>
      <c r="F394" s="456"/>
      <c r="G394" s="456"/>
      <c r="H394" s="456">
        <f>D394+E394+F394+G394</f>
        <v>0</v>
      </c>
      <c r="I394" s="229">
        <f t="shared" si="6"/>
        <v>0</v>
      </c>
      <c r="J394" s="460"/>
      <c r="K394" s="460"/>
      <c r="L394" s="460"/>
      <c r="M394" s="460"/>
      <c r="N394" s="461">
        <f>J394+K394+L394+M394</f>
        <v>0</v>
      </c>
      <c r="O394" s="133">
        <f>C394+I394-N394</f>
        <v>0</v>
      </c>
      <c r="P394" s="378">
        <f t="shared" si="7"/>
        <v>0</v>
      </c>
      <c r="Q394" s="378"/>
    </row>
    <row r="395" spans="1:17" ht="12.75" thickBot="1">
      <c r="A395" s="62"/>
      <c r="B395" s="8"/>
      <c r="C395" s="70"/>
      <c r="D395" s="283"/>
      <c r="E395" s="283"/>
      <c r="F395" s="269"/>
      <c r="G395" s="269"/>
      <c r="H395" s="269"/>
      <c r="I395" s="229">
        <f t="shared" si="6"/>
        <v>0</v>
      </c>
      <c r="J395" s="271"/>
      <c r="K395" s="271"/>
      <c r="L395" s="271"/>
      <c r="M395" s="271"/>
      <c r="N395" s="270"/>
      <c r="O395" s="160"/>
      <c r="P395" s="378">
        <f t="shared" si="7"/>
        <v>0</v>
      </c>
      <c r="Q395" s="378"/>
    </row>
    <row r="396" spans="1:17" s="24" customFormat="1" ht="12.75" thickBot="1">
      <c r="A396" s="451"/>
      <c r="B396" s="462" t="s">
        <v>253</v>
      </c>
      <c r="C396" s="452">
        <v>0</v>
      </c>
      <c r="D396" s="280"/>
      <c r="E396" s="280"/>
      <c r="F396" s="440"/>
      <c r="G396" s="440"/>
      <c r="H396" s="440">
        <f>D396+E396+F396+G396</f>
        <v>0</v>
      </c>
      <c r="I396" s="229">
        <f t="shared" si="6"/>
        <v>0</v>
      </c>
      <c r="J396" s="442"/>
      <c r="K396" s="442"/>
      <c r="L396" s="442"/>
      <c r="M396" s="442"/>
      <c r="N396" s="443">
        <f>J396+K396+L396+M396</f>
        <v>0</v>
      </c>
      <c r="O396" s="444">
        <f>C396+I396-N396</f>
        <v>0</v>
      </c>
      <c r="P396" s="378">
        <f t="shared" si="7"/>
        <v>0</v>
      </c>
      <c r="Q396" s="378"/>
    </row>
    <row r="397" spans="1:17" ht="12.7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6"/>
        <v>0</v>
      </c>
      <c r="J397" s="285"/>
      <c r="K397" s="285"/>
      <c r="L397" s="285"/>
      <c r="M397" s="285"/>
      <c r="N397" s="284"/>
      <c r="O397" s="159"/>
      <c r="P397" s="378">
        <f t="shared" si="7"/>
        <v>0</v>
      </c>
      <c r="Q397" s="378"/>
    </row>
    <row r="398" spans="1:17" ht="12.75" thickBot="1">
      <c r="A398" s="64"/>
      <c r="B398" s="11" t="s">
        <v>254</v>
      </c>
      <c r="C398" s="190">
        <v>0</v>
      </c>
      <c r="D398" s="280"/>
      <c r="E398" s="280"/>
      <c r="F398" s="102"/>
      <c r="G398" s="102"/>
      <c r="H398" s="102">
        <f>D398+E398+F398+G398</f>
        <v>0</v>
      </c>
      <c r="I398" s="229">
        <f t="shared" si="6"/>
        <v>0</v>
      </c>
      <c r="J398" s="109"/>
      <c r="K398" s="109"/>
      <c r="L398" s="109"/>
      <c r="M398" s="109"/>
      <c r="N398" s="236">
        <f>J398+K398+L398+M398</f>
        <v>0</v>
      </c>
      <c r="O398" s="146">
        <f>C398+I398-N398</f>
        <v>0</v>
      </c>
      <c r="P398" s="378">
        <f t="shared" si="7"/>
        <v>0</v>
      </c>
      <c r="Q398" s="378"/>
    </row>
    <row r="399" spans="1:17" ht="12.7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6"/>
        <v>0</v>
      </c>
      <c r="J399" s="285"/>
      <c r="K399" s="285"/>
      <c r="L399" s="285"/>
      <c r="M399" s="285"/>
      <c r="N399" s="284"/>
      <c r="O399" s="159"/>
      <c r="P399" s="378">
        <f t="shared" si="7"/>
        <v>0</v>
      </c>
      <c r="Q399" s="378"/>
    </row>
    <row r="400" spans="1:17" ht="12.75" thickBot="1">
      <c r="A400" s="64"/>
      <c r="B400" s="11" t="s">
        <v>255</v>
      </c>
      <c r="C400" s="190">
        <v>5190.65</v>
      </c>
      <c r="D400" s="280">
        <v>2650.35</v>
      </c>
      <c r="E400" s="280">
        <v>5558.43</v>
      </c>
      <c r="F400" s="102">
        <v>5558.43</v>
      </c>
      <c r="G400" s="102">
        <v>5558.43</v>
      </c>
      <c r="H400" s="102">
        <f>D400+E400+F400+G400</f>
        <v>19325.64</v>
      </c>
      <c r="I400" s="229">
        <f t="shared" si="6"/>
        <v>13648.050847457629</v>
      </c>
      <c r="J400" s="109"/>
      <c r="K400" s="109"/>
      <c r="L400" s="109"/>
      <c r="M400" s="109"/>
      <c r="N400" s="236">
        <f>J400+K400+L400+M400</f>
        <v>0</v>
      </c>
      <c r="O400" s="146">
        <f>C400+I400-N400</f>
        <v>18838.70084745763</v>
      </c>
      <c r="P400" s="378">
        <f t="shared" si="7"/>
        <v>18838.70084745763</v>
      </c>
      <c r="Q400" s="378"/>
    </row>
    <row r="401" spans="1:17" ht="12.7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6"/>
        <v>0</v>
      </c>
      <c r="J401" s="285"/>
      <c r="K401" s="285"/>
      <c r="L401" s="285"/>
      <c r="M401" s="285"/>
      <c r="N401" s="284"/>
      <c r="O401" s="159"/>
      <c r="P401" s="378">
        <f t="shared" si="7"/>
        <v>0</v>
      </c>
      <c r="Q401" s="378"/>
    </row>
    <row r="402" spans="1:17" ht="12.75" thickBot="1">
      <c r="A402" s="64"/>
      <c r="B402" s="11" t="s">
        <v>256</v>
      </c>
      <c r="C402" s="190">
        <v>1197.6</v>
      </c>
      <c r="D402" s="280">
        <v>611.43</v>
      </c>
      <c r="E402" s="280">
        <v>407.62</v>
      </c>
      <c r="F402" s="102">
        <v>0</v>
      </c>
      <c r="G402" s="102">
        <v>0</v>
      </c>
      <c r="H402" s="102">
        <f>D402+E402+F402+G402</f>
        <v>1019.05</v>
      </c>
      <c r="I402" s="229">
        <f t="shared" si="6"/>
        <v>719.6680790960453</v>
      </c>
      <c r="J402" s="109"/>
      <c r="K402" s="109"/>
      <c r="L402" s="109"/>
      <c r="M402" s="109"/>
      <c r="N402" s="236">
        <f>J402+K402+L402+M402</f>
        <v>0</v>
      </c>
      <c r="O402" s="146">
        <f>C402+I402-N402</f>
        <v>1917.2680790960453</v>
      </c>
      <c r="P402" s="378">
        <f t="shared" si="7"/>
        <v>1917.2680790960453</v>
      </c>
      <c r="Q402" s="378"/>
    </row>
    <row r="403" spans="1:17" ht="12.7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6"/>
        <v>0</v>
      </c>
      <c r="J403" s="285"/>
      <c r="K403" s="285"/>
      <c r="L403" s="285"/>
      <c r="M403" s="285"/>
      <c r="N403" s="284"/>
      <c r="O403" s="159"/>
      <c r="P403" s="378">
        <f t="shared" si="7"/>
        <v>0</v>
      </c>
      <c r="Q403" s="378"/>
    </row>
    <row r="404" spans="1:17" ht="12.75" thickBot="1">
      <c r="A404" s="64"/>
      <c r="B404" s="11" t="s">
        <v>257</v>
      </c>
      <c r="C404" s="190">
        <v>0</v>
      </c>
      <c r="D404" s="280">
        <v>0</v>
      </c>
      <c r="E404" s="280">
        <v>2420.16</v>
      </c>
      <c r="F404" s="102">
        <v>1210.08</v>
      </c>
      <c r="G404" s="102">
        <v>1210.08</v>
      </c>
      <c r="H404" s="102">
        <f>D404+E404+F404+G404</f>
        <v>4840.32</v>
      </c>
      <c r="I404" s="229">
        <f aca="true" t="shared" si="8" ref="I404:I429">H404/1.2/1.18</f>
        <v>3418.305084745763</v>
      </c>
      <c r="J404" s="109"/>
      <c r="K404" s="109"/>
      <c r="L404" s="109"/>
      <c r="M404" s="109"/>
      <c r="N404" s="236">
        <f>J404+K404+L404+M404</f>
        <v>0</v>
      </c>
      <c r="O404" s="146">
        <f>C404+I404-N404</f>
        <v>3418.305084745763</v>
      </c>
      <c r="P404" s="378">
        <f t="shared" si="7"/>
        <v>3418.305084745763</v>
      </c>
      <c r="Q404" s="378"/>
    </row>
    <row r="405" spans="1:17" ht="12.7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8"/>
        <v>0</v>
      </c>
      <c r="J405" s="275"/>
      <c r="K405" s="275"/>
      <c r="L405" s="275"/>
      <c r="M405" s="275"/>
      <c r="N405" s="274"/>
      <c r="O405" s="276"/>
      <c r="P405" s="378">
        <f aca="true" t="shared" si="9" ref="P405:P429">C405+I405-N405</f>
        <v>0</v>
      </c>
      <c r="Q405" s="378"/>
    </row>
    <row r="406" spans="1:17" ht="12.75" thickBot="1">
      <c r="A406" s="64"/>
      <c r="B406" s="11" t="s">
        <v>258</v>
      </c>
      <c r="C406" s="190">
        <v>1755.22</v>
      </c>
      <c r="D406" s="280">
        <v>896.76</v>
      </c>
      <c r="E406" s="280">
        <v>2184.6</v>
      </c>
      <c r="F406" s="102">
        <v>2184.6</v>
      </c>
      <c r="G406" s="102">
        <v>2184.6</v>
      </c>
      <c r="H406" s="102">
        <f>D406+E406+F406+G406</f>
        <v>7450.5599999999995</v>
      </c>
      <c r="I406" s="229">
        <f t="shared" si="8"/>
        <v>5261.6949152542375</v>
      </c>
      <c r="J406" s="109"/>
      <c r="K406" s="109"/>
      <c r="L406" s="109"/>
      <c r="M406" s="109"/>
      <c r="N406" s="236">
        <f>J406+K406+L406+M406</f>
        <v>0</v>
      </c>
      <c r="O406" s="146">
        <f>C406+I406-N406</f>
        <v>7016.914915254238</v>
      </c>
      <c r="P406" s="378">
        <f t="shared" si="9"/>
        <v>7016.914915254238</v>
      </c>
      <c r="Q406" s="378"/>
    </row>
    <row r="407" spans="1:17" ht="12.7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8"/>
        <v>0</v>
      </c>
      <c r="J407" s="271"/>
      <c r="K407" s="271"/>
      <c r="L407" s="271"/>
      <c r="M407" s="271"/>
      <c r="N407" s="270"/>
      <c r="O407" s="160"/>
      <c r="P407" s="378">
        <f t="shared" si="9"/>
        <v>0</v>
      </c>
      <c r="Q407" s="378"/>
    </row>
    <row r="408" spans="1:17" ht="12.75" thickBot="1">
      <c r="A408" s="64"/>
      <c r="B408" s="11" t="s">
        <v>264</v>
      </c>
      <c r="C408" s="190">
        <v>0</v>
      </c>
      <c r="D408" s="280">
        <v>0</v>
      </c>
      <c r="E408" s="280">
        <v>1210.08</v>
      </c>
      <c r="F408" s="102">
        <v>1210.08</v>
      </c>
      <c r="G408" s="102">
        <v>1210.08</v>
      </c>
      <c r="H408" s="102">
        <f>D408+E408+F408+G408</f>
        <v>3630.24</v>
      </c>
      <c r="I408" s="229">
        <f t="shared" si="8"/>
        <v>2563.728813559322</v>
      </c>
      <c r="J408" s="109"/>
      <c r="K408" s="109"/>
      <c r="L408" s="109"/>
      <c r="M408" s="109"/>
      <c r="N408" s="236">
        <f>J408+K408+L408+M408</f>
        <v>0</v>
      </c>
      <c r="O408" s="146">
        <f>C408+I408-N408</f>
        <v>2563.728813559322</v>
      </c>
      <c r="P408" s="378">
        <f t="shared" si="9"/>
        <v>2563.728813559322</v>
      </c>
      <c r="Q408" s="378"/>
    </row>
    <row r="409" spans="1:17" ht="12.7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8"/>
        <v>0</v>
      </c>
      <c r="J409" s="271"/>
      <c r="K409" s="271"/>
      <c r="L409" s="271"/>
      <c r="M409" s="271"/>
      <c r="N409" s="270"/>
      <c r="O409" s="160"/>
      <c r="P409" s="378">
        <f t="shared" si="9"/>
        <v>0</v>
      </c>
      <c r="Q409" s="378"/>
    </row>
    <row r="410" spans="1:17" ht="12.75" thickBot="1">
      <c r="A410" s="64"/>
      <c r="B410" s="11" t="s">
        <v>259</v>
      </c>
      <c r="C410" s="190">
        <v>0</v>
      </c>
      <c r="D410" s="280">
        <v>0</v>
      </c>
      <c r="E410" s="280">
        <v>1210.08</v>
      </c>
      <c r="F410" s="102">
        <v>1210.08</v>
      </c>
      <c r="G410" s="102">
        <v>1343.37</v>
      </c>
      <c r="H410" s="102">
        <f>D410+E410+F410+G410</f>
        <v>3763.5299999999997</v>
      </c>
      <c r="I410" s="229">
        <f t="shared" si="8"/>
        <v>2657.8601694915255</v>
      </c>
      <c r="J410" s="109"/>
      <c r="K410" s="109"/>
      <c r="L410" s="109"/>
      <c r="M410" s="109"/>
      <c r="N410" s="236">
        <f>J410+K410+L410+M410</f>
        <v>0</v>
      </c>
      <c r="O410" s="146">
        <f>C410+I410-N410</f>
        <v>2657.8601694915255</v>
      </c>
      <c r="P410" s="378">
        <f t="shared" si="9"/>
        <v>2657.8601694915255</v>
      </c>
      <c r="Q410" s="378"/>
    </row>
    <row r="411" spans="1:17" ht="12.7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8"/>
        <v>0</v>
      </c>
      <c r="J411" s="271"/>
      <c r="K411" s="271"/>
      <c r="L411" s="271"/>
      <c r="M411" s="271"/>
      <c r="N411" s="270"/>
      <c r="O411" s="160"/>
      <c r="P411" s="378">
        <f t="shared" si="9"/>
        <v>0</v>
      </c>
      <c r="Q411" s="378"/>
    </row>
    <row r="412" spans="1:17" ht="12.75" thickBot="1">
      <c r="A412" s="64"/>
      <c r="B412" s="11" t="s">
        <v>260</v>
      </c>
      <c r="C412" s="190">
        <v>0</v>
      </c>
      <c r="D412" s="280">
        <v>0</v>
      </c>
      <c r="E412" s="280">
        <v>1096.44</v>
      </c>
      <c r="F412" s="102">
        <v>1096.44</v>
      </c>
      <c r="G412" s="102">
        <v>1229.73</v>
      </c>
      <c r="H412" s="102">
        <f>D412+E412+F412+G412</f>
        <v>3422.61</v>
      </c>
      <c r="I412" s="229">
        <f t="shared" si="8"/>
        <v>2417.0974576271187</v>
      </c>
      <c r="J412" s="109"/>
      <c r="K412" s="109"/>
      <c r="L412" s="109"/>
      <c r="M412" s="109"/>
      <c r="N412" s="236">
        <f>J412+K412+L412+M412</f>
        <v>0</v>
      </c>
      <c r="O412" s="146">
        <f>C412+I412-N412</f>
        <v>2417.0974576271187</v>
      </c>
      <c r="P412" s="378">
        <f t="shared" si="9"/>
        <v>2417.0974576271187</v>
      </c>
      <c r="Q412" s="378"/>
    </row>
    <row r="413" spans="1:17" ht="12.7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8"/>
        <v>0</v>
      </c>
      <c r="J413" s="271"/>
      <c r="K413" s="271"/>
      <c r="L413" s="271"/>
      <c r="M413" s="271"/>
      <c r="N413" s="270"/>
      <c r="O413" s="160"/>
      <c r="P413" s="378">
        <f t="shared" si="9"/>
        <v>0</v>
      </c>
      <c r="Q413" s="378"/>
    </row>
    <row r="414" spans="1:17" ht="12.75" thickBot="1">
      <c r="A414" s="64"/>
      <c r="B414" s="11" t="s">
        <v>261</v>
      </c>
      <c r="C414" s="190">
        <v>0</v>
      </c>
      <c r="D414" s="280">
        <v>0</v>
      </c>
      <c r="E414" s="280">
        <v>1096.44</v>
      </c>
      <c r="F414" s="102">
        <v>1096.44</v>
      </c>
      <c r="G414" s="102">
        <v>1229.73</v>
      </c>
      <c r="H414" s="102">
        <f>D414+E414+F414+G414</f>
        <v>3422.61</v>
      </c>
      <c r="I414" s="229">
        <f t="shared" si="8"/>
        <v>2417.0974576271187</v>
      </c>
      <c r="J414" s="109"/>
      <c r="K414" s="109"/>
      <c r="L414" s="109"/>
      <c r="M414" s="109"/>
      <c r="N414" s="236">
        <f>J414+K414+L414+M414</f>
        <v>0</v>
      </c>
      <c r="O414" s="146">
        <f>C414+I414-N414</f>
        <v>2417.0974576271187</v>
      </c>
      <c r="P414" s="378">
        <f t="shared" si="9"/>
        <v>2417.0974576271187</v>
      </c>
      <c r="Q414" s="378"/>
    </row>
    <row r="415" spans="1:17" ht="12.7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8"/>
        <v>0</v>
      </c>
      <c r="J415" s="271"/>
      <c r="K415" s="271"/>
      <c r="L415" s="271"/>
      <c r="M415" s="271"/>
      <c r="N415" s="270"/>
      <c r="O415" s="160"/>
      <c r="P415" s="378">
        <f t="shared" si="9"/>
        <v>0</v>
      </c>
      <c r="Q415" s="378"/>
    </row>
    <row r="416" spans="1:17" ht="12.75" thickBot="1">
      <c r="A416" s="64"/>
      <c r="B416" s="11" t="s">
        <v>262</v>
      </c>
      <c r="C416" s="190">
        <v>0</v>
      </c>
      <c r="D416" s="280">
        <v>0</v>
      </c>
      <c r="E416" s="280">
        <v>2320.38</v>
      </c>
      <c r="F416" s="102">
        <v>2320.38</v>
      </c>
      <c r="G416" s="102">
        <v>2453.67</v>
      </c>
      <c r="H416" s="102">
        <f>D416+E416+F416+G416</f>
        <v>7094.43</v>
      </c>
      <c r="I416" s="229">
        <f t="shared" si="8"/>
        <v>5010.190677966102</v>
      </c>
      <c r="J416" s="109"/>
      <c r="K416" s="109"/>
      <c r="L416" s="109"/>
      <c r="M416" s="109"/>
      <c r="N416" s="236">
        <f>J416+K416+L416+M416</f>
        <v>0</v>
      </c>
      <c r="O416" s="146">
        <f>C416+I416-N416</f>
        <v>5010.190677966102</v>
      </c>
      <c r="P416" s="378">
        <f t="shared" si="9"/>
        <v>5010.190677966102</v>
      </c>
      <c r="Q416" s="378"/>
    </row>
    <row r="417" spans="1:17" ht="12.7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8"/>
        <v>0</v>
      </c>
      <c r="J417" s="271"/>
      <c r="K417" s="271"/>
      <c r="L417" s="271"/>
      <c r="M417" s="271"/>
      <c r="N417" s="270"/>
      <c r="O417" s="160"/>
      <c r="P417" s="378">
        <f t="shared" si="9"/>
        <v>0</v>
      </c>
      <c r="Q417" s="378"/>
    </row>
    <row r="418" spans="1:17" ht="12.75" thickBot="1">
      <c r="A418" s="64"/>
      <c r="B418" s="11" t="s">
        <v>263</v>
      </c>
      <c r="C418" s="190">
        <v>0</v>
      </c>
      <c r="D418" s="280">
        <v>0</v>
      </c>
      <c r="E418" s="280">
        <v>12420.67</v>
      </c>
      <c r="F418" s="102">
        <v>6758.55</v>
      </c>
      <c r="G418" s="102">
        <v>6758.55</v>
      </c>
      <c r="H418" s="102">
        <f>D418+E418+F418+G418</f>
        <v>25937.77</v>
      </c>
      <c r="I418" s="229">
        <f t="shared" si="8"/>
        <v>18317.634180790963</v>
      </c>
      <c r="J418" s="109"/>
      <c r="K418" s="109"/>
      <c r="L418" s="109"/>
      <c r="M418" s="109"/>
      <c r="N418" s="236">
        <f>J418+K418+L418+M418</f>
        <v>0</v>
      </c>
      <c r="O418" s="146">
        <f>C418+I418-N418</f>
        <v>18317.634180790963</v>
      </c>
      <c r="P418" s="378">
        <f t="shared" si="9"/>
        <v>18317.634180790963</v>
      </c>
      <c r="Q418" s="378"/>
    </row>
    <row r="419" spans="1:17" ht="12.7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8"/>
        <v>0</v>
      </c>
      <c r="J419" s="279"/>
      <c r="K419" s="279"/>
      <c r="L419" s="279"/>
      <c r="M419" s="279"/>
      <c r="N419" s="278"/>
      <c r="O419" s="162"/>
      <c r="P419" s="378">
        <f t="shared" si="9"/>
        <v>0</v>
      </c>
      <c r="Q419" s="378"/>
    </row>
    <row r="420" spans="1:17" ht="12.75" thickBot="1">
      <c r="A420" s="64"/>
      <c r="B420" s="11" t="s">
        <v>265</v>
      </c>
      <c r="C420" s="190">
        <v>0</v>
      </c>
      <c r="D420" s="280"/>
      <c r="E420" s="280"/>
      <c r="F420" s="102"/>
      <c r="G420" s="102"/>
      <c r="H420" s="102">
        <f>D420+E420+F420+G420</f>
        <v>0</v>
      </c>
      <c r="I420" s="229">
        <f t="shared" si="8"/>
        <v>0</v>
      </c>
      <c r="J420" s="109"/>
      <c r="K420" s="109"/>
      <c r="L420" s="109"/>
      <c r="M420" s="109"/>
      <c r="N420" s="236">
        <f>J420+K420+L420+M420</f>
        <v>0</v>
      </c>
      <c r="O420" s="146">
        <f>C420+I420-N420</f>
        <v>0</v>
      </c>
      <c r="P420" s="378">
        <f t="shared" si="9"/>
        <v>0</v>
      </c>
      <c r="Q420" s="378"/>
    </row>
    <row r="421" spans="1:17" ht="12.7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8"/>
        <v>0</v>
      </c>
      <c r="J421" s="285"/>
      <c r="K421" s="285"/>
      <c r="L421" s="285"/>
      <c r="M421" s="285"/>
      <c r="N421" s="284"/>
      <c r="O421" s="159"/>
      <c r="P421" s="378">
        <f t="shared" si="9"/>
        <v>0</v>
      </c>
      <c r="Q421" s="378"/>
    </row>
    <row r="422" spans="1:17" ht="12.75" thickBot="1">
      <c r="A422" s="64"/>
      <c r="B422" s="11" t="s">
        <v>266</v>
      </c>
      <c r="C422" s="190">
        <v>0</v>
      </c>
      <c r="D422" s="280"/>
      <c r="E422" s="280"/>
      <c r="F422" s="102"/>
      <c r="G422" s="102"/>
      <c r="H422" s="102">
        <f>D422+E422+F422+G422</f>
        <v>0</v>
      </c>
      <c r="I422" s="229">
        <f t="shared" si="8"/>
        <v>0</v>
      </c>
      <c r="J422" s="109"/>
      <c r="K422" s="109"/>
      <c r="L422" s="109"/>
      <c r="M422" s="109"/>
      <c r="N422" s="236">
        <f>J422+K422+L422+M422</f>
        <v>0</v>
      </c>
      <c r="O422" s="146">
        <f>C422+I422-N422</f>
        <v>0</v>
      </c>
      <c r="P422" s="378">
        <f t="shared" si="9"/>
        <v>0</v>
      </c>
      <c r="Q422" s="378"/>
    </row>
    <row r="423" spans="1:17" ht="12.7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8"/>
        <v>0</v>
      </c>
      <c r="J423" s="285"/>
      <c r="K423" s="285"/>
      <c r="L423" s="285"/>
      <c r="M423" s="285"/>
      <c r="N423" s="284"/>
      <c r="O423" s="159"/>
      <c r="P423" s="378">
        <f t="shared" si="9"/>
        <v>0</v>
      </c>
      <c r="Q423" s="378"/>
    </row>
    <row r="424" spans="1:17" ht="12.75" thickBot="1">
      <c r="A424" s="64"/>
      <c r="B424" s="11" t="s">
        <v>267</v>
      </c>
      <c r="C424" s="190">
        <v>0</v>
      </c>
      <c r="D424" s="280"/>
      <c r="E424" s="280"/>
      <c r="F424" s="102"/>
      <c r="G424" s="102"/>
      <c r="H424" s="102">
        <f>D424+E424+F424+G424</f>
        <v>0</v>
      </c>
      <c r="I424" s="229">
        <f t="shared" si="8"/>
        <v>0</v>
      </c>
      <c r="J424" s="109"/>
      <c r="K424" s="109"/>
      <c r="L424" s="109"/>
      <c r="M424" s="109"/>
      <c r="N424" s="236">
        <f>J424+K424+L424+M424</f>
        <v>0</v>
      </c>
      <c r="O424" s="146">
        <f>C424+I424-N424</f>
        <v>0</v>
      </c>
      <c r="P424" s="378">
        <f t="shared" si="9"/>
        <v>0</v>
      </c>
      <c r="Q424" s="378"/>
    </row>
    <row r="425" spans="1:17" ht="12.7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8"/>
        <v>0</v>
      </c>
      <c r="J425" s="285"/>
      <c r="K425" s="285"/>
      <c r="L425" s="285"/>
      <c r="M425" s="285"/>
      <c r="N425" s="284"/>
      <c r="O425" s="159"/>
      <c r="P425" s="378">
        <f t="shared" si="9"/>
        <v>0</v>
      </c>
      <c r="Q425" s="378"/>
    </row>
    <row r="426" spans="1:17" ht="12.75" thickBot="1">
      <c r="A426" s="64"/>
      <c r="B426" s="11" t="s">
        <v>282</v>
      </c>
      <c r="C426" s="190">
        <v>4580.43</v>
      </c>
      <c r="D426" s="280">
        <v>2339.4</v>
      </c>
      <c r="E426" s="280">
        <v>6245.92</v>
      </c>
      <c r="F426" s="102">
        <v>4809.39</v>
      </c>
      <c r="G426" s="102">
        <v>4809.39</v>
      </c>
      <c r="H426" s="102">
        <f>D426+E426+F426+G426</f>
        <v>18204.1</v>
      </c>
      <c r="I426" s="229">
        <f t="shared" si="8"/>
        <v>12856.002824858757</v>
      </c>
      <c r="J426" s="109"/>
      <c r="K426" s="109"/>
      <c r="L426" s="109"/>
      <c r="M426" s="109"/>
      <c r="N426" s="236">
        <f>J426+K426+L426+M426</f>
        <v>0</v>
      </c>
      <c r="O426" s="146">
        <f>C426+I426-N426</f>
        <v>17436.432824858755</v>
      </c>
      <c r="P426" s="378">
        <f t="shared" si="9"/>
        <v>17436.432824858755</v>
      </c>
      <c r="Q426" s="378"/>
    </row>
    <row r="427" spans="1:17" ht="12.7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8"/>
        <v>0</v>
      </c>
      <c r="J427" s="285"/>
      <c r="K427" s="285"/>
      <c r="L427" s="285"/>
      <c r="M427" s="285"/>
      <c r="N427" s="284"/>
      <c r="O427" s="159"/>
      <c r="P427" s="378">
        <f t="shared" si="9"/>
        <v>0</v>
      </c>
      <c r="Q427" s="378"/>
    </row>
    <row r="428" spans="1:17" ht="12.75" thickBot="1">
      <c r="A428" s="64"/>
      <c r="B428" s="11" t="s">
        <v>303</v>
      </c>
      <c r="C428" s="190">
        <v>6315.25</v>
      </c>
      <c r="D428" s="280">
        <v>3226.56</v>
      </c>
      <c r="E428" s="280">
        <v>3226.56</v>
      </c>
      <c r="F428" s="102">
        <v>3226.56</v>
      </c>
      <c r="G428" s="102">
        <v>3226.56</v>
      </c>
      <c r="H428" s="102">
        <f>D428+E428+F428+G428</f>
        <v>12906.24</v>
      </c>
      <c r="I428" s="229">
        <f t="shared" si="8"/>
        <v>9114.576271186443</v>
      </c>
      <c r="J428" s="109"/>
      <c r="K428" s="109"/>
      <c r="L428" s="109"/>
      <c r="M428" s="109"/>
      <c r="N428" s="236">
        <f>J428+K428+L428+M428</f>
        <v>0</v>
      </c>
      <c r="O428" s="146">
        <f>C428+I428-N428</f>
        <v>15429.826271186443</v>
      </c>
      <c r="P428" s="378">
        <f t="shared" si="9"/>
        <v>15429.826271186443</v>
      </c>
      <c r="Q428" s="378"/>
    </row>
    <row r="429" spans="1:17" ht="12.7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8"/>
        <v>0</v>
      </c>
      <c r="J429" s="275"/>
      <c r="K429" s="275"/>
      <c r="L429" s="275"/>
      <c r="M429" s="275"/>
      <c r="N429" s="274"/>
      <c r="O429" s="276"/>
      <c r="P429" s="378">
        <f t="shared" si="9"/>
        <v>0</v>
      </c>
      <c r="Q429" s="378"/>
    </row>
    <row r="430" spans="1:17" ht="12" thickBot="1">
      <c r="A430" s="265"/>
      <c r="B430" s="305" t="s">
        <v>104</v>
      </c>
      <c r="C430" s="306">
        <f>C340+C342+C344+C346+C348+C350+C352+C354+C356+C358+C360+C362+C364+C366+C368+C370+C372+C374+C376+C378+C380+C382+C384+C386+C388+C390+C392+C394+C396+C398+C400+C402+C404+C406+C408+C410+C412+C414+C416+C418+C420+C422+C424+C426+C428</f>
        <v>33183</v>
      </c>
      <c r="D430" s="306">
        <f>D340+D342+D344+D346+D348+D350+D352+D354+D356+D360+D362+D364+D366+D368+D370+D372+D374+D376+D378+D380+D382+D384+D386+D388+D390+D392+D358+D394+D396+D398+D400+D402+D404+D406+D408+D410+D412+D414+D416+D418+D420+D422+D424+D426+D428</f>
        <v>24429.12</v>
      </c>
      <c r="E430" s="306">
        <f>E340+E342+E344+E346+E348+E350+E352+E354+E356+E360+E362+E364+E366+E368+E370+E372+E374+E376+E378+E380+E382+E384+E386+E388+E390+E392+E358+E394+E396+E398+E400+E402+E404+E406+E408+E410+E412+E414+E416+E418+E420+E422+E424+E426+E428</f>
        <v>93033.61000000002</v>
      </c>
      <c r="F430" s="306">
        <f>F340+F342+F344+F346+F348+F350+F352+F354+F356+F360+F362+F364+F366+F368+F370+F372+F374+F376+F378+F380+F382+F384+F386+F388+F390+F392+F358+F394+F396+F398+F400+F402+F404+F406+F408+F410+F412+F414+F416+F418+F420+F422+F424+F426+F428</f>
        <v>73109.73000000003</v>
      </c>
      <c r="G430" s="306">
        <f>G340+G342+G344+G346+G348+G350+G352+G354+G356+G360+G362+G364+G366+G368+G370+G372+G374+G376+G378+G380+G382+G384+G386+G388+G390+G392+G358+G394+G396+G398+G400+G402+G404+G406+G408+G410+G412+G414+G416+G418+G420+G422+G424+G426+G428</f>
        <v>75707.37000000002</v>
      </c>
      <c r="H430" s="291">
        <f>D430+E430+F430+G430</f>
        <v>266279.8300000001</v>
      </c>
      <c r="I430" s="306">
        <f>I340+I342+I344+I346+I348+I350+I352+I354+I356+I360+I362+I364+I366+I368+I370+I372+I374+I376+I378+I380+I382+I384+I386+I388+I390+I392+I358+I394+I396+I398+I400+I402+I404+I406+I408+I410+I412+I414+I416+I418+I420+I422+I424+I426+I428</f>
        <v>188050.72740113</v>
      </c>
      <c r="J430" s="306">
        <f>J340+J342+J344+J346+J348+J350+J352+J354+J356+J360+J362+J364+J366+J368+J370+J373+J374+J376+J378+J380+J382+J384+J386+J388+J390+J392+J358+J394+J396+J398+J400+J402+J404+J406+J408+J410+J412+J414+J416+J418+J420+J422+J424+J426+J428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K340+K342+K344+K346+K348+K350+K352+K354+K356+K360+K362+K364+K366+K368+K370+K373+K374+K376+K378+K380+K382+K384+K386+K388+K390+K392+K358+K394+K396+K398+K400+K402+K404+K406+K408+K410+K412+K414+K416+K418+K420+K422+K424+K426+K428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L340+L342+L344+L346+L348+L350+L352+L354+L356+L360+L362+L364+L366+L368+L370+L373+L374+L376+L378+L380+L382+L384+L386+L388+L390+L392+L358+L394+L396+L398+L400+L402+L404+L406+L408+L410+L412+L414+L416+L418+L420+L422+L424+L426+L428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M340+M342+M344+M346+M348+M350+M352+M354+M356+M360+M362+M364+M366+M368+M370+M373+M374+M376+M378+M380+M382+M384+M386+M388+M390+M392+M358+M394+M396+M398+M400+M402+M404+M406+M408+M410+M412+M414+M416+M418+M420+M422+M424+M426+M428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O340+O342+O344+O346+O348+O350+O352+O354+O356+O360+O362+O364+O366+O368+O370+O372+O374+O376+O378+O380+O382+O384+O386+O388+O390+O392+O358+O394+O396+O398+O400+O402+O404+O406+O408+O410+O412+O414+O416+O418+O420+O422+O424+O426+O428</f>
        <v>221233.72740112993</v>
      </c>
      <c r="P430" s="378">
        <f>C430+I430-N430</f>
        <v>221233.72740113</v>
      </c>
      <c r="Q430" s="378"/>
    </row>
    <row r="431" spans="1:15" ht="12.75" thickBot="1">
      <c r="A431" s="1"/>
      <c r="B431" s="134" t="s">
        <v>388</v>
      </c>
      <c r="C431" s="70"/>
      <c r="D431" s="42"/>
      <c r="E431" s="42"/>
      <c r="F431" s="42"/>
      <c r="G431" s="42"/>
      <c r="H431" s="137"/>
      <c r="I431" s="229">
        <f>H430-I430</f>
        <v>78229.10259887009</v>
      </c>
      <c r="J431" s="42"/>
      <c r="K431" s="42"/>
      <c r="L431" s="42"/>
      <c r="M431" s="42"/>
      <c r="N431" s="145">
        <f>J431+K431+L431+M431</f>
        <v>0</v>
      </c>
      <c r="O431" s="146"/>
    </row>
    <row r="432" spans="1:15" ht="12.7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>
        <f>J432+K432+L432+M432</f>
        <v>0</v>
      </c>
      <c r="O432" s="146"/>
    </row>
    <row r="433" spans="1:15" ht="12.7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266279.8300000001</v>
      </c>
      <c r="J433" s="167"/>
      <c r="K433" s="167"/>
      <c r="L433" s="167"/>
      <c r="M433" s="167"/>
      <c r="N433" s="164">
        <f>J433+K433+L433+M433</f>
        <v>0</v>
      </c>
      <c r="O433" s="243"/>
    </row>
    <row r="434" spans="1:15" ht="12">
      <c r="A434" s="308"/>
      <c r="B434" s="308"/>
      <c r="C434" s="303"/>
      <c r="D434" s="208"/>
      <c r="E434" s="208"/>
      <c r="F434" s="74"/>
      <c r="G434" s="74"/>
      <c r="H434" s="309"/>
      <c r="I434" s="310"/>
      <c r="J434" s="74"/>
      <c r="K434" s="74"/>
      <c r="L434" s="74"/>
      <c r="M434" s="74"/>
      <c r="N434" s="311"/>
      <c r="O434" s="312"/>
    </row>
    <row r="435" spans="1:15" ht="12">
      <c r="A435" s="308"/>
      <c r="B435" s="308"/>
      <c r="C435" s="303"/>
      <c r="D435" s="208"/>
      <c r="E435" s="208"/>
      <c r="F435" s="74"/>
      <c r="G435" s="74"/>
      <c r="H435" s="309"/>
      <c r="I435" s="310"/>
      <c r="J435" s="74"/>
      <c r="K435" s="74"/>
      <c r="L435" s="74"/>
      <c r="M435" s="74"/>
      <c r="N435" s="311"/>
      <c r="O435" s="312"/>
    </row>
    <row r="436" spans="1:15" ht="12">
      <c r="A436" s="308"/>
      <c r="B436" s="308"/>
      <c r="C436" s="303"/>
      <c r="D436" s="208"/>
      <c r="E436" s="208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4:15" ht="11.25">
      <c r="D437" s="128"/>
      <c r="E437" s="128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6" ht="11.25">
      <c r="A438" s="253"/>
      <c r="B438" s="253"/>
      <c r="C438" s="253"/>
      <c r="D438" s="254"/>
      <c r="E438" s="254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  <c r="P438" s="253"/>
    </row>
    <row r="439" spans="1:16" ht="11.25">
      <c r="A439" s="69"/>
      <c r="B439" s="69"/>
      <c r="D439" s="125"/>
      <c r="E439" s="12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  <c r="P439" s="69"/>
    </row>
    <row r="440" spans="1:16" ht="11.25">
      <c r="A440" s="69"/>
      <c r="B440" s="69"/>
      <c r="D440" s="125"/>
      <c r="E440" s="12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  <c r="P440" s="69"/>
    </row>
    <row r="441" spans="1:16" ht="11.25">
      <c r="A441" s="69"/>
      <c r="B441" s="69"/>
      <c r="D441" s="125"/>
      <c r="E441" s="12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  <c r="P441" s="69"/>
    </row>
    <row r="442" spans="4:15" ht="11.25">
      <c r="D442" s="125"/>
      <c r="E442" s="12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4:15" ht="12" thickBot="1">
      <c r="D443" s="125"/>
      <c r="E443" s="12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1:15" ht="12" thickBot="1">
      <c r="A444" s="12" t="s">
        <v>59</v>
      </c>
      <c r="C444" s="328" t="s">
        <v>219</v>
      </c>
      <c r="D444" s="125"/>
      <c r="E444" s="125"/>
      <c r="F444" s="75"/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2" thickBot="1">
      <c r="A445" s="7" t="s">
        <v>119</v>
      </c>
      <c r="B445" s="7" t="s">
        <v>94</v>
      </c>
      <c r="C445" s="192"/>
      <c r="D445" s="81"/>
      <c r="E445" s="81" t="s">
        <v>377</v>
      </c>
      <c r="F445" s="82"/>
      <c r="G445" s="82"/>
      <c r="H445" s="233"/>
      <c r="I445" s="223"/>
      <c r="J445" s="85"/>
      <c r="K445" s="85" t="s">
        <v>18</v>
      </c>
      <c r="L445" s="85"/>
      <c r="M445" s="86"/>
      <c r="N445" s="92"/>
      <c r="O445" s="115"/>
    </row>
    <row r="446" spans="1:15" ht="57" thickBot="1">
      <c r="A446" s="27" t="s">
        <v>120</v>
      </c>
      <c r="B446" s="27"/>
      <c r="C446" s="331" t="s">
        <v>363</v>
      </c>
      <c r="D446" s="262" t="s">
        <v>220</v>
      </c>
      <c r="E446" s="262" t="s">
        <v>320</v>
      </c>
      <c r="F446" s="89" t="s">
        <v>314</v>
      </c>
      <c r="G446" s="89"/>
      <c r="H446" s="234" t="s">
        <v>386</v>
      </c>
      <c r="I446" s="90" t="s">
        <v>392</v>
      </c>
      <c r="J446" s="91"/>
      <c r="K446" s="88"/>
      <c r="L446" s="88"/>
      <c r="M446" s="88"/>
      <c r="N446" s="93" t="s">
        <v>19</v>
      </c>
      <c r="O446" s="116" t="s">
        <v>367</v>
      </c>
    </row>
    <row r="447" spans="1:15" ht="12" thickBot="1">
      <c r="A447" s="36"/>
      <c r="B447" s="27"/>
      <c r="C447" s="425"/>
      <c r="D447" s="463"/>
      <c r="E447" s="463"/>
      <c r="F447" s="89"/>
      <c r="G447" s="89"/>
      <c r="H447" s="464"/>
      <c r="I447" s="235"/>
      <c r="J447" s="404"/>
      <c r="K447" s="92"/>
      <c r="L447" s="92"/>
      <c r="M447" s="92"/>
      <c r="N447" s="93"/>
      <c r="O447" s="116"/>
    </row>
    <row r="448" spans="1:15" ht="12.75" thickBot="1">
      <c r="A448" s="51"/>
      <c r="B448" s="45" t="s">
        <v>121</v>
      </c>
      <c r="C448" s="190">
        <v>0</v>
      </c>
      <c r="D448" s="102">
        <v>0</v>
      </c>
      <c r="E448" s="102">
        <v>1354.65</v>
      </c>
      <c r="F448" s="102">
        <v>1354.65</v>
      </c>
      <c r="G448" s="102">
        <v>1354.65</v>
      </c>
      <c r="H448" s="102">
        <f>D448+E448+F448+G448</f>
        <v>4063.9500000000003</v>
      </c>
      <c r="I448" s="229">
        <f aca="true" t="shared" si="10" ref="I448:I511">H448/1.2/1.18</f>
        <v>2870.0211864406783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2870.0211864406783</v>
      </c>
    </row>
    <row r="449" spans="1:15" ht="12.75" thickBot="1">
      <c r="A449" s="48"/>
      <c r="B449" s="50"/>
      <c r="C449" s="72"/>
      <c r="D449" s="103"/>
      <c r="E449" s="103"/>
      <c r="F449" s="104"/>
      <c r="G449" s="104"/>
      <c r="H449" s="104"/>
      <c r="I449" s="229">
        <f t="shared" si="10"/>
        <v>0</v>
      </c>
      <c r="J449" s="110"/>
      <c r="K449" s="110"/>
      <c r="L449" s="110"/>
      <c r="M449" s="110"/>
      <c r="N449" s="111"/>
      <c r="O449" s="119"/>
    </row>
    <row r="450" spans="1:15" ht="12.75" thickBot="1">
      <c r="A450" s="314"/>
      <c r="B450" s="80" t="s">
        <v>122</v>
      </c>
      <c r="C450" s="416">
        <v>0</v>
      </c>
      <c r="D450" s="102">
        <v>1175.94</v>
      </c>
      <c r="E450" s="102">
        <v>12782.69</v>
      </c>
      <c r="F450" s="102">
        <v>6979.32</v>
      </c>
      <c r="G450" s="102">
        <v>6979.32</v>
      </c>
      <c r="H450" s="102">
        <f>D450+E450+F450+G450</f>
        <v>27917.27</v>
      </c>
      <c r="I450" s="229">
        <f t="shared" si="10"/>
        <v>19715.58615819209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19715.58615819209</v>
      </c>
    </row>
    <row r="451" spans="1:15" ht="12.75" thickBot="1">
      <c r="A451" s="8"/>
      <c r="B451" s="50"/>
      <c r="C451" s="75"/>
      <c r="D451" s="94"/>
      <c r="E451" s="94"/>
      <c r="F451" s="95"/>
      <c r="G451" s="95"/>
      <c r="H451" s="95"/>
      <c r="I451" s="229">
        <f t="shared" si="10"/>
        <v>0</v>
      </c>
      <c r="J451" s="107"/>
      <c r="K451" s="107"/>
      <c r="L451" s="107"/>
      <c r="M451" s="107"/>
      <c r="N451" s="112"/>
      <c r="O451" s="119"/>
    </row>
    <row r="452" spans="1:15" ht="12.75" thickBot="1">
      <c r="A452" s="314"/>
      <c r="B452" s="80" t="s">
        <v>123</v>
      </c>
      <c r="C452" s="416">
        <v>5858.18</v>
      </c>
      <c r="D452" s="102">
        <v>1497.63</v>
      </c>
      <c r="E452" s="102">
        <v>1497.63</v>
      </c>
      <c r="F452" s="102">
        <v>1497.63</v>
      </c>
      <c r="G452" s="102">
        <v>1497.63</v>
      </c>
      <c r="H452" s="102">
        <f>D452+E452+F452+G452</f>
        <v>5990.52</v>
      </c>
      <c r="I452" s="229">
        <f t="shared" si="10"/>
        <v>4230.593220338984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10088.773220338984</v>
      </c>
    </row>
    <row r="453" spans="1:15" ht="12.75" thickBot="1">
      <c r="A453" s="8"/>
      <c r="B453" s="50"/>
      <c r="C453" s="75"/>
      <c r="D453" s="94"/>
      <c r="E453" s="94"/>
      <c r="F453" s="94"/>
      <c r="G453" s="95"/>
      <c r="H453" s="95"/>
      <c r="I453" s="229">
        <f t="shared" si="10"/>
        <v>0</v>
      </c>
      <c r="J453" s="107"/>
      <c r="K453" s="107"/>
      <c r="L453" s="107"/>
      <c r="M453" s="107"/>
      <c r="N453" s="112"/>
      <c r="O453" s="119"/>
    </row>
    <row r="454" spans="1:15" ht="12.75" thickBot="1">
      <c r="A454" s="314"/>
      <c r="B454" s="80" t="s">
        <v>124</v>
      </c>
      <c r="C454" s="416">
        <v>0</v>
      </c>
      <c r="D454" s="102">
        <v>3871.14</v>
      </c>
      <c r="E454" s="102">
        <v>4907.01</v>
      </c>
      <c r="F454" s="102">
        <v>8778.15</v>
      </c>
      <c r="G454" s="102">
        <v>8778.15</v>
      </c>
      <c r="H454" s="102">
        <f>D454+E454+F454+G454</f>
        <v>26334.449999999997</v>
      </c>
      <c r="I454" s="229">
        <f t="shared" si="10"/>
        <v>18597.775423728814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18597.775423728814</v>
      </c>
    </row>
    <row r="455" spans="1:15" ht="12.75" thickBot="1">
      <c r="A455" s="9"/>
      <c r="B455" s="50"/>
      <c r="C455" s="75"/>
      <c r="D455" s="94"/>
      <c r="E455" s="94"/>
      <c r="F455" s="94"/>
      <c r="G455" s="95"/>
      <c r="H455" s="95"/>
      <c r="I455" s="229">
        <f t="shared" si="10"/>
        <v>0</v>
      </c>
      <c r="J455" s="107"/>
      <c r="K455" s="107"/>
      <c r="L455" s="107"/>
      <c r="M455" s="107"/>
      <c r="N455" s="112"/>
      <c r="O455" s="119"/>
    </row>
    <row r="456" spans="1:15" ht="12.75" thickBot="1">
      <c r="A456" s="314"/>
      <c r="B456" s="80" t="s">
        <v>125</v>
      </c>
      <c r="C456" s="416">
        <v>0</v>
      </c>
      <c r="D456" s="102"/>
      <c r="E456" s="102"/>
      <c r="F456" s="102"/>
      <c r="G456" s="102"/>
      <c r="H456" s="102">
        <f>D456+E456+F456+G456</f>
        <v>0</v>
      </c>
      <c r="I456" s="229">
        <f t="shared" si="10"/>
        <v>0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0</v>
      </c>
    </row>
    <row r="457" spans="1:15" ht="12.75" thickBot="1">
      <c r="A457" s="44"/>
      <c r="B457" s="53"/>
      <c r="C457" s="75"/>
      <c r="D457" s="94"/>
      <c r="E457" s="94"/>
      <c r="F457" s="94"/>
      <c r="G457" s="95"/>
      <c r="H457" s="95"/>
      <c r="I457" s="229">
        <f t="shared" si="10"/>
        <v>0</v>
      </c>
      <c r="J457" s="107"/>
      <c r="K457" s="107"/>
      <c r="L457" s="107"/>
      <c r="M457" s="107"/>
      <c r="N457" s="112"/>
      <c r="O457" s="119"/>
    </row>
    <row r="458" spans="1:15" ht="12.75" thickBot="1">
      <c r="A458" s="314"/>
      <c r="B458" s="58" t="s">
        <v>126</v>
      </c>
      <c r="C458" s="416">
        <v>0</v>
      </c>
      <c r="D458" s="102"/>
      <c r="E458" s="102"/>
      <c r="F458" s="102"/>
      <c r="G458" s="102"/>
      <c r="H458" s="102">
        <f>D458+E458+F458+G458</f>
        <v>0</v>
      </c>
      <c r="I458" s="229">
        <f t="shared" si="10"/>
        <v>0</v>
      </c>
      <c r="J458" s="109"/>
      <c r="K458" s="109"/>
      <c r="L458" s="109"/>
      <c r="M458" s="109"/>
      <c r="N458" s="236">
        <f>J458+K458+L458+M458</f>
        <v>0</v>
      </c>
      <c r="O458" s="146">
        <f>C458+I458-N458</f>
        <v>0</v>
      </c>
    </row>
    <row r="459" spans="1:15" ht="12.75" thickBot="1">
      <c r="A459" s="314"/>
      <c r="B459" s="55"/>
      <c r="C459" s="416"/>
      <c r="D459" s="94"/>
      <c r="E459" s="94"/>
      <c r="F459" s="102"/>
      <c r="G459" s="102"/>
      <c r="H459" s="102"/>
      <c r="I459" s="229">
        <f t="shared" si="10"/>
        <v>0</v>
      </c>
      <c r="J459" s="109"/>
      <c r="K459" s="109"/>
      <c r="L459" s="109"/>
      <c r="M459" s="109"/>
      <c r="N459" s="236"/>
      <c r="O459" s="146"/>
    </row>
    <row r="460" spans="1:15" ht="12.75" thickBot="1">
      <c r="A460" s="314"/>
      <c r="B460" s="80" t="s">
        <v>127</v>
      </c>
      <c r="C460" s="416">
        <v>0</v>
      </c>
      <c r="D460" s="102">
        <v>1939.2</v>
      </c>
      <c r="E460" s="102">
        <v>17563.25</v>
      </c>
      <c r="F460" s="102">
        <v>10357.27</v>
      </c>
      <c r="G460" s="102">
        <v>10356.27</v>
      </c>
      <c r="H460" s="102">
        <f>D460+E460+F460+G460</f>
        <v>40215.990000000005</v>
      </c>
      <c r="I460" s="229">
        <f t="shared" si="10"/>
        <v>28401.12288135594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28401.12288135594</v>
      </c>
    </row>
    <row r="461" spans="1:15" ht="12.75" thickBot="1">
      <c r="A461" s="44"/>
      <c r="B461" s="52"/>
      <c r="C461" s="75"/>
      <c r="D461" s="94"/>
      <c r="E461" s="94"/>
      <c r="F461" s="94"/>
      <c r="G461" s="95"/>
      <c r="H461" s="95"/>
      <c r="I461" s="229">
        <f t="shared" si="10"/>
        <v>0</v>
      </c>
      <c r="J461" s="107"/>
      <c r="K461" s="107"/>
      <c r="L461" s="107"/>
      <c r="M461" s="107"/>
      <c r="N461" s="112"/>
      <c r="O461" s="119"/>
    </row>
    <row r="462" spans="1:15" ht="12.75" thickBot="1">
      <c r="A462" s="314"/>
      <c r="B462" s="80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10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2.75" thickBot="1">
      <c r="A463" s="8"/>
      <c r="B463" s="50"/>
      <c r="C463" s="75"/>
      <c r="D463" s="94"/>
      <c r="E463" s="94"/>
      <c r="F463" s="94"/>
      <c r="G463" s="95"/>
      <c r="H463" s="95"/>
      <c r="I463" s="229">
        <f t="shared" si="10"/>
        <v>0</v>
      </c>
      <c r="J463" s="107"/>
      <c r="K463" s="107"/>
      <c r="L463" s="107"/>
      <c r="M463" s="107"/>
      <c r="N463" s="120"/>
      <c r="O463" s="122"/>
    </row>
    <row r="464" spans="1:15" ht="12.75" thickBot="1">
      <c r="A464" s="314"/>
      <c r="B464" s="80" t="s">
        <v>129</v>
      </c>
      <c r="C464" s="416">
        <v>0</v>
      </c>
      <c r="D464" s="102"/>
      <c r="E464" s="102"/>
      <c r="F464" s="102"/>
      <c r="G464" s="102"/>
      <c r="H464" s="102">
        <f>D464+E464+F464+G464</f>
        <v>0</v>
      </c>
      <c r="I464" s="229">
        <f t="shared" si="10"/>
        <v>0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0</v>
      </c>
    </row>
    <row r="465" spans="1:15" ht="12.75" thickBot="1">
      <c r="A465" s="8"/>
      <c r="B465" s="48"/>
      <c r="C465" s="75"/>
      <c r="D465" s="94"/>
      <c r="E465" s="94"/>
      <c r="F465" s="94"/>
      <c r="G465" s="95"/>
      <c r="H465" s="95"/>
      <c r="I465" s="229">
        <f t="shared" si="10"/>
        <v>0</v>
      </c>
      <c r="J465" s="107"/>
      <c r="K465" s="107"/>
      <c r="L465" s="107"/>
      <c r="M465" s="107"/>
      <c r="N465" s="120"/>
      <c r="O465" s="123"/>
    </row>
    <row r="466" spans="1:15" ht="12.75" thickBot="1">
      <c r="A466" s="314"/>
      <c r="B466" s="58" t="s">
        <v>50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10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2.75" thickBot="1">
      <c r="A467" s="8"/>
      <c r="B467" s="50"/>
      <c r="C467" s="75"/>
      <c r="D467" s="94"/>
      <c r="E467" s="94"/>
      <c r="F467" s="94"/>
      <c r="G467" s="95"/>
      <c r="H467" s="95"/>
      <c r="I467" s="229">
        <f t="shared" si="10"/>
        <v>0</v>
      </c>
      <c r="J467" s="107"/>
      <c r="K467" s="107"/>
      <c r="L467" s="107"/>
      <c r="M467" s="107"/>
      <c r="N467" s="120"/>
      <c r="O467" s="123"/>
    </row>
    <row r="468" spans="1:15" ht="12.75" thickBot="1">
      <c r="A468" s="314"/>
      <c r="B468" s="80" t="s">
        <v>131</v>
      </c>
      <c r="C468" s="416">
        <v>736.28</v>
      </c>
      <c r="D468" s="102">
        <v>1558.38</v>
      </c>
      <c r="E468" s="102">
        <v>1558.38</v>
      </c>
      <c r="F468" s="102">
        <v>1558.38</v>
      </c>
      <c r="G468" s="102">
        <v>2183.73</v>
      </c>
      <c r="H468" s="102">
        <f>D468+E468+F468+G468</f>
        <v>6858.870000000001</v>
      </c>
      <c r="I468" s="229">
        <f t="shared" si="10"/>
        <v>4843.834745762713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5580.114745762713</v>
      </c>
    </row>
    <row r="469" spans="1:15" ht="12.75" thickBot="1">
      <c r="A469" s="8"/>
      <c r="B469" s="50"/>
      <c r="C469" s="75"/>
      <c r="D469" s="94"/>
      <c r="E469" s="94"/>
      <c r="F469" s="94"/>
      <c r="G469" s="95"/>
      <c r="H469" s="95"/>
      <c r="I469" s="229">
        <f t="shared" si="10"/>
        <v>0</v>
      </c>
      <c r="J469" s="107"/>
      <c r="K469" s="107"/>
      <c r="L469" s="107"/>
      <c r="M469" s="107"/>
      <c r="N469" s="120"/>
      <c r="O469" s="123"/>
    </row>
    <row r="470" spans="1:15" ht="12.75" thickBot="1">
      <c r="A470" s="54"/>
      <c r="B470" s="80" t="s">
        <v>44</v>
      </c>
      <c r="C470" s="423">
        <v>0</v>
      </c>
      <c r="D470" s="102"/>
      <c r="E470" s="102"/>
      <c r="F470" s="102"/>
      <c r="G470" s="102"/>
      <c r="H470" s="102">
        <f>D470+E470+F470+G470</f>
        <v>0</v>
      </c>
      <c r="I470" s="229">
        <f t="shared" si="10"/>
        <v>0</v>
      </c>
      <c r="J470" s="109"/>
      <c r="K470" s="109"/>
      <c r="L470" s="109"/>
      <c r="M470" s="109"/>
      <c r="N470" s="236">
        <f>J470+K470+L470+M470</f>
        <v>0</v>
      </c>
      <c r="O470" s="146">
        <f>C470+I470-N470</f>
        <v>0</v>
      </c>
    </row>
    <row r="471" spans="1:15" ht="12.75" thickBot="1">
      <c r="A471" s="48"/>
      <c r="B471" s="50"/>
      <c r="C471" s="72"/>
      <c r="D471" s="94"/>
      <c r="E471" s="94"/>
      <c r="F471" s="94"/>
      <c r="G471" s="95"/>
      <c r="H471" s="95"/>
      <c r="I471" s="229">
        <f t="shared" si="10"/>
        <v>0</v>
      </c>
      <c r="J471" s="107"/>
      <c r="K471" s="107"/>
      <c r="L471" s="107"/>
      <c r="M471" s="107"/>
      <c r="N471" s="120"/>
      <c r="O471" s="123"/>
    </row>
    <row r="472" spans="1:15" ht="12.75" thickBot="1">
      <c r="A472" s="314"/>
      <c r="B472" s="80" t="s">
        <v>132</v>
      </c>
      <c r="C472" s="416">
        <v>0</v>
      </c>
      <c r="D472" s="102">
        <v>0</v>
      </c>
      <c r="E472" s="102">
        <v>12392.87</v>
      </c>
      <c r="F472" s="102">
        <v>6801.48</v>
      </c>
      <c r="G472" s="102">
        <v>6801.48</v>
      </c>
      <c r="H472" s="102">
        <f>D472+E472+F472+G472</f>
        <v>25995.829999999998</v>
      </c>
      <c r="I472" s="229">
        <f t="shared" si="10"/>
        <v>18358.637005649718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18358.637005649718</v>
      </c>
    </row>
    <row r="473" spans="1:15" ht="12.75" thickBot="1">
      <c r="A473" s="8"/>
      <c r="B473" s="50"/>
      <c r="C473" s="75"/>
      <c r="D473" s="94"/>
      <c r="E473" s="94"/>
      <c r="F473" s="94"/>
      <c r="G473" s="95"/>
      <c r="H473" s="95"/>
      <c r="I473" s="229">
        <f t="shared" si="10"/>
        <v>0</v>
      </c>
      <c r="J473" s="107"/>
      <c r="K473" s="107"/>
      <c r="L473" s="107"/>
      <c r="M473" s="107"/>
      <c r="N473" s="120"/>
      <c r="O473" s="123"/>
    </row>
    <row r="474" spans="1:15" ht="12.75" thickBot="1">
      <c r="A474" s="314"/>
      <c r="B474" s="80" t="s">
        <v>133</v>
      </c>
      <c r="C474" s="416">
        <v>0</v>
      </c>
      <c r="D474" s="102">
        <v>0</v>
      </c>
      <c r="E474" s="102">
        <v>1285.83</v>
      </c>
      <c r="F474" s="102">
        <v>1285.83</v>
      </c>
      <c r="G474" s="102">
        <v>1285.83</v>
      </c>
      <c r="H474" s="102">
        <f>D474+E474+F474+G474</f>
        <v>3857.49</v>
      </c>
      <c r="I474" s="229">
        <f t="shared" si="10"/>
        <v>2724.2161016949153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2724.2161016949153</v>
      </c>
    </row>
    <row r="475" spans="1:15" ht="12.75" thickBot="1">
      <c r="A475" s="8"/>
      <c r="B475" s="50"/>
      <c r="C475" s="75"/>
      <c r="D475" s="94"/>
      <c r="E475" s="94"/>
      <c r="F475" s="94"/>
      <c r="G475" s="95"/>
      <c r="H475" s="95"/>
      <c r="I475" s="229">
        <f t="shared" si="10"/>
        <v>0</v>
      </c>
      <c r="J475" s="107"/>
      <c r="K475" s="107"/>
      <c r="L475" s="107"/>
      <c r="M475" s="107"/>
      <c r="N475" s="120"/>
      <c r="O475" s="123"/>
    </row>
    <row r="476" spans="1:15" ht="12.75" thickBot="1">
      <c r="A476" s="314"/>
      <c r="B476" s="80" t="s">
        <v>134</v>
      </c>
      <c r="C476" s="416">
        <v>0</v>
      </c>
      <c r="D476" s="102">
        <v>129.66</v>
      </c>
      <c r="E476" s="102">
        <v>8107.5</v>
      </c>
      <c r="F476" s="102">
        <v>4650.69</v>
      </c>
      <c r="G476" s="102">
        <v>4650.69</v>
      </c>
      <c r="H476" s="102">
        <f>D476+E476+F476+G476</f>
        <v>17538.539999999997</v>
      </c>
      <c r="I476" s="229">
        <f t="shared" si="10"/>
        <v>12385.974576271186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12385.974576271186</v>
      </c>
    </row>
    <row r="477" spans="1:15" ht="12.75" thickBot="1">
      <c r="A477" s="8"/>
      <c r="B477" s="48"/>
      <c r="C477" s="75"/>
      <c r="D477" s="94"/>
      <c r="E477" s="94"/>
      <c r="F477" s="94"/>
      <c r="G477" s="95"/>
      <c r="H477" s="95"/>
      <c r="I477" s="229">
        <f t="shared" si="10"/>
        <v>0</v>
      </c>
      <c r="J477" s="107"/>
      <c r="K477" s="107"/>
      <c r="L477" s="107"/>
      <c r="M477" s="107"/>
      <c r="N477" s="120"/>
      <c r="O477" s="123"/>
    </row>
    <row r="478" spans="1:15" ht="12.75" thickBot="1">
      <c r="A478" s="314"/>
      <c r="B478" s="80" t="s">
        <v>135</v>
      </c>
      <c r="C478" s="416">
        <v>0</v>
      </c>
      <c r="D478" s="102">
        <v>0</v>
      </c>
      <c r="E478" s="102">
        <v>8008.29</v>
      </c>
      <c r="F478" s="102">
        <v>4551.48</v>
      </c>
      <c r="G478" s="102">
        <v>4766.37</v>
      </c>
      <c r="H478" s="102">
        <f>D478+E478+F478+G478</f>
        <v>17326.14</v>
      </c>
      <c r="I478" s="229">
        <f t="shared" si="10"/>
        <v>12235.974576271188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12235.974576271188</v>
      </c>
    </row>
    <row r="479" spans="1:15" ht="12.75" thickBot="1">
      <c r="A479" s="8"/>
      <c r="B479" s="48"/>
      <c r="C479" s="75"/>
      <c r="D479" s="94"/>
      <c r="E479" s="94"/>
      <c r="F479" s="94"/>
      <c r="G479" s="95"/>
      <c r="H479" s="95"/>
      <c r="I479" s="229">
        <f t="shared" si="10"/>
        <v>0</v>
      </c>
      <c r="J479" s="107"/>
      <c r="K479" s="107"/>
      <c r="L479" s="107"/>
      <c r="M479" s="107"/>
      <c r="N479" s="120"/>
      <c r="O479" s="123"/>
    </row>
    <row r="480" spans="1:15" ht="12.75" thickBot="1">
      <c r="A480" s="314"/>
      <c r="B480" s="80" t="s">
        <v>136</v>
      </c>
      <c r="C480" s="416">
        <v>0</v>
      </c>
      <c r="D480" s="102">
        <v>0</v>
      </c>
      <c r="E480" s="102">
        <v>7744.92</v>
      </c>
      <c r="F480" s="102">
        <v>4288.11</v>
      </c>
      <c r="G480" s="102">
        <v>4717.89</v>
      </c>
      <c r="H480" s="102">
        <f>D480+E480+F480+G480</f>
        <v>16750.92</v>
      </c>
      <c r="I480" s="229">
        <f t="shared" si="10"/>
        <v>11829.745762711864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11829.745762711864</v>
      </c>
    </row>
    <row r="481" spans="1:15" ht="12.75" thickBot="1">
      <c r="A481" s="9"/>
      <c r="B481" s="50"/>
      <c r="C481" s="75"/>
      <c r="D481" s="94"/>
      <c r="E481" s="94"/>
      <c r="F481" s="94"/>
      <c r="G481" s="95"/>
      <c r="H481" s="95"/>
      <c r="I481" s="229">
        <f t="shared" si="10"/>
        <v>0</v>
      </c>
      <c r="J481" s="107"/>
      <c r="K481" s="107"/>
      <c r="L481" s="107"/>
      <c r="M481" s="107"/>
      <c r="N481" s="120"/>
      <c r="O481" s="123"/>
    </row>
    <row r="482" spans="1:15" ht="12.75" thickBot="1">
      <c r="A482" s="51"/>
      <c r="B482" s="9" t="s">
        <v>137</v>
      </c>
      <c r="C482" s="190">
        <v>5770.96</v>
      </c>
      <c r="D482" s="102">
        <v>2945.1</v>
      </c>
      <c r="E482" s="102">
        <v>18718.95</v>
      </c>
      <c r="F482" s="102">
        <v>11474.94</v>
      </c>
      <c r="G482" s="102">
        <v>11474.94</v>
      </c>
      <c r="H482" s="102">
        <f>D482+E482+F482+G482</f>
        <v>44613.93</v>
      </c>
      <c r="I482" s="229">
        <f t="shared" si="10"/>
        <v>31507.01271186441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37277.97271186441</v>
      </c>
    </row>
    <row r="483" spans="1:15" ht="12.75" thickBot="1">
      <c r="A483" s="8"/>
      <c r="B483" s="8"/>
      <c r="C483" s="75"/>
      <c r="D483" s="94"/>
      <c r="E483" s="94"/>
      <c r="F483" s="94"/>
      <c r="G483" s="95"/>
      <c r="H483" s="95"/>
      <c r="I483" s="229">
        <f t="shared" si="10"/>
        <v>0</v>
      </c>
      <c r="J483" s="107"/>
      <c r="K483" s="107"/>
      <c r="L483" s="107"/>
      <c r="M483" s="107"/>
      <c r="N483" s="120"/>
      <c r="O483" s="123"/>
    </row>
    <row r="484" spans="1:15" ht="12.75" thickBot="1">
      <c r="A484" s="314"/>
      <c r="B484" s="80" t="s">
        <v>138</v>
      </c>
      <c r="C484" s="416">
        <v>0</v>
      </c>
      <c r="D484" s="102"/>
      <c r="E484" s="102"/>
      <c r="F484" s="102"/>
      <c r="G484" s="102">
        <v>775.05</v>
      </c>
      <c r="H484" s="102">
        <f>D484+E484+F484+G484</f>
        <v>775.05</v>
      </c>
      <c r="I484" s="229">
        <f t="shared" si="10"/>
        <v>547.3516949152543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547.3516949152543</v>
      </c>
    </row>
    <row r="485" spans="1:15" ht="12.75" thickBot="1">
      <c r="A485" s="8"/>
      <c r="B485" s="50"/>
      <c r="C485" s="75"/>
      <c r="D485" s="94"/>
      <c r="E485" s="94"/>
      <c r="F485" s="94"/>
      <c r="G485" s="95"/>
      <c r="H485" s="95"/>
      <c r="I485" s="229">
        <f t="shared" si="10"/>
        <v>0</v>
      </c>
      <c r="J485" s="107"/>
      <c r="K485" s="107"/>
      <c r="L485" s="107"/>
      <c r="M485" s="107"/>
      <c r="N485" s="120"/>
      <c r="O485" s="123"/>
    </row>
    <row r="486" spans="1:15" ht="12.75" thickBot="1">
      <c r="A486" s="314"/>
      <c r="B486" s="80" t="s">
        <v>139</v>
      </c>
      <c r="C486" s="416">
        <v>1098.08</v>
      </c>
      <c r="D486" s="102">
        <v>560.58</v>
      </c>
      <c r="E486" s="102">
        <v>560.58</v>
      </c>
      <c r="F486" s="102">
        <v>560.58</v>
      </c>
      <c r="G486" s="102">
        <v>560.58</v>
      </c>
      <c r="H486" s="102">
        <f>D486+E486+F486+G486</f>
        <v>2242.32</v>
      </c>
      <c r="I486" s="229">
        <f t="shared" si="10"/>
        <v>1583.5593220338985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2681.6393220338987</v>
      </c>
    </row>
    <row r="487" spans="1:15" ht="12.75" thickBot="1">
      <c r="A487" s="8"/>
      <c r="B487" s="50"/>
      <c r="C487" s="75"/>
      <c r="D487" s="94"/>
      <c r="E487" s="94"/>
      <c r="F487" s="94"/>
      <c r="G487" s="95"/>
      <c r="H487" s="95"/>
      <c r="I487" s="229">
        <f t="shared" si="10"/>
        <v>0</v>
      </c>
      <c r="J487" s="107"/>
      <c r="K487" s="107"/>
      <c r="L487" s="107"/>
      <c r="M487" s="107"/>
      <c r="N487" s="120"/>
      <c r="O487" s="123"/>
    </row>
    <row r="488" spans="1:15" ht="12.7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10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2.75" thickBot="1">
      <c r="A489" s="8"/>
      <c r="B489" s="50"/>
      <c r="C489" s="75"/>
      <c r="D489" s="94"/>
      <c r="E489" s="94"/>
      <c r="F489" s="94"/>
      <c r="G489" s="95"/>
      <c r="H489" s="95"/>
      <c r="I489" s="229">
        <f t="shared" si="10"/>
        <v>0</v>
      </c>
      <c r="J489" s="107"/>
      <c r="K489" s="107"/>
      <c r="L489" s="107"/>
      <c r="M489" s="107"/>
      <c r="N489" s="120"/>
      <c r="O489" s="123"/>
    </row>
    <row r="490" spans="1:15" ht="12.75" thickBot="1">
      <c r="A490" s="314"/>
      <c r="B490" s="58" t="s">
        <v>140</v>
      </c>
      <c r="C490" s="416">
        <v>0</v>
      </c>
      <c r="D490" s="102">
        <v>0</v>
      </c>
      <c r="E490" s="102">
        <v>7843.75</v>
      </c>
      <c r="F490" s="102">
        <v>4386.9</v>
      </c>
      <c r="G490" s="102">
        <v>4386.9</v>
      </c>
      <c r="H490" s="102">
        <f>D490+E490+F490+G490</f>
        <v>16617.55</v>
      </c>
      <c r="I490" s="229">
        <f t="shared" si="10"/>
        <v>11735.55790960452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11735.55790960452</v>
      </c>
    </row>
    <row r="491" spans="1:15" ht="12.75" thickBot="1">
      <c r="A491" s="8"/>
      <c r="B491" s="48"/>
      <c r="C491" s="75"/>
      <c r="D491" s="94"/>
      <c r="E491" s="94"/>
      <c r="F491" s="94"/>
      <c r="G491" s="95"/>
      <c r="H491" s="95"/>
      <c r="I491" s="229">
        <f t="shared" si="10"/>
        <v>0</v>
      </c>
      <c r="J491" s="107"/>
      <c r="K491" s="107"/>
      <c r="L491" s="107"/>
      <c r="M491" s="107"/>
      <c r="N491" s="120"/>
      <c r="O491" s="123"/>
    </row>
    <row r="492" spans="1:15" ht="12.75" thickBot="1">
      <c r="A492" s="314"/>
      <c r="B492" s="80" t="s">
        <v>141</v>
      </c>
      <c r="C492" s="416">
        <v>0</v>
      </c>
      <c r="D492" s="102"/>
      <c r="E492" s="102"/>
      <c r="F492" s="102"/>
      <c r="G492" s="102"/>
      <c r="H492" s="102">
        <f>D492+E492+F492+G492</f>
        <v>0</v>
      </c>
      <c r="I492" s="229">
        <f t="shared" si="10"/>
        <v>0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0</v>
      </c>
    </row>
    <row r="493" spans="1:15" ht="12.75" thickBot="1">
      <c r="A493" s="8"/>
      <c r="B493" s="48"/>
      <c r="C493" s="75"/>
      <c r="D493" s="94"/>
      <c r="E493" s="94"/>
      <c r="F493" s="94"/>
      <c r="G493" s="95"/>
      <c r="H493" s="95"/>
      <c r="I493" s="229">
        <f t="shared" si="10"/>
        <v>0</v>
      </c>
      <c r="J493" s="107"/>
      <c r="K493" s="107"/>
      <c r="L493" s="107"/>
      <c r="M493" s="107"/>
      <c r="N493" s="120"/>
      <c r="O493" s="123"/>
    </row>
    <row r="494" spans="1:15" ht="12.7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10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2.75" thickBot="1">
      <c r="A495" s="8"/>
      <c r="B495" s="50"/>
      <c r="C495" s="75"/>
      <c r="D495" s="94"/>
      <c r="E495" s="94"/>
      <c r="F495" s="94"/>
      <c r="G495" s="95"/>
      <c r="H495" s="95"/>
      <c r="I495" s="229">
        <f t="shared" si="10"/>
        <v>0</v>
      </c>
      <c r="J495" s="107"/>
      <c r="K495" s="107"/>
      <c r="L495" s="107"/>
      <c r="M495" s="107"/>
      <c r="N495" s="120"/>
      <c r="O495" s="123"/>
    </row>
    <row r="496" spans="1:15" ht="12.75" thickBot="1">
      <c r="A496" s="314"/>
      <c r="B496" s="80" t="s">
        <v>143</v>
      </c>
      <c r="C496" s="416">
        <v>5886.05</v>
      </c>
      <c r="D496" s="102">
        <v>3006.03</v>
      </c>
      <c r="E496" s="102">
        <v>3006.03</v>
      </c>
      <c r="F496" s="102">
        <v>3006.03</v>
      </c>
      <c r="G496" s="102">
        <v>3006.03</v>
      </c>
      <c r="H496" s="102">
        <f>D496+E496+F496+G496</f>
        <v>12024.12</v>
      </c>
      <c r="I496" s="229">
        <f t="shared" si="10"/>
        <v>8491.610169491527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14377.660169491526</v>
      </c>
    </row>
    <row r="497" spans="1:15" ht="12.75" thickBot="1">
      <c r="A497" s="8"/>
      <c r="B497" s="48"/>
      <c r="C497" s="75"/>
      <c r="D497" s="94"/>
      <c r="E497" s="94"/>
      <c r="F497" s="94"/>
      <c r="G497" s="95"/>
      <c r="H497" s="95"/>
      <c r="I497" s="229">
        <f t="shared" si="10"/>
        <v>0</v>
      </c>
      <c r="J497" s="107"/>
      <c r="K497" s="107"/>
      <c r="L497" s="107"/>
      <c r="M497" s="107"/>
      <c r="N497" s="120"/>
      <c r="O497" s="123"/>
    </row>
    <row r="498" spans="1:15" ht="12.75" thickBot="1">
      <c r="A498" s="314"/>
      <c r="B498" s="80" t="s">
        <v>144</v>
      </c>
      <c r="C498" s="416">
        <v>1178.1</v>
      </c>
      <c r="D498" s="102">
        <v>601.35</v>
      </c>
      <c r="E498" s="102">
        <v>601.35</v>
      </c>
      <c r="F498" s="102">
        <v>601.35</v>
      </c>
      <c r="G498" s="102">
        <v>601.35</v>
      </c>
      <c r="H498" s="102">
        <f>D498+E498+F498+G498</f>
        <v>2405.4</v>
      </c>
      <c r="I498" s="229">
        <f t="shared" si="10"/>
        <v>1698.7288135593224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2876.828813559322</v>
      </c>
    </row>
    <row r="499" spans="1:15" ht="12.75" thickBot="1">
      <c r="A499" s="8"/>
      <c r="B499" s="50"/>
      <c r="C499" s="75"/>
      <c r="D499" s="94"/>
      <c r="E499" s="94"/>
      <c r="F499" s="94"/>
      <c r="G499" s="95"/>
      <c r="H499" s="95"/>
      <c r="I499" s="229">
        <f t="shared" si="10"/>
        <v>0</v>
      </c>
      <c r="J499" s="107"/>
      <c r="K499" s="107"/>
      <c r="L499" s="107"/>
      <c r="M499" s="107"/>
      <c r="N499" s="120"/>
      <c r="O499" s="123"/>
    </row>
    <row r="500" spans="1:15" ht="12.75" thickBot="1">
      <c r="A500" s="314"/>
      <c r="B500" s="80" t="s">
        <v>145</v>
      </c>
      <c r="C500" s="416">
        <v>5433.27</v>
      </c>
      <c r="D500" s="102">
        <v>2852.49</v>
      </c>
      <c r="E500" s="102">
        <v>2852.49</v>
      </c>
      <c r="F500" s="102">
        <v>2852.49</v>
      </c>
      <c r="G500" s="102">
        <v>4709.16</v>
      </c>
      <c r="H500" s="102">
        <f>D500+E500+F500+G500</f>
        <v>13266.63</v>
      </c>
      <c r="I500" s="229">
        <f t="shared" si="10"/>
        <v>9369.088983050848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14802.358983050848</v>
      </c>
    </row>
    <row r="501" spans="1:15" ht="12.75" thickBot="1">
      <c r="A501" s="8"/>
      <c r="B501" s="48"/>
      <c r="C501" s="75"/>
      <c r="D501" s="94"/>
      <c r="E501" s="94"/>
      <c r="F501" s="94"/>
      <c r="G501" s="95"/>
      <c r="H501" s="95"/>
      <c r="I501" s="229">
        <f t="shared" si="10"/>
        <v>0</v>
      </c>
      <c r="J501" s="107"/>
      <c r="K501" s="107"/>
      <c r="L501" s="107"/>
      <c r="M501" s="107"/>
      <c r="N501" s="120"/>
      <c r="O501" s="123"/>
    </row>
    <row r="502" spans="1:15" ht="12.75" thickBot="1">
      <c r="A502" s="51"/>
      <c r="B502" s="44" t="s">
        <v>142</v>
      </c>
      <c r="C502" s="190">
        <v>5614.39</v>
      </c>
      <c r="D502" s="102">
        <v>2867.34</v>
      </c>
      <c r="E502" s="102">
        <v>2867.34</v>
      </c>
      <c r="F502" s="102">
        <v>2867.34</v>
      </c>
      <c r="G502" s="102">
        <v>3512.01</v>
      </c>
      <c r="H502" s="102">
        <f>D502+E502+F502+G502</f>
        <v>12114.03</v>
      </c>
      <c r="I502" s="229">
        <f t="shared" si="10"/>
        <v>8555.10593220339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14169.49593220339</v>
      </c>
    </row>
    <row r="503" spans="1:15" ht="12.7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0"/>
        <v>0</v>
      </c>
      <c r="J503" s="275"/>
      <c r="K503" s="275"/>
      <c r="L503" s="275"/>
      <c r="M503" s="275"/>
      <c r="N503" s="274"/>
      <c r="O503" s="276"/>
    </row>
    <row r="504" spans="1:15" ht="12.75" thickBot="1">
      <c r="A504" s="314"/>
      <c r="B504" s="11" t="s">
        <v>268</v>
      </c>
      <c r="C504" s="190">
        <v>3800.24</v>
      </c>
      <c r="D504" s="102">
        <v>0</v>
      </c>
      <c r="E504" s="102">
        <v>28234.94</v>
      </c>
      <c r="F504" s="102">
        <v>14759.4</v>
      </c>
      <c r="G504" s="102">
        <v>14759.4</v>
      </c>
      <c r="H504" s="102">
        <f>D504+E504+F504+G504</f>
        <v>57753.74</v>
      </c>
      <c r="I504" s="229">
        <f t="shared" si="10"/>
        <v>40786.5395480226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44586.7795480226</v>
      </c>
    </row>
    <row r="505" spans="1:15" ht="12.7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0"/>
        <v>0</v>
      </c>
      <c r="J505" s="285"/>
      <c r="K505" s="285"/>
      <c r="L505" s="285"/>
      <c r="M505" s="285"/>
      <c r="N505" s="300"/>
      <c r="O505" s="161"/>
    </row>
    <row r="506" spans="1:15" ht="12.75" thickBot="1">
      <c r="A506" s="314"/>
      <c r="B506" s="11" t="s">
        <v>269</v>
      </c>
      <c r="C506" s="190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10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2.7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0"/>
        <v>0</v>
      </c>
      <c r="J507" s="285"/>
      <c r="K507" s="285"/>
      <c r="L507" s="285"/>
      <c r="M507" s="285"/>
      <c r="N507" s="300"/>
      <c r="O507" s="161"/>
    </row>
    <row r="508" spans="1:15" ht="12.75" thickBot="1">
      <c r="A508" s="314"/>
      <c r="B508" s="11" t="s">
        <v>270</v>
      </c>
      <c r="C508" s="190">
        <v>4243.45</v>
      </c>
      <c r="D508" s="102">
        <v>2165.46</v>
      </c>
      <c r="E508" s="102">
        <v>17410.73</v>
      </c>
      <c r="F508" s="102">
        <v>10203.75</v>
      </c>
      <c r="G508" s="102">
        <v>10203.75</v>
      </c>
      <c r="H508" s="102">
        <f>D508+E508+F508+G508</f>
        <v>39983.69</v>
      </c>
      <c r="I508" s="229">
        <f t="shared" si="10"/>
        <v>28237.06920903955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32480.51920903955</v>
      </c>
    </row>
    <row r="509" spans="1:15" ht="12.7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0"/>
        <v>0</v>
      </c>
      <c r="J509" s="285"/>
      <c r="K509" s="285"/>
      <c r="L509" s="285"/>
      <c r="M509" s="285"/>
      <c r="N509" s="300"/>
      <c r="O509" s="161"/>
    </row>
    <row r="510" spans="1:15" ht="12.75" thickBot="1">
      <c r="A510" s="314"/>
      <c r="B510" s="11" t="s">
        <v>271</v>
      </c>
      <c r="C510" s="190">
        <v>0</v>
      </c>
      <c r="D510" s="102">
        <v>0</v>
      </c>
      <c r="E510" s="102">
        <v>17686.39</v>
      </c>
      <c r="F510" s="102">
        <v>8843.19</v>
      </c>
      <c r="G510" s="102">
        <v>8843.19</v>
      </c>
      <c r="H510" s="102">
        <f>D510+E510+F510+G510</f>
        <v>35372.770000000004</v>
      </c>
      <c r="I510" s="229">
        <f t="shared" si="10"/>
        <v>24980.769774011304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24980.769774011304</v>
      </c>
    </row>
    <row r="511" spans="1:15" ht="12.7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0"/>
        <v>0</v>
      </c>
      <c r="J511" s="285"/>
      <c r="K511" s="285"/>
      <c r="L511" s="285"/>
      <c r="M511" s="285"/>
      <c r="N511" s="300"/>
      <c r="O511" s="161"/>
    </row>
    <row r="512" spans="1:15" ht="12.75" thickBot="1">
      <c r="A512" s="314"/>
      <c r="B512" s="11" t="s">
        <v>272</v>
      </c>
      <c r="C512" s="190">
        <v>0</v>
      </c>
      <c r="D512" s="102">
        <v>0</v>
      </c>
      <c r="E512" s="102">
        <v>18693.97</v>
      </c>
      <c r="F512" s="102">
        <v>9850.77</v>
      </c>
      <c r="G512" s="102">
        <v>9850.77</v>
      </c>
      <c r="H512" s="102">
        <f>D512+E512+F512+G512</f>
        <v>38395.51</v>
      </c>
      <c r="I512" s="229">
        <f aca="true" t="shared" si="11" ref="I512:I537">H512/1.2/1.18</f>
        <v>27115.473163841812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27115.473163841812</v>
      </c>
    </row>
    <row r="513" spans="1:15" ht="12.7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1"/>
        <v>0</v>
      </c>
      <c r="J513" s="285"/>
      <c r="K513" s="285"/>
      <c r="L513" s="285"/>
      <c r="M513" s="285"/>
      <c r="N513" s="300"/>
      <c r="O513" s="161"/>
    </row>
    <row r="514" spans="1:15" ht="12.75" thickBot="1">
      <c r="A514" s="314"/>
      <c r="B514" s="11" t="s">
        <v>273</v>
      </c>
      <c r="C514" s="190">
        <v>0</v>
      </c>
      <c r="D514" s="102">
        <v>0</v>
      </c>
      <c r="E514" s="102">
        <v>8074.21</v>
      </c>
      <c r="F514" s="102">
        <v>4617.36</v>
      </c>
      <c r="G514" s="102">
        <v>4617.36</v>
      </c>
      <c r="H514" s="102">
        <f>D514+E514+F514+G514</f>
        <v>17308.93</v>
      </c>
      <c r="I514" s="229">
        <f t="shared" si="11"/>
        <v>12223.820621468927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12223.820621468927</v>
      </c>
    </row>
    <row r="515" spans="1:15" ht="12.7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1"/>
        <v>0</v>
      </c>
      <c r="J515" s="285"/>
      <c r="K515" s="285"/>
      <c r="L515" s="285"/>
      <c r="M515" s="285"/>
      <c r="N515" s="300"/>
      <c r="O515" s="161"/>
    </row>
    <row r="516" spans="1:15" ht="12.75" thickBot="1">
      <c r="A516" s="314"/>
      <c r="B516" s="11" t="s">
        <v>274</v>
      </c>
      <c r="C516" s="190">
        <v>0</v>
      </c>
      <c r="D516" s="102">
        <v>595.11</v>
      </c>
      <c r="E516" s="102">
        <v>1781.25</v>
      </c>
      <c r="F516" s="102">
        <v>1781.25</v>
      </c>
      <c r="G516" s="102">
        <v>1781.25</v>
      </c>
      <c r="H516" s="102">
        <f>D516+E516+F516+G516</f>
        <v>5938.860000000001</v>
      </c>
      <c r="I516" s="229">
        <f t="shared" si="11"/>
        <v>4194.110169491527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4194.110169491527</v>
      </c>
    </row>
    <row r="517" spans="1:15" ht="12.7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1"/>
        <v>0</v>
      </c>
      <c r="J517" s="285"/>
      <c r="K517" s="285"/>
      <c r="L517" s="285"/>
      <c r="M517" s="285"/>
      <c r="N517" s="300"/>
      <c r="O517" s="161"/>
    </row>
    <row r="518" spans="1:15" ht="12.75" thickBot="1">
      <c r="A518" s="314"/>
      <c r="B518" s="11" t="s">
        <v>275</v>
      </c>
      <c r="C518" s="190">
        <v>2336.15</v>
      </c>
      <c r="D518" s="102">
        <v>597.15</v>
      </c>
      <c r="E518" s="102">
        <v>1783.29</v>
      </c>
      <c r="F518" s="102">
        <v>3624.93</v>
      </c>
      <c r="G518" s="102">
        <v>3624.93</v>
      </c>
      <c r="H518" s="102">
        <f>D518+E518+F518+G518</f>
        <v>9630.3</v>
      </c>
      <c r="I518" s="229">
        <f t="shared" si="11"/>
        <v>6801.059322033899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9137.2093220339</v>
      </c>
    </row>
    <row r="519" spans="1:15" ht="12.7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1"/>
        <v>0</v>
      </c>
      <c r="J519" s="275"/>
      <c r="K519" s="275"/>
      <c r="L519" s="275"/>
      <c r="M519" s="275"/>
      <c r="N519" s="297"/>
      <c r="O519" s="158"/>
    </row>
    <row r="520" spans="1:15" ht="12.75" thickBot="1">
      <c r="A520" s="314"/>
      <c r="B520" s="11" t="s">
        <v>276</v>
      </c>
      <c r="C520" s="190">
        <v>1195.8</v>
      </c>
      <c r="D520" s="102">
        <v>611.01</v>
      </c>
      <c r="E520" s="102">
        <v>1797.15</v>
      </c>
      <c r="F520" s="102">
        <v>1797.15</v>
      </c>
      <c r="G520" s="102">
        <v>1797.15</v>
      </c>
      <c r="H520" s="102">
        <f>D520+E520+F520+G520</f>
        <v>6002.459999999999</v>
      </c>
      <c r="I520" s="229">
        <f t="shared" si="11"/>
        <v>4239.025423728814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5434.825423728814</v>
      </c>
    </row>
    <row r="521" spans="1:15" ht="12.7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1"/>
        <v>0</v>
      </c>
      <c r="J521" s="285"/>
      <c r="K521" s="285"/>
      <c r="L521" s="285"/>
      <c r="M521" s="285"/>
      <c r="N521" s="300"/>
      <c r="O521" s="161"/>
    </row>
    <row r="522" spans="1:15" ht="12.75" thickBot="1">
      <c r="A522" s="314"/>
      <c r="B522" s="11" t="s">
        <v>277</v>
      </c>
      <c r="C522" s="190">
        <v>1282.8</v>
      </c>
      <c r="D522" s="102">
        <v>654.48</v>
      </c>
      <c r="E522" s="102">
        <v>1840.62</v>
      </c>
      <c r="F522" s="102">
        <v>1840.62</v>
      </c>
      <c r="G522" s="102">
        <v>1840.62</v>
      </c>
      <c r="H522" s="102">
        <f>D522+E522+F522+G522</f>
        <v>6176.339999999999</v>
      </c>
      <c r="I522" s="229">
        <f t="shared" si="11"/>
        <v>4361.822033898306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5644.622033898306</v>
      </c>
    </row>
    <row r="523" spans="1:15" ht="12.7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1"/>
        <v>0</v>
      </c>
      <c r="J523" s="285"/>
      <c r="K523" s="285"/>
      <c r="L523" s="285"/>
      <c r="M523" s="285"/>
      <c r="N523" s="300"/>
      <c r="O523" s="161"/>
    </row>
    <row r="524" spans="1:15" ht="12.75" thickBot="1">
      <c r="A524" s="314"/>
      <c r="B524" s="11" t="s">
        <v>278</v>
      </c>
      <c r="C524" s="190">
        <v>1393.47</v>
      </c>
      <c r="D524" s="102">
        <v>711.54</v>
      </c>
      <c r="E524" s="102">
        <v>1897.68</v>
      </c>
      <c r="F524" s="102">
        <v>1897.68</v>
      </c>
      <c r="G524" s="102">
        <v>1897.68</v>
      </c>
      <c r="H524" s="102">
        <f>D524+E524+F524+G524</f>
        <v>6404.580000000001</v>
      </c>
      <c r="I524" s="229">
        <f t="shared" si="11"/>
        <v>4523.0084745762715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5916.478474576272</v>
      </c>
    </row>
    <row r="525" spans="1:15" ht="12.7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1"/>
        <v>0</v>
      </c>
      <c r="J525" s="285"/>
      <c r="K525" s="285"/>
      <c r="L525" s="285"/>
      <c r="M525" s="285"/>
      <c r="N525" s="300"/>
      <c r="O525" s="161"/>
    </row>
    <row r="526" spans="1:15" ht="12.75" thickBot="1">
      <c r="A526" s="314"/>
      <c r="B526" s="11" t="s">
        <v>279</v>
      </c>
      <c r="C526" s="190">
        <v>0</v>
      </c>
      <c r="D526" s="102">
        <v>0</v>
      </c>
      <c r="E526" s="102">
        <v>7975.38</v>
      </c>
      <c r="F526" s="102">
        <v>4518.57</v>
      </c>
      <c r="G526" s="102">
        <v>4518.57</v>
      </c>
      <c r="H526" s="102">
        <f>D526+E526+F526+G526</f>
        <v>17012.52</v>
      </c>
      <c r="I526" s="229">
        <f t="shared" si="11"/>
        <v>12014.49152542373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12014.49152542373</v>
      </c>
    </row>
    <row r="527" spans="1:15" ht="12.7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1"/>
        <v>0</v>
      </c>
      <c r="J527" s="285"/>
      <c r="K527" s="285"/>
      <c r="L527" s="285"/>
      <c r="M527" s="285"/>
      <c r="N527" s="300"/>
      <c r="O527" s="161"/>
    </row>
    <row r="528" spans="1:15" ht="12.75" thickBot="1">
      <c r="A528" s="314"/>
      <c r="B528" s="11" t="s">
        <v>280</v>
      </c>
      <c r="C528" s="190">
        <v>0</v>
      </c>
      <c r="D528" s="102">
        <v>0</v>
      </c>
      <c r="E528" s="102">
        <v>15323.15</v>
      </c>
      <c r="F528" s="102">
        <v>8077.23</v>
      </c>
      <c r="G528" s="102">
        <v>8077.23</v>
      </c>
      <c r="H528" s="102">
        <f>D528+E528+F528+G528</f>
        <v>31477.609999999997</v>
      </c>
      <c r="I528" s="229">
        <f t="shared" si="11"/>
        <v>22229.95056497175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22229.95056497175</v>
      </c>
    </row>
    <row r="529" spans="1:15" ht="12.7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1"/>
        <v>0</v>
      </c>
      <c r="J529" s="285"/>
      <c r="K529" s="285"/>
      <c r="L529" s="285"/>
      <c r="M529" s="285"/>
      <c r="N529" s="300"/>
      <c r="O529" s="161"/>
    </row>
    <row r="530" spans="1:15" ht="12.75" thickBot="1">
      <c r="A530" s="314"/>
      <c r="B530" s="11" t="s">
        <v>281</v>
      </c>
      <c r="C530" s="190">
        <v>0</v>
      </c>
      <c r="D530" s="102">
        <v>0</v>
      </c>
      <c r="E530" s="102">
        <v>7876.62</v>
      </c>
      <c r="F530" s="102">
        <v>4419.81</v>
      </c>
      <c r="G530" s="102">
        <v>4419.81</v>
      </c>
      <c r="H530" s="102">
        <f>D530+E530+F530+G530</f>
        <v>16716.24</v>
      </c>
      <c r="I530" s="229">
        <f t="shared" si="11"/>
        <v>11805.254237288138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11805.254237288138</v>
      </c>
    </row>
    <row r="531" spans="1:15" ht="12.7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1"/>
        <v>0</v>
      </c>
      <c r="J531" s="285"/>
      <c r="K531" s="285"/>
      <c r="L531" s="285"/>
      <c r="M531" s="285"/>
      <c r="N531" s="300"/>
      <c r="O531" s="161"/>
    </row>
    <row r="532" spans="1:15" ht="12.75" thickBot="1">
      <c r="A532" s="314"/>
      <c r="B532" s="11" t="s">
        <v>283</v>
      </c>
      <c r="C532" s="190">
        <v>0</v>
      </c>
      <c r="D532" s="102">
        <v>0</v>
      </c>
      <c r="E532" s="102">
        <v>12392.87</v>
      </c>
      <c r="F532" s="102">
        <v>6801.48</v>
      </c>
      <c r="G532" s="102">
        <v>6801.48</v>
      </c>
      <c r="H532" s="102">
        <f>D532+E532+F532+G532</f>
        <v>25995.829999999998</v>
      </c>
      <c r="I532" s="229">
        <f t="shared" si="11"/>
        <v>18358.637005649718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18358.637005649718</v>
      </c>
    </row>
    <row r="533" spans="1:15" ht="12.7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1"/>
        <v>0</v>
      </c>
      <c r="J533" s="285"/>
      <c r="K533" s="285"/>
      <c r="L533" s="285"/>
      <c r="M533" s="285"/>
      <c r="N533" s="300"/>
      <c r="O533" s="161"/>
    </row>
    <row r="534" spans="1:15" ht="12.75" thickBot="1">
      <c r="A534" s="314"/>
      <c r="B534" s="11" t="s">
        <v>284</v>
      </c>
      <c r="C534" s="190">
        <v>4418.81</v>
      </c>
      <c r="D534" s="102">
        <v>2253.78</v>
      </c>
      <c r="E534" s="102">
        <v>2253.78</v>
      </c>
      <c r="F534" s="102">
        <v>2253.78</v>
      </c>
      <c r="G534" s="102">
        <v>3808.05</v>
      </c>
      <c r="H534" s="102">
        <f>D534+E534+F534+G534</f>
        <v>10569.39</v>
      </c>
      <c r="I534" s="229">
        <f t="shared" si="11"/>
        <v>7464.258474576272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11883.068474576274</v>
      </c>
    </row>
    <row r="535" spans="1:15" ht="12.7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1"/>
        <v>0</v>
      </c>
      <c r="J535" s="285"/>
      <c r="K535" s="285"/>
      <c r="L535" s="285"/>
      <c r="M535" s="285"/>
      <c r="N535" s="300"/>
      <c r="O535" s="161"/>
    </row>
    <row r="536" spans="1:15" ht="12.75" thickBot="1">
      <c r="A536" s="314"/>
      <c r="B536" s="11"/>
      <c r="C536" s="190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11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2.7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1"/>
        <v>0</v>
      </c>
      <c r="J537" s="275"/>
      <c r="K537" s="275"/>
      <c r="L537" s="275"/>
      <c r="M537" s="275"/>
      <c r="N537" s="297"/>
      <c r="O537" s="158"/>
    </row>
    <row r="538" spans="1:15" ht="12" thickBot="1">
      <c r="A538" s="148"/>
      <c r="B538" s="313"/>
      <c r="C538" s="77"/>
      <c r="D538" s="150"/>
      <c r="E538" s="150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7" ht="12" thickBot="1">
      <c r="A539" s="1"/>
      <c r="B539" s="14" t="s">
        <v>104</v>
      </c>
      <c r="C539" s="37">
        <f>C448+C450+C452+C454+C456+C458+C460+C462+C464+C466+C468+C470+C472+C474+C476+C478+C480+C482+C484+C486+C488+C490+C492+C494+C496+C498+C500+C502+C504+C506+C508+C510+C512+C514+C516+C518+C520+C522+C524+C526+C528+C530+C532+C534+C536</f>
        <v>50246.03</v>
      </c>
      <c r="D539" s="37">
        <f>D448+D450+D452+D454+D456+D458+D460+D462+D464+D466+D468+D470+D472+D474+D476+D478+D480+D482+D484+D486+D488+D490+D492+D494+D496+D498+D500+D502+D504+D506+D508+D510+D512+D514+D516+D518+D520+D522+D524+D526+D528+D530+D532+D534+D536</f>
        <v>30593.37</v>
      </c>
      <c r="E539" s="37">
        <f>E448+E450+E452+E454+E456+E458+E460+E462+E464+E466+E468+E470+E472+E474+E476+E478+E480+E482+E484+E486+E488+E490+E492+E494+E496+E498+E500+E502+E504+E506+E508+E510+E512+E514+E516+E518+E520+E522+E524+E526+E528+E530+E532+E534+E536</f>
        <v>258675.53999999998</v>
      </c>
      <c r="F539" s="37">
        <f>F448+F450+F452+F454+F456+F458+F460+F462+F464+F466+F468+F470+F472+F474+F476+F478+F480+F482+F484+F486+F488+F490+F492+F494+F496+F498+F500+F502+F504+F506+F508+F510+F512+F514+F516+F518+F520+F522+F524+F526+F528+F530+F532+F534+F536</f>
        <v>163139.59000000003</v>
      </c>
      <c r="G539" s="37">
        <f>G448+G450+G452+G454+G456+G458+G460+G462+G464+G466+G468+G470+G472+G474+G476+G478+G480+G482+G484+G486+G488+G490+G492+G494+G496+G498+G500+G502+G504+G506+G508+G510+G512+G514+G516+G518+G520+G522+G524+G526+G528+G530+G532+G534+G536</f>
        <v>169239.27</v>
      </c>
      <c r="H539" s="137">
        <f>D539+E539+F539+G539</f>
        <v>621647.77</v>
      </c>
      <c r="I539" s="37">
        <f>I448+I450+I452+I454+I456+I458+I460+I462+I464+I466+I468+I470+I472+I474+I476+I478+I480+I482+I484+I486+I488+I490+I492+I494+I496+I498+I500+I502+I504+I506+I508+I510+I512+I514+I516+I518+I520+I522+I524+I526+I528+I530+I532+I534+I536</f>
        <v>439016.78672316385</v>
      </c>
      <c r="J539" s="37">
        <f>SUM(J448:J537)</f>
        <v>0</v>
      </c>
      <c r="K539" s="37">
        <f>SUM(K448:K537)</f>
        <v>0</v>
      </c>
      <c r="L539" s="37">
        <f>SUM(L448:L537)</f>
        <v>0</v>
      </c>
      <c r="M539" s="37">
        <f>SUM(M448:M537)</f>
        <v>0</v>
      </c>
      <c r="N539" s="145">
        <f>J539+K539+L539+M539</f>
        <v>0</v>
      </c>
      <c r="O539" s="37">
        <f>SUM(O448:O537)</f>
        <v>489262.8167231638</v>
      </c>
      <c r="Q539" s="12" t="s">
        <v>232</v>
      </c>
    </row>
    <row r="540" spans="1:15" ht="12.75" thickBot="1">
      <c r="A540" s="1"/>
      <c r="B540" s="134" t="s">
        <v>388</v>
      </c>
      <c r="C540" s="70"/>
      <c r="D540" s="42"/>
      <c r="E540" s="42"/>
      <c r="F540" s="42"/>
      <c r="G540" s="42"/>
      <c r="H540" s="137"/>
      <c r="I540" s="229">
        <f>H539-I539</f>
        <v>182630.98327683617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2.7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2.7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621647.77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3:15" ht="11.25">
      <c r="C543" s="37">
        <f>C452+C454+C456+C458+C460+C462+C464+C466+C468+C470+C472+C474+C476+C478+C480+C482+C484+C486+C488+C490+C492+C494+C496+C498+C500+C502+C504+C506+C508+C510+C512+C514+C516+C518+C520+C522+C524+C526+C528+C530+C532+C534+C536+C538+C540</f>
        <v>50246.03</v>
      </c>
      <c r="D543" s="125"/>
      <c r="E543" s="125"/>
      <c r="F543" s="75"/>
      <c r="G543" s="75"/>
      <c r="H543" s="75"/>
      <c r="I543" s="75"/>
      <c r="J543" s="75"/>
      <c r="K543" s="75"/>
      <c r="L543" s="75"/>
      <c r="M543" s="75"/>
      <c r="N543" s="126"/>
      <c r="O543" s="37">
        <f>O452+O454+O456+O458+O460+O462+O464+O466+O468+O470+O472+O474+O476+O478+O480+O482+O484+O486+O488+O490+O492+O494+O496+O498+O500+O502+O504+O506+O508+O510+O512+O514+O516+O518+O520+O522+O524+O526+O528+O530+O532+O534+O536+O538+O540</f>
        <v>466677.2093785311</v>
      </c>
    </row>
    <row r="544" spans="1:15" ht="11.25">
      <c r="A544" s="253"/>
      <c r="B544" s="253"/>
      <c r="C544" s="253"/>
      <c r="D544" s="254"/>
      <c r="E544" s="254"/>
      <c r="F544" s="255"/>
      <c r="G544" s="255"/>
      <c r="H544" s="255"/>
      <c r="I544" s="255"/>
      <c r="J544" s="255"/>
      <c r="K544" s="255"/>
      <c r="L544" s="255"/>
      <c r="M544" s="255"/>
      <c r="N544" s="257"/>
      <c r="O544" s="258"/>
    </row>
    <row r="545" spans="4:15" ht="12" thickBot="1">
      <c r="D545" s="125"/>
      <c r="E545" s="12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1:15" ht="12" thickBot="1">
      <c r="A546" s="12" t="s">
        <v>58</v>
      </c>
      <c r="C546" s="328" t="s">
        <v>219</v>
      </c>
      <c r="D546" s="172"/>
      <c r="E546" s="172"/>
      <c r="F546" s="173"/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2" thickBot="1">
      <c r="A547" s="40" t="s">
        <v>97</v>
      </c>
      <c r="B547" s="41" t="s">
        <v>94</v>
      </c>
      <c r="C547" s="192"/>
      <c r="D547" s="81"/>
      <c r="E547" s="81" t="s">
        <v>364</v>
      </c>
      <c r="F547" s="82"/>
      <c r="G547" s="82"/>
      <c r="H547" s="233"/>
      <c r="I547" s="223"/>
      <c r="J547" s="85"/>
      <c r="K547" s="85" t="s">
        <v>18</v>
      </c>
      <c r="L547" s="85"/>
      <c r="M547" s="86"/>
      <c r="N547" s="92"/>
      <c r="O547" s="115"/>
    </row>
    <row r="548" spans="1:15" ht="39" customHeight="1" thickBot="1">
      <c r="A548" s="178" t="s">
        <v>173</v>
      </c>
      <c r="B548" s="34"/>
      <c r="C548" s="331" t="s">
        <v>363</v>
      </c>
      <c r="D548" s="262" t="s">
        <v>220</v>
      </c>
      <c r="E548" s="262" t="s">
        <v>320</v>
      </c>
      <c r="F548" s="240" t="s">
        <v>314</v>
      </c>
      <c r="G548" s="81" t="s">
        <v>354</v>
      </c>
      <c r="H548" s="234" t="s">
        <v>386</v>
      </c>
      <c r="I548" s="90" t="s">
        <v>392</v>
      </c>
      <c r="J548" s="86"/>
      <c r="K548" s="87"/>
      <c r="L548" s="87"/>
      <c r="M548" s="87"/>
      <c r="N548" s="130" t="s">
        <v>19</v>
      </c>
      <c r="O548" s="131" t="s">
        <v>20</v>
      </c>
    </row>
    <row r="549" spans="1:15" ht="6" customHeight="1" thickBot="1">
      <c r="A549" s="50"/>
      <c r="B549" s="50"/>
      <c r="C549" s="77"/>
      <c r="D549" s="358"/>
      <c r="E549" s="358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6" ht="12.75" thickBot="1">
      <c r="A550" s="46"/>
      <c r="B550" s="11" t="s">
        <v>304</v>
      </c>
      <c r="C550" s="190">
        <v>3630.6</v>
      </c>
      <c r="D550" s="362">
        <v>1853.55</v>
      </c>
      <c r="E550" s="362">
        <v>7895.72</v>
      </c>
      <c r="F550" s="362">
        <v>6341.19</v>
      </c>
      <c r="G550" s="363">
        <v>14959.5</v>
      </c>
      <c r="H550" s="102">
        <f>D550+E550+F550+G550</f>
        <v>31049.96</v>
      </c>
      <c r="I550" s="229">
        <f aca="true" t="shared" si="12" ref="I550:I613">H550/1.2/1.18</f>
        <v>21927.937853107345</v>
      </c>
      <c r="J550" s="109"/>
      <c r="K550" s="109"/>
      <c r="L550" s="109"/>
      <c r="M550" s="109"/>
      <c r="N550" s="236">
        <f>J550+K550+L550+M550</f>
        <v>0</v>
      </c>
      <c r="O550" s="146">
        <f>C550+I550-N550</f>
        <v>25558.537853107344</v>
      </c>
      <c r="P550" s="378">
        <f>C550+I550-N550</f>
        <v>25558.537853107344</v>
      </c>
    </row>
    <row r="551" spans="1:16" ht="12.75" thickBot="1">
      <c r="A551" s="50"/>
      <c r="B551" s="50"/>
      <c r="C551" s="77"/>
      <c r="D551" s="358"/>
      <c r="E551" s="358"/>
      <c r="F551" s="358"/>
      <c r="G551" s="225"/>
      <c r="H551" s="225"/>
      <c r="I551" s="229">
        <f t="shared" si="12"/>
        <v>0</v>
      </c>
      <c r="J551" s="359"/>
      <c r="K551" s="359"/>
      <c r="L551" s="359"/>
      <c r="M551" s="359"/>
      <c r="N551" s="360"/>
      <c r="O551" s="361"/>
      <c r="P551" s="378">
        <f aca="true" t="shared" si="13" ref="P551:P614">C551+I551-N551</f>
        <v>0</v>
      </c>
    </row>
    <row r="552" spans="1:16" ht="12.75" thickBot="1">
      <c r="A552" s="46"/>
      <c r="B552" s="11" t="s">
        <v>305</v>
      </c>
      <c r="C552" s="190">
        <v>3047.05</v>
      </c>
      <c r="D552" s="362">
        <v>2361.4</v>
      </c>
      <c r="E552" s="362">
        <v>5140.23</v>
      </c>
      <c r="F552" s="362">
        <v>5140.23</v>
      </c>
      <c r="G552" s="363">
        <v>5140.23</v>
      </c>
      <c r="H552" s="102">
        <f>D552+E552+F552+G552</f>
        <v>17782.089999999997</v>
      </c>
      <c r="I552" s="229">
        <f t="shared" si="12"/>
        <v>12557.973163841807</v>
      </c>
      <c r="J552" s="109"/>
      <c r="K552" s="109"/>
      <c r="L552" s="109"/>
      <c r="M552" s="109"/>
      <c r="N552" s="236">
        <f>J552+K552+L552+M552</f>
        <v>0</v>
      </c>
      <c r="O552" s="146">
        <f>C552+I552-N552</f>
        <v>15605.023163841808</v>
      </c>
      <c r="P552" s="378">
        <f t="shared" si="13"/>
        <v>15605.023163841808</v>
      </c>
    </row>
    <row r="553" spans="1:16" ht="12.75" thickBot="1">
      <c r="A553" s="50"/>
      <c r="B553" s="50"/>
      <c r="C553" s="77"/>
      <c r="D553" s="358"/>
      <c r="E553" s="358"/>
      <c r="F553" s="358"/>
      <c r="G553" s="225"/>
      <c r="H553" s="225"/>
      <c r="I553" s="229">
        <f t="shared" si="12"/>
        <v>0</v>
      </c>
      <c r="J553" s="359"/>
      <c r="K553" s="359"/>
      <c r="L553" s="359"/>
      <c r="M553" s="359"/>
      <c r="N553" s="360"/>
      <c r="O553" s="361"/>
      <c r="P553" s="378">
        <f t="shared" si="13"/>
        <v>0</v>
      </c>
    </row>
    <row r="554" spans="1:16" ht="12.75" thickBot="1">
      <c r="A554" s="46"/>
      <c r="B554" s="11" t="s">
        <v>306</v>
      </c>
      <c r="C554" s="190">
        <v>6645.93</v>
      </c>
      <c r="D554" s="362">
        <v>3392.34</v>
      </c>
      <c r="E554" s="362">
        <v>5937.84</v>
      </c>
      <c r="F554" s="362">
        <v>5937.84</v>
      </c>
      <c r="G554" s="363">
        <v>5937.84</v>
      </c>
      <c r="H554" s="102">
        <f>D554+E554+F554+G554</f>
        <v>21205.86</v>
      </c>
      <c r="I554" s="229">
        <f t="shared" si="12"/>
        <v>14975.889830508479</v>
      </c>
      <c r="J554" s="109"/>
      <c r="K554" s="109"/>
      <c r="L554" s="109"/>
      <c r="M554" s="109"/>
      <c r="N554" s="236">
        <f>J554+K554+L554+M554</f>
        <v>0</v>
      </c>
      <c r="O554" s="146">
        <f>C554+I554-N554</f>
        <v>21621.81983050848</v>
      </c>
      <c r="P554" s="378">
        <f t="shared" si="13"/>
        <v>21621.81983050848</v>
      </c>
    </row>
    <row r="555" spans="1:16" ht="12.75" thickBot="1">
      <c r="A555" s="50"/>
      <c r="B555" s="50"/>
      <c r="C555" s="77"/>
      <c r="D555" s="358"/>
      <c r="E555" s="358"/>
      <c r="F555" s="358"/>
      <c r="G555" s="225"/>
      <c r="H555" s="225"/>
      <c r="I555" s="229">
        <f t="shared" si="12"/>
        <v>0</v>
      </c>
      <c r="J555" s="359"/>
      <c r="K555" s="359"/>
      <c r="L555" s="359"/>
      <c r="M555" s="359"/>
      <c r="N555" s="360"/>
      <c r="O555" s="361"/>
      <c r="P555" s="378">
        <f t="shared" si="13"/>
        <v>0</v>
      </c>
    </row>
    <row r="556" spans="1:16" ht="12.75" thickBot="1">
      <c r="A556" s="46"/>
      <c r="B556" s="11" t="s">
        <v>307</v>
      </c>
      <c r="C556" s="190">
        <v>1352.45</v>
      </c>
      <c r="D556" s="362">
        <v>1846.56</v>
      </c>
      <c r="E556" s="362">
        <v>3096.45</v>
      </c>
      <c r="F556" s="362">
        <v>3096.45</v>
      </c>
      <c r="G556" s="363">
        <v>3096.45</v>
      </c>
      <c r="H556" s="102">
        <f>D556+E556+F556+G556</f>
        <v>11135.91</v>
      </c>
      <c r="I556" s="229">
        <f t="shared" si="12"/>
        <v>7864.343220338985</v>
      </c>
      <c r="J556" s="109"/>
      <c r="K556" s="109"/>
      <c r="L556" s="109"/>
      <c r="M556" s="109"/>
      <c r="N556" s="236">
        <f>J556+K556+L556+M556</f>
        <v>0</v>
      </c>
      <c r="O556" s="146">
        <f>C556+I556-N556</f>
        <v>9216.793220338985</v>
      </c>
      <c r="P556" s="378">
        <f t="shared" si="13"/>
        <v>9216.793220338985</v>
      </c>
    </row>
    <row r="557" spans="1:16" ht="12.75" thickBot="1">
      <c r="A557" s="50"/>
      <c r="B557" s="50"/>
      <c r="C557" s="77"/>
      <c r="D557" s="358"/>
      <c r="E557" s="358"/>
      <c r="F557" s="358"/>
      <c r="G557" s="225"/>
      <c r="H557" s="225"/>
      <c r="I557" s="229">
        <f t="shared" si="12"/>
        <v>0</v>
      </c>
      <c r="J557" s="359"/>
      <c r="K557" s="359"/>
      <c r="L557" s="359"/>
      <c r="M557" s="359"/>
      <c r="N557" s="360"/>
      <c r="O557" s="361"/>
      <c r="P557" s="378">
        <f t="shared" si="13"/>
        <v>0</v>
      </c>
    </row>
    <row r="558" spans="1:16" ht="12.75" thickBot="1">
      <c r="A558" s="51"/>
      <c r="B558" s="47" t="s">
        <v>308</v>
      </c>
      <c r="C558" s="71">
        <v>6018.14</v>
      </c>
      <c r="D558" s="362">
        <v>3072.72</v>
      </c>
      <c r="E558" s="102">
        <v>3978</v>
      </c>
      <c r="F558" s="102">
        <v>3978</v>
      </c>
      <c r="G558" s="363">
        <v>8485.77</v>
      </c>
      <c r="H558" s="102">
        <f>D558+E558+F558+G558</f>
        <v>19514.489999999998</v>
      </c>
      <c r="I558" s="229">
        <f t="shared" si="12"/>
        <v>13781.419491525423</v>
      </c>
      <c r="J558" s="109"/>
      <c r="K558" s="109"/>
      <c r="L558" s="109"/>
      <c r="M558" s="109"/>
      <c r="N558" s="236">
        <f>J558+K558+L558+M558</f>
        <v>0</v>
      </c>
      <c r="O558" s="146">
        <f>C558+I558-N558</f>
        <v>19799.559491525422</v>
      </c>
      <c r="P558" s="378">
        <f t="shared" si="13"/>
        <v>19799.559491525422</v>
      </c>
    </row>
    <row r="559" spans="1:16" ht="12.75" thickBot="1">
      <c r="A559" s="48"/>
      <c r="B559" s="53"/>
      <c r="C559" s="304"/>
      <c r="D559" s="103"/>
      <c r="E559" s="103"/>
      <c r="F559" s="103"/>
      <c r="G559" s="104"/>
      <c r="H559" s="104"/>
      <c r="I559" s="229">
        <f t="shared" si="12"/>
        <v>0</v>
      </c>
      <c r="J559" s="110"/>
      <c r="K559" s="110"/>
      <c r="L559" s="110"/>
      <c r="M559" s="110"/>
      <c r="N559" s="132"/>
      <c r="O559" s="176"/>
      <c r="P559" s="378">
        <f t="shared" si="13"/>
        <v>0</v>
      </c>
    </row>
    <row r="560" spans="1:16" ht="12.75" thickBot="1">
      <c r="A560" s="54"/>
      <c r="B560" s="58" t="s">
        <v>322</v>
      </c>
      <c r="C560" s="415">
        <v>0</v>
      </c>
      <c r="D560" s="102">
        <v>937.64</v>
      </c>
      <c r="E560" s="102">
        <v>937.65</v>
      </c>
      <c r="F560" s="102">
        <v>937.65</v>
      </c>
      <c r="G560" s="102">
        <v>937.65</v>
      </c>
      <c r="H560" s="102">
        <f>D560+E560+F560+G560</f>
        <v>3750.59</v>
      </c>
      <c r="I560" s="229">
        <f t="shared" si="12"/>
        <v>2648.7217514124295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2648.7217514124295</v>
      </c>
      <c r="P560" s="378">
        <f t="shared" si="13"/>
        <v>2648.7217514124295</v>
      </c>
    </row>
    <row r="561" spans="1:16" ht="12.75" thickBot="1">
      <c r="A561" s="48"/>
      <c r="B561" s="50"/>
      <c r="C561" s="76"/>
      <c r="D561" s="94"/>
      <c r="E561" s="94"/>
      <c r="F561" s="94"/>
      <c r="G561" s="95"/>
      <c r="H561" s="95"/>
      <c r="I561" s="229">
        <f t="shared" si="12"/>
        <v>0</v>
      </c>
      <c r="J561" s="107"/>
      <c r="K561" s="107"/>
      <c r="L561" s="107"/>
      <c r="M561" s="107"/>
      <c r="N561" s="120"/>
      <c r="O561" s="123"/>
      <c r="P561" s="378">
        <f t="shared" si="13"/>
        <v>0</v>
      </c>
    </row>
    <row r="562" spans="1:16" ht="12.75" thickBot="1">
      <c r="A562" s="54"/>
      <c r="B562" s="80" t="s">
        <v>174</v>
      </c>
      <c r="C562" s="415">
        <v>0</v>
      </c>
      <c r="D562" s="102"/>
      <c r="E562" s="102">
        <v>1069.89</v>
      </c>
      <c r="F562" s="102">
        <v>1069.89</v>
      </c>
      <c r="G562" s="102">
        <v>1069.89</v>
      </c>
      <c r="H562" s="102">
        <f>D562+E562+F562+G562</f>
        <v>3209.67</v>
      </c>
      <c r="I562" s="229">
        <f t="shared" si="12"/>
        <v>2266.716101694916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2266.716101694916</v>
      </c>
      <c r="P562" s="378">
        <f t="shared" si="13"/>
        <v>2266.716101694916</v>
      </c>
    </row>
    <row r="563" spans="1:16" ht="12.75" thickBot="1">
      <c r="A563" s="48"/>
      <c r="B563" s="48"/>
      <c r="C563" s="76"/>
      <c r="D563" s="94"/>
      <c r="E563" s="94"/>
      <c r="F563" s="94"/>
      <c r="G563" s="95"/>
      <c r="H563" s="95"/>
      <c r="I563" s="229">
        <f t="shared" si="12"/>
        <v>0</v>
      </c>
      <c r="J563" s="107"/>
      <c r="K563" s="107"/>
      <c r="L563" s="107"/>
      <c r="M563" s="107"/>
      <c r="N563" s="120"/>
      <c r="O563" s="123"/>
      <c r="P563" s="378">
        <f t="shared" si="13"/>
        <v>0</v>
      </c>
    </row>
    <row r="564" spans="1:16" ht="12.75" thickBot="1">
      <c r="A564" s="54"/>
      <c r="B564" s="80" t="s">
        <v>175</v>
      </c>
      <c r="C564" s="415">
        <v>0</v>
      </c>
      <c r="D564" s="102">
        <v>0</v>
      </c>
      <c r="E564" s="102">
        <v>12584.34</v>
      </c>
      <c r="F564" s="102">
        <v>6292.17</v>
      </c>
      <c r="G564" s="102">
        <v>6292.17</v>
      </c>
      <c r="H564" s="102">
        <f>D564+E564+F564+G564</f>
        <v>25168.68</v>
      </c>
      <c r="I564" s="229">
        <f t="shared" si="12"/>
        <v>17774.49152542373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17774.49152542373</v>
      </c>
      <c r="P564" s="378">
        <f t="shared" si="13"/>
        <v>17774.49152542373</v>
      </c>
    </row>
    <row r="565" spans="1:16" ht="12.75" thickBot="1">
      <c r="A565" s="48"/>
      <c r="B565" s="50"/>
      <c r="C565" s="76"/>
      <c r="D565" s="94"/>
      <c r="E565" s="94"/>
      <c r="F565" s="94"/>
      <c r="G565" s="95"/>
      <c r="H565" s="95"/>
      <c r="I565" s="229">
        <f t="shared" si="12"/>
        <v>0</v>
      </c>
      <c r="J565" s="107"/>
      <c r="K565" s="107"/>
      <c r="L565" s="107"/>
      <c r="M565" s="107"/>
      <c r="N565" s="120"/>
      <c r="O565" s="123"/>
      <c r="P565" s="378">
        <f t="shared" si="13"/>
        <v>0</v>
      </c>
    </row>
    <row r="566" spans="1:16" ht="12.75" thickBot="1">
      <c r="A566" s="54"/>
      <c r="B566" s="80" t="s">
        <v>176</v>
      </c>
      <c r="C566" s="416">
        <v>0</v>
      </c>
      <c r="D566" s="102">
        <v>831.3</v>
      </c>
      <c r="E566" s="102">
        <v>14062.07</v>
      </c>
      <c r="F566" s="102">
        <v>7446.69</v>
      </c>
      <c r="G566" s="102">
        <v>12232.38</v>
      </c>
      <c r="H566" s="102">
        <f>D566+E566+F566+G566</f>
        <v>34572.439999999995</v>
      </c>
      <c r="I566" s="229">
        <f t="shared" si="12"/>
        <v>24415.564971751413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24415.564971751413</v>
      </c>
      <c r="P566" s="378">
        <f t="shared" si="13"/>
        <v>24415.564971751413</v>
      </c>
    </row>
    <row r="567" spans="1:16" ht="12.75" thickBot="1">
      <c r="A567" s="48"/>
      <c r="B567" s="50"/>
      <c r="C567" s="76"/>
      <c r="D567" s="94"/>
      <c r="E567" s="94"/>
      <c r="F567" s="94"/>
      <c r="G567" s="95"/>
      <c r="H567" s="95"/>
      <c r="I567" s="229">
        <f t="shared" si="12"/>
        <v>0</v>
      </c>
      <c r="J567" s="107"/>
      <c r="K567" s="107"/>
      <c r="L567" s="107"/>
      <c r="M567" s="107"/>
      <c r="N567" s="120"/>
      <c r="O567" s="123"/>
      <c r="P567" s="378">
        <f t="shared" si="13"/>
        <v>0</v>
      </c>
    </row>
    <row r="568" spans="1:16" ht="12.75" thickBot="1">
      <c r="A568" s="314"/>
      <c r="B568" s="58" t="s">
        <v>323</v>
      </c>
      <c r="C568" s="416">
        <v>0</v>
      </c>
      <c r="D568" s="102">
        <v>905.28</v>
      </c>
      <c r="E568" s="102">
        <v>12374.59</v>
      </c>
      <c r="F568" s="102">
        <v>6639.93</v>
      </c>
      <c r="G568" s="102">
        <v>7069.71</v>
      </c>
      <c r="H568" s="102">
        <f>D568+E568+F568+G568</f>
        <v>26989.510000000002</v>
      </c>
      <c r="I568" s="229">
        <f t="shared" si="12"/>
        <v>19060.3884180791</v>
      </c>
      <c r="J568" s="109"/>
      <c r="K568" s="109"/>
      <c r="L568" s="109"/>
      <c r="M568" s="109"/>
      <c r="N568" s="236">
        <f>J568+K568+L568+M568</f>
        <v>0</v>
      </c>
      <c r="O568" s="146">
        <f>C568+I568-N568</f>
        <v>19060.3884180791</v>
      </c>
      <c r="P568" s="378">
        <f t="shared" si="13"/>
        <v>19060.3884180791</v>
      </c>
    </row>
    <row r="569" spans="1:16" ht="12.75" thickBot="1">
      <c r="A569" s="52"/>
      <c r="B569" s="52"/>
      <c r="C569" s="76"/>
      <c r="D569" s="94"/>
      <c r="E569" s="94"/>
      <c r="F569" s="94"/>
      <c r="G569" s="95"/>
      <c r="H569" s="95"/>
      <c r="I569" s="229">
        <f t="shared" si="12"/>
        <v>0</v>
      </c>
      <c r="J569" s="107"/>
      <c r="K569" s="107"/>
      <c r="L569" s="107"/>
      <c r="M569" s="107"/>
      <c r="N569" s="120"/>
      <c r="O569" s="123"/>
      <c r="P569" s="378">
        <f t="shared" si="13"/>
        <v>0</v>
      </c>
    </row>
    <row r="570" spans="1:16" ht="12.75" thickBot="1">
      <c r="A570" s="54"/>
      <c r="B570" s="80" t="s">
        <v>177</v>
      </c>
      <c r="C570" s="415">
        <v>2837.29</v>
      </c>
      <c r="D570" s="102">
        <v>1449.3</v>
      </c>
      <c r="E570" s="102">
        <v>16285.51</v>
      </c>
      <c r="F570" s="102">
        <v>10211.4</v>
      </c>
      <c r="G570" s="102">
        <v>12055.38</v>
      </c>
      <c r="H570" s="102">
        <f>D570+E570+F570+G570</f>
        <v>40001.59</v>
      </c>
      <c r="I570" s="229">
        <f t="shared" si="12"/>
        <v>28249.710451977404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31087.000451977405</v>
      </c>
      <c r="P570" s="378">
        <f t="shared" si="13"/>
        <v>31087.000451977405</v>
      </c>
    </row>
    <row r="571" spans="1:16" ht="12.75" thickBot="1">
      <c r="A571" s="48"/>
      <c r="B571" s="48"/>
      <c r="C571" s="76"/>
      <c r="D571" s="94"/>
      <c r="E571" s="94"/>
      <c r="F571" s="94"/>
      <c r="G571" s="95"/>
      <c r="H571" s="95"/>
      <c r="I571" s="229">
        <f t="shared" si="12"/>
        <v>0</v>
      </c>
      <c r="J571" s="107"/>
      <c r="K571" s="107"/>
      <c r="L571" s="107"/>
      <c r="M571" s="107"/>
      <c r="N571" s="120"/>
      <c r="O571" s="123"/>
      <c r="P571" s="378">
        <f t="shared" si="13"/>
        <v>0</v>
      </c>
    </row>
    <row r="572" spans="1:16" ht="12.75" thickBot="1">
      <c r="A572" s="54"/>
      <c r="B572" s="58" t="s">
        <v>178</v>
      </c>
      <c r="C572" s="415">
        <v>3579.19</v>
      </c>
      <c r="D572" s="102">
        <v>2936.27</v>
      </c>
      <c r="E572" s="102">
        <v>4173.27</v>
      </c>
      <c r="F572" s="102">
        <v>4173.27</v>
      </c>
      <c r="G572" s="102">
        <v>6405.81</v>
      </c>
      <c r="H572" s="102">
        <f>D572+E572+F572+G572</f>
        <v>17688.620000000003</v>
      </c>
      <c r="I572" s="229">
        <f t="shared" si="12"/>
        <v>12491.963276836163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16071.153276836163</v>
      </c>
      <c r="P572" s="378">
        <f t="shared" si="13"/>
        <v>16071.153276836163</v>
      </c>
    </row>
    <row r="573" spans="1:16" ht="12.75" thickBot="1">
      <c r="A573" s="48"/>
      <c r="B573" s="48"/>
      <c r="C573" s="76"/>
      <c r="D573" s="94"/>
      <c r="E573" s="94"/>
      <c r="F573" s="94"/>
      <c r="G573" s="95"/>
      <c r="H573" s="95"/>
      <c r="I573" s="229">
        <f t="shared" si="12"/>
        <v>0</v>
      </c>
      <c r="J573" s="107"/>
      <c r="K573" s="107"/>
      <c r="L573" s="107"/>
      <c r="M573" s="107"/>
      <c r="N573" s="120"/>
      <c r="O573" s="123"/>
      <c r="P573" s="378">
        <f t="shared" si="13"/>
        <v>0</v>
      </c>
    </row>
    <row r="574" spans="1:16" ht="12.75" thickBot="1">
      <c r="A574" s="54"/>
      <c r="B574" s="80" t="s">
        <v>180</v>
      </c>
      <c r="C574" s="415">
        <v>1487.48</v>
      </c>
      <c r="D574" s="102">
        <v>1896.12</v>
      </c>
      <c r="E574" s="102">
        <v>3101.7</v>
      </c>
      <c r="F574" s="102">
        <v>3101.7</v>
      </c>
      <c r="G574" s="102">
        <v>3400.02</v>
      </c>
      <c r="H574" s="102">
        <f>D574+E574+F574+G574</f>
        <v>11499.539999999999</v>
      </c>
      <c r="I574" s="229">
        <f t="shared" si="12"/>
        <v>8121.144067796609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9608.624067796609</v>
      </c>
      <c r="P574" s="378">
        <f t="shared" si="13"/>
        <v>9608.624067796609</v>
      </c>
    </row>
    <row r="575" spans="1:16" ht="12.75" thickBot="1">
      <c r="A575" s="48"/>
      <c r="B575" s="50"/>
      <c r="C575" s="76"/>
      <c r="D575" s="94"/>
      <c r="E575" s="94"/>
      <c r="F575" s="94"/>
      <c r="G575" s="95"/>
      <c r="H575" s="95"/>
      <c r="I575" s="229">
        <f t="shared" si="12"/>
        <v>0</v>
      </c>
      <c r="J575" s="107"/>
      <c r="K575" s="107"/>
      <c r="L575" s="107"/>
      <c r="M575" s="107"/>
      <c r="N575" s="120"/>
      <c r="O575" s="123"/>
      <c r="P575" s="378">
        <f t="shared" si="13"/>
        <v>0</v>
      </c>
    </row>
    <row r="576" spans="1:16" ht="12.75" thickBot="1">
      <c r="A576" s="314"/>
      <c r="B576" s="58" t="s">
        <v>48</v>
      </c>
      <c r="C576" s="416">
        <v>7274.45</v>
      </c>
      <c r="D576" s="102">
        <v>4501.09</v>
      </c>
      <c r="E576" s="102">
        <v>17731.85</v>
      </c>
      <c r="F576" s="102">
        <v>11116.47</v>
      </c>
      <c r="G576" s="102">
        <v>14771.85</v>
      </c>
      <c r="H576" s="102">
        <f>D576+E576+F576+G576</f>
        <v>48121.259999999995</v>
      </c>
      <c r="I576" s="229">
        <f t="shared" si="12"/>
        <v>33983.9406779661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41258.3906779661</v>
      </c>
      <c r="P576" s="378">
        <f t="shared" si="13"/>
        <v>41258.3906779661</v>
      </c>
    </row>
    <row r="577" spans="1:16" ht="12.75" thickBot="1">
      <c r="A577" s="48"/>
      <c r="B577" s="48"/>
      <c r="C577" s="76"/>
      <c r="D577" s="94"/>
      <c r="E577" s="94"/>
      <c r="F577" s="94"/>
      <c r="G577" s="95"/>
      <c r="H577" s="95"/>
      <c r="I577" s="229">
        <f t="shared" si="12"/>
        <v>0</v>
      </c>
      <c r="J577" s="107"/>
      <c r="K577" s="107"/>
      <c r="L577" s="107"/>
      <c r="M577" s="107"/>
      <c r="N577" s="120"/>
      <c r="O577" s="123"/>
      <c r="P577" s="378">
        <f t="shared" si="13"/>
        <v>0</v>
      </c>
    </row>
    <row r="578" spans="1:16" ht="12.75" thickBot="1">
      <c r="A578" s="54"/>
      <c r="B578" s="80" t="s">
        <v>182</v>
      </c>
      <c r="C578" s="415">
        <v>0</v>
      </c>
      <c r="D578" s="102"/>
      <c r="E578" s="102">
        <v>1283.85</v>
      </c>
      <c r="F578" s="102">
        <v>1283.85</v>
      </c>
      <c r="G578" s="102">
        <v>1283.85</v>
      </c>
      <c r="H578" s="102">
        <f>D578+E578+F578+G578</f>
        <v>3851.5499999999997</v>
      </c>
      <c r="I578" s="229">
        <f t="shared" si="12"/>
        <v>2720.0211864406783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2720.0211864406783</v>
      </c>
      <c r="P578" s="378">
        <f t="shared" si="13"/>
        <v>2720.0211864406783</v>
      </c>
    </row>
    <row r="579" spans="1:16" ht="12.75" thickBot="1">
      <c r="A579" s="48"/>
      <c r="B579" s="50"/>
      <c r="C579" s="76"/>
      <c r="D579" s="103"/>
      <c r="E579" s="103"/>
      <c r="F579" s="103"/>
      <c r="G579" s="104"/>
      <c r="H579" s="104"/>
      <c r="I579" s="229">
        <f t="shared" si="12"/>
        <v>0</v>
      </c>
      <c r="J579" s="110"/>
      <c r="K579" s="110"/>
      <c r="L579" s="110"/>
      <c r="M579" s="110"/>
      <c r="N579" s="111"/>
      <c r="O579" s="119"/>
      <c r="P579" s="378">
        <f t="shared" si="13"/>
        <v>0</v>
      </c>
    </row>
    <row r="580" spans="1:16" ht="12.75" thickBot="1">
      <c r="A580" s="314"/>
      <c r="B580" s="80" t="s">
        <v>183</v>
      </c>
      <c r="C580" s="415">
        <v>3154.53</v>
      </c>
      <c r="D580" s="102">
        <v>2727.1</v>
      </c>
      <c r="E580" s="102">
        <v>8621.38</v>
      </c>
      <c r="F580" s="102">
        <v>7184.85</v>
      </c>
      <c r="G580" s="102">
        <v>8625.06</v>
      </c>
      <c r="H580" s="102">
        <f>D580+E580+F580+G580</f>
        <v>27158.39</v>
      </c>
      <c r="I580" s="229">
        <f t="shared" si="12"/>
        <v>19179.653954802263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22334.18395480226</v>
      </c>
      <c r="P580" s="378">
        <f t="shared" si="13"/>
        <v>22334.18395480226</v>
      </c>
    </row>
    <row r="581" spans="1:16" ht="12.75" thickBot="1">
      <c r="A581" s="52"/>
      <c r="B581" s="48"/>
      <c r="C581" s="76"/>
      <c r="D581" s="94"/>
      <c r="E581" s="94"/>
      <c r="F581" s="94"/>
      <c r="G581" s="95"/>
      <c r="H581" s="95"/>
      <c r="I581" s="229">
        <f t="shared" si="12"/>
        <v>0</v>
      </c>
      <c r="J581" s="107"/>
      <c r="K581" s="107"/>
      <c r="L581" s="107"/>
      <c r="M581" s="107"/>
      <c r="N581" s="112"/>
      <c r="O581" s="119"/>
      <c r="P581" s="378">
        <f t="shared" si="13"/>
        <v>0</v>
      </c>
    </row>
    <row r="582" spans="1:16" ht="12.75" thickBot="1">
      <c r="A582" s="54"/>
      <c r="B582" s="58" t="s">
        <v>184</v>
      </c>
      <c r="C582" s="415">
        <v>2275.45</v>
      </c>
      <c r="D582" s="102">
        <v>1160.73</v>
      </c>
      <c r="E582" s="102">
        <v>4176.99</v>
      </c>
      <c r="F582" s="102">
        <v>4176.99</v>
      </c>
      <c r="G582" s="102">
        <v>4176.99</v>
      </c>
      <c r="H582" s="102">
        <f>D582+E582+F582+G582</f>
        <v>13691.699999999999</v>
      </c>
      <c r="I582" s="229">
        <f t="shared" si="12"/>
        <v>9669.27966101695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11944.72966101695</v>
      </c>
      <c r="P582" s="378">
        <f t="shared" si="13"/>
        <v>11944.72966101695</v>
      </c>
    </row>
    <row r="583" spans="1:16" ht="12.75" thickBot="1">
      <c r="A583" s="48"/>
      <c r="B583" s="48"/>
      <c r="C583" s="76"/>
      <c r="D583" s="94"/>
      <c r="E583" s="94"/>
      <c r="F583" s="94"/>
      <c r="G583" s="95"/>
      <c r="H583" s="95"/>
      <c r="I583" s="229">
        <f t="shared" si="12"/>
        <v>0</v>
      </c>
      <c r="J583" s="107"/>
      <c r="K583" s="107"/>
      <c r="L583" s="107"/>
      <c r="M583" s="107"/>
      <c r="N583" s="112"/>
      <c r="O583" s="119"/>
      <c r="P583" s="378">
        <f t="shared" si="13"/>
        <v>0</v>
      </c>
    </row>
    <row r="584" spans="1:16" ht="12.75" thickBot="1">
      <c r="A584" s="314"/>
      <c r="B584" s="80" t="s">
        <v>185</v>
      </c>
      <c r="C584" s="416">
        <v>0</v>
      </c>
      <c r="D584" s="102">
        <v>0</v>
      </c>
      <c r="E584" s="102">
        <v>11794.83</v>
      </c>
      <c r="F584" s="102">
        <v>6597.15</v>
      </c>
      <c r="G584" s="102">
        <v>10440.39</v>
      </c>
      <c r="H584" s="102">
        <f>D584+E584+F584+G584</f>
        <v>28832.37</v>
      </c>
      <c r="I584" s="229">
        <f t="shared" si="12"/>
        <v>20361.843220338982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20361.843220338982</v>
      </c>
      <c r="P584" s="378">
        <f t="shared" si="13"/>
        <v>20361.843220338982</v>
      </c>
    </row>
    <row r="585" spans="1:16" ht="12.75" thickBot="1">
      <c r="A585" s="52"/>
      <c r="B585" s="53"/>
      <c r="C585" s="76"/>
      <c r="D585" s="94"/>
      <c r="E585" s="94"/>
      <c r="F585" s="94"/>
      <c r="G585" s="95"/>
      <c r="H585" s="95"/>
      <c r="I585" s="229">
        <f t="shared" si="12"/>
        <v>0</v>
      </c>
      <c r="J585" s="107"/>
      <c r="K585" s="107"/>
      <c r="L585" s="107"/>
      <c r="M585" s="107"/>
      <c r="N585" s="112"/>
      <c r="O585" s="119"/>
      <c r="P585" s="378">
        <f t="shared" si="13"/>
        <v>0</v>
      </c>
    </row>
    <row r="586" spans="1:16" ht="12.75" thickBot="1">
      <c r="A586" s="54"/>
      <c r="B586" s="80" t="s">
        <v>186</v>
      </c>
      <c r="C586" s="416">
        <v>1568.7</v>
      </c>
      <c r="D586" s="102">
        <v>1910.76</v>
      </c>
      <c r="E586" s="102">
        <v>12306.12</v>
      </c>
      <c r="F586" s="102">
        <v>7108.44</v>
      </c>
      <c r="G586" s="102">
        <v>9363.15</v>
      </c>
      <c r="H586" s="102">
        <f>D586+E586+F586+G586</f>
        <v>30688.47</v>
      </c>
      <c r="I586" s="229">
        <f t="shared" si="12"/>
        <v>21672.64830508475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23241.34830508475</v>
      </c>
      <c r="P586" s="378">
        <f t="shared" si="13"/>
        <v>23241.34830508475</v>
      </c>
    </row>
    <row r="587" spans="1:16" ht="12.75" thickBot="1">
      <c r="A587" s="48"/>
      <c r="B587" s="48"/>
      <c r="C587" s="76"/>
      <c r="D587" s="94"/>
      <c r="E587" s="94"/>
      <c r="F587" s="94"/>
      <c r="G587" s="95"/>
      <c r="H587" s="95"/>
      <c r="I587" s="229">
        <f t="shared" si="12"/>
        <v>0</v>
      </c>
      <c r="J587" s="107"/>
      <c r="K587" s="107"/>
      <c r="L587" s="107"/>
      <c r="M587" s="107"/>
      <c r="N587" s="112"/>
      <c r="O587" s="119"/>
      <c r="P587" s="378">
        <f t="shared" si="13"/>
        <v>0</v>
      </c>
    </row>
    <row r="588" spans="1:16" ht="12.75" thickBot="1">
      <c r="A588" s="54"/>
      <c r="B588" s="80" t="s">
        <v>188</v>
      </c>
      <c r="C588" s="415">
        <v>0</v>
      </c>
      <c r="D588" s="102">
        <v>0</v>
      </c>
      <c r="E588" s="102">
        <v>1160.52</v>
      </c>
      <c r="F588" s="102">
        <v>1160.52</v>
      </c>
      <c r="G588" s="102">
        <v>1160.52</v>
      </c>
      <c r="H588" s="102">
        <f>D588+E588+F588+G588</f>
        <v>3481.56</v>
      </c>
      <c r="I588" s="229">
        <f t="shared" si="12"/>
        <v>2458.728813559322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2458.728813559322</v>
      </c>
      <c r="P588" s="378">
        <f t="shared" si="13"/>
        <v>2458.728813559322</v>
      </c>
    </row>
    <row r="589" spans="1:16" ht="12.75" thickBot="1">
      <c r="A589" s="48"/>
      <c r="B589" s="48"/>
      <c r="C589" s="76"/>
      <c r="D589" s="94"/>
      <c r="E589" s="94"/>
      <c r="F589" s="94"/>
      <c r="G589" s="95"/>
      <c r="H589" s="95"/>
      <c r="I589" s="229">
        <f t="shared" si="12"/>
        <v>0</v>
      </c>
      <c r="J589" s="107"/>
      <c r="K589" s="107"/>
      <c r="L589" s="107"/>
      <c r="M589" s="107"/>
      <c r="N589" s="112"/>
      <c r="O589" s="119"/>
      <c r="P589" s="378">
        <f t="shared" si="13"/>
        <v>0</v>
      </c>
    </row>
    <row r="590" spans="1:16" ht="12.75" thickBot="1">
      <c r="A590" s="54"/>
      <c r="B590" s="80" t="s">
        <v>335</v>
      </c>
      <c r="C590" s="415">
        <v>0</v>
      </c>
      <c r="D590" s="102"/>
      <c r="E590" s="102"/>
      <c r="F590" s="102"/>
      <c r="G590" s="102">
        <v>401.76</v>
      </c>
      <c r="H590" s="102">
        <f>D590+E590+F590+G590</f>
        <v>401.76</v>
      </c>
      <c r="I590" s="229">
        <f t="shared" si="12"/>
        <v>283.7288135593221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283.7288135593221</v>
      </c>
      <c r="P590" s="378">
        <f t="shared" si="13"/>
        <v>283.7288135593221</v>
      </c>
    </row>
    <row r="591" spans="1:16" ht="12.75" thickBot="1">
      <c r="A591" s="48"/>
      <c r="B591" s="48"/>
      <c r="C591" s="76"/>
      <c r="D591" s="94"/>
      <c r="E591" s="94"/>
      <c r="F591" s="94"/>
      <c r="G591" s="95"/>
      <c r="H591" s="95"/>
      <c r="I591" s="229">
        <f t="shared" si="12"/>
        <v>0</v>
      </c>
      <c r="J591" s="107"/>
      <c r="K591" s="107"/>
      <c r="L591" s="107"/>
      <c r="M591" s="107"/>
      <c r="N591" s="112"/>
      <c r="O591" s="119"/>
      <c r="P591" s="378">
        <f t="shared" si="13"/>
        <v>0</v>
      </c>
    </row>
    <row r="592" spans="1:16" ht="12.75" thickBot="1">
      <c r="A592" s="9">
        <v>61</v>
      </c>
      <c r="B592" s="9" t="s">
        <v>189</v>
      </c>
      <c r="C592" s="70"/>
      <c r="D592" s="102">
        <v>1183.32</v>
      </c>
      <c r="E592" s="102">
        <v>1183.32</v>
      </c>
      <c r="F592" s="102">
        <v>1183.32</v>
      </c>
      <c r="G592" s="102">
        <v>2225.01</v>
      </c>
      <c r="H592" s="102">
        <f>D592+E592+F592+G592</f>
        <v>5774.97</v>
      </c>
      <c r="I592" s="229">
        <f t="shared" si="12"/>
        <v>4078.368644067797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4078.368644067797</v>
      </c>
      <c r="P592" s="378">
        <f t="shared" si="13"/>
        <v>4078.368644067797</v>
      </c>
    </row>
    <row r="593" spans="1:16" ht="12.75" thickBot="1">
      <c r="A593" s="46"/>
      <c r="B593" s="11"/>
      <c r="C593" s="71">
        <v>0</v>
      </c>
      <c r="D593" s="94"/>
      <c r="E593" s="94"/>
      <c r="F593" s="102"/>
      <c r="G593" s="102"/>
      <c r="H593" s="102"/>
      <c r="I593" s="229">
        <f t="shared" si="12"/>
        <v>0</v>
      </c>
      <c r="J593" s="109"/>
      <c r="K593" s="109"/>
      <c r="L593" s="109"/>
      <c r="M593" s="109"/>
      <c r="N593" s="236"/>
      <c r="O593" s="146"/>
      <c r="P593" s="378">
        <f t="shared" si="13"/>
        <v>0</v>
      </c>
    </row>
    <row r="594" spans="1:16" ht="12.75" thickBot="1">
      <c r="A594" s="54"/>
      <c r="B594" s="80" t="s">
        <v>190</v>
      </c>
      <c r="C594" s="415">
        <v>0</v>
      </c>
      <c r="D594" s="102"/>
      <c r="E594" s="102"/>
      <c r="F594" s="102"/>
      <c r="G594" s="102"/>
      <c r="H594" s="102">
        <f>D594+E594+F594+G594</f>
        <v>0</v>
      </c>
      <c r="I594" s="229">
        <f t="shared" si="12"/>
        <v>0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0</v>
      </c>
      <c r="P594" s="378">
        <f t="shared" si="13"/>
        <v>0</v>
      </c>
    </row>
    <row r="595" spans="1:16" ht="12.75" thickBot="1">
      <c r="A595" s="49"/>
      <c r="B595" s="50"/>
      <c r="C595" s="73"/>
      <c r="D595" s="94"/>
      <c r="E595" s="94"/>
      <c r="F595" s="94"/>
      <c r="G595" s="95"/>
      <c r="H595" s="95"/>
      <c r="I595" s="229">
        <f t="shared" si="12"/>
        <v>0</v>
      </c>
      <c r="J595" s="107"/>
      <c r="K595" s="107"/>
      <c r="L595" s="107"/>
      <c r="M595" s="107"/>
      <c r="N595" s="112"/>
      <c r="O595" s="119"/>
      <c r="P595" s="378">
        <f t="shared" si="13"/>
        <v>0</v>
      </c>
    </row>
    <row r="596" spans="1:16" ht="12.75" thickBot="1">
      <c r="A596" s="54"/>
      <c r="B596" s="80" t="s">
        <v>49</v>
      </c>
      <c r="C596" s="415">
        <v>0</v>
      </c>
      <c r="D596" s="102">
        <v>1183.32</v>
      </c>
      <c r="E596" s="102">
        <v>1183.32</v>
      </c>
      <c r="F596" s="102">
        <v>1183.32</v>
      </c>
      <c r="G596" s="102">
        <v>1682.04</v>
      </c>
      <c r="H596" s="102">
        <f>D596+E596+F596+G596</f>
        <v>5232</v>
      </c>
      <c r="I596" s="229">
        <f t="shared" si="12"/>
        <v>3694.9152542372885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3694.9152542372885</v>
      </c>
      <c r="P596" s="378">
        <f t="shared" si="13"/>
        <v>3694.9152542372885</v>
      </c>
    </row>
    <row r="597" spans="1:16" ht="12.75" thickBot="1">
      <c r="A597" s="48"/>
      <c r="B597" s="50"/>
      <c r="C597" s="76"/>
      <c r="D597" s="94"/>
      <c r="E597" s="94"/>
      <c r="F597" s="94"/>
      <c r="G597" s="95"/>
      <c r="H597" s="95"/>
      <c r="I597" s="229">
        <f t="shared" si="12"/>
        <v>0</v>
      </c>
      <c r="J597" s="107"/>
      <c r="K597" s="107"/>
      <c r="L597" s="107"/>
      <c r="M597" s="107"/>
      <c r="N597" s="112"/>
      <c r="O597" s="119"/>
      <c r="P597" s="378">
        <f t="shared" si="13"/>
        <v>0</v>
      </c>
    </row>
    <row r="598" spans="1:16" ht="12.75" thickBot="1">
      <c r="A598" s="54"/>
      <c r="B598" s="80" t="s">
        <v>191</v>
      </c>
      <c r="C598" s="415">
        <v>579.65</v>
      </c>
      <c r="D598" s="102">
        <v>1405.17</v>
      </c>
      <c r="E598" s="102">
        <v>1405.17</v>
      </c>
      <c r="F598" s="102">
        <v>1405.17</v>
      </c>
      <c r="G598" s="102">
        <v>1832.76</v>
      </c>
      <c r="H598" s="102">
        <f>D598+E598+F598+G598</f>
        <v>6048.27</v>
      </c>
      <c r="I598" s="229">
        <f t="shared" si="12"/>
        <v>4271.377118644068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4851.027118644068</v>
      </c>
      <c r="P598" s="378">
        <f t="shared" si="13"/>
        <v>4851.027118644068</v>
      </c>
    </row>
    <row r="599" spans="1:16" ht="12.75" thickBot="1">
      <c r="A599" s="48"/>
      <c r="B599" s="50"/>
      <c r="C599" s="76"/>
      <c r="D599" s="94"/>
      <c r="E599" s="94"/>
      <c r="F599" s="94"/>
      <c r="G599" s="95"/>
      <c r="H599" s="95"/>
      <c r="I599" s="229">
        <f t="shared" si="12"/>
        <v>0</v>
      </c>
      <c r="J599" s="107"/>
      <c r="K599" s="107"/>
      <c r="L599" s="107"/>
      <c r="M599" s="107"/>
      <c r="N599" s="112"/>
      <c r="O599" s="119"/>
      <c r="P599" s="378">
        <f t="shared" si="13"/>
        <v>0</v>
      </c>
    </row>
    <row r="600" spans="1:16" ht="12.75" thickBot="1">
      <c r="A600" s="54"/>
      <c r="B600" s="80" t="s">
        <v>192</v>
      </c>
      <c r="C600" s="415">
        <v>0</v>
      </c>
      <c r="D600" s="102">
        <v>0</v>
      </c>
      <c r="E600" s="102">
        <v>11468.33</v>
      </c>
      <c r="F600" s="102">
        <v>5734.17</v>
      </c>
      <c r="G600" s="102">
        <v>5734.17</v>
      </c>
      <c r="H600" s="102">
        <f>D600+E600+F600+G600</f>
        <v>22936.67</v>
      </c>
      <c r="I600" s="229">
        <f t="shared" si="12"/>
        <v>16198.213276836159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16198.213276836159</v>
      </c>
      <c r="P600" s="378">
        <f t="shared" si="13"/>
        <v>16198.213276836159</v>
      </c>
    </row>
    <row r="601" spans="1:16" ht="12.75" thickBot="1">
      <c r="A601" s="48"/>
      <c r="B601" s="48"/>
      <c r="C601" s="76"/>
      <c r="D601" s="94"/>
      <c r="E601" s="94"/>
      <c r="F601" s="94"/>
      <c r="G601" s="95"/>
      <c r="H601" s="95"/>
      <c r="I601" s="229">
        <f t="shared" si="12"/>
        <v>0</v>
      </c>
      <c r="J601" s="107"/>
      <c r="K601" s="107"/>
      <c r="L601" s="107"/>
      <c r="M601" s="107"/>
      <c r="N601" s="112"/>
      <c r="O601" s="119"/>
      <c r="P601" s="378">
        <f t="shared" si="13"/>
        <v>0</v>
      </c>
    </row>
    <row r="602" spans="1:16" ht="12.75" thickBot="1">
      <c r="A602" s="54"/>
      <c r="B602" s="80" t="s">
        <v>193</v>
      </c>
      <c r="C602" s="415">
        <v>0</v>
      </c>
      <c r="D602" s="102">
        <v>773.6</v>
      </c>
      <c r="E602" s="102">
        <v>8173.48</v>
      </c>
      <c r="F602" s="102">
        <v>4473.54</v>
      </c>
      <c r="G602" s="102">
        <v>4473.54</v>
      </c>
      <c r="H602" s="102">
        <f>D602+E602+F602+G602</f>
        <v>17894.16</v>
      </c>
      <c r="I602" s="229">
        <f t="shared" si="12"/>
        <v>12637.118644067798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12637.118644067798</v>
      </c>
      <c r="P602" s="378">
        <f t="shared" si="13"/>
        <v>12637.118644067798</v>
      </c>
    </row>
    <row r="603" spans="1:16" ht="12.75" thickBot="1">
      <c r="A603" s="48"/>
      <c r="B603" s="48"/>
      <c r="C603" s="76"/>
      <c r="D603" s="94"/>
      <c r="E603" s="94"/>
      <c r="F603" s="94"/>
      <c r="G603" s="95"/>
      <c r="H603" s="95"/>
      <c r="I603" s="229">
        <f t="shared" si="12"/>
        <v>0</v>
      </c>
      <c r="J603" s="107"/>
      <c r="K603" s="107"/>
      <c r="L603" s="107"/>
      <c r="M603" s="107"/>
      <c r="N603" s="112"/>
      <c r="O603" s="119"/>
      <c r="P603" s="378">
        <f t="shared" si="13"/>
        <v>0</v>
      </c>
    </row>
    <row r="604" spans="1:16" ht="12.75" thickBot="1">
      <c r="A604" s="54"/>
      <c r="B604" s="80" t="s">
        <v>194</v>
      </c>
      <c r="C604" s="465">
        <v>0</v>
      </c>
      <c r="D604" s="102">
        <v>1004.05</v>
      </c>
      <c r="E604" s="102">
        <v>11161.5</v>
      </c>
      <c r="F604" s="102">
        <v>6082.77</v>
      </c>
      <c r="G604" s="102">
        <v>6572.88</v>
      </c>
      <c r="H604" s="102">
        <f>D604+E604+F604+G604</f>
        <v>24821.2</v>
      </c>
      <c r="I604" s="229">
        <f t="shared" si="12"/>
        <v>17529.096045197744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17529.096045197744</v>
      </c>
      <c r="P604" s="378">
        <f t="shared" si="13"/>
        <v>17529.096045197744</v>
      </c>
    </row>
    <row r="605" spans="1:16" ht="12.75" thickBot="1">
      <c r="A605" s="53"/>
      <c r="B605" s="53"/>
      <c r="C605" s="189"/>
      <c r="D605" s="94"/>
      <c r="E605" s="94"/>
      <c r="F605" s="94"/>
      <c r="G605" s="95"/>
      <c r="H605" s="95"/>
      <c r="I605" s="229">
        <f t="shared" si="12"/>
        <v>0</v>
      </c>
      <c r="J605" s="107"/>
      <c r="K605" s="107"/>
      <c r="L605" s="107"/>
      <c r="M605" s="107"/>
      <c r="N605" s="120"/>
      <c r="O605" s="123"/>
      <c r="P605" s="378">
        <f t="shared" si="13"/>
        <v>0</v>
      </c>
    </row>
    <row r="606" spans="1:16" ht="12.75" thickBot="1">
      <c r="A606" s="54"/>
      <c r="B606" s="80" t="s">
        <v>195</v>
      </c>
      <c r="C606" s="187"/>
      <c r="D606" s="102"/>
      <c r="E606" s="102"/>
      <c r="F606" s="102"/>
      <c r="G606" s="102"/>
      <c r="H606" s="102">
        <f>D606+E606+F606+G606</f>
        <v>0</v>
      </c>
      <c r="I606" s="229">
        <f t="shared" si="12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  <c r="P606" s="378">
        <f t="shared" si="13"/>
        <v>0</v>
      </c>
    </row>
    <row r="607" spans="1:16" ht="12.75" thickBot="1">
      <c r="A607" s="56"/>
      <c r="B607" s="56"/>
      <c r="C607" s="189"/>
      <c r="D607" s="94"/>
      <c r="E607" s="94"/>
      <c r="F607" s="94"/>
      <c r="G607" s="95"/>
      <c r="H607" s="95"/>
      <c r="I607" s="229">
        <f t="shared" si="12"/>
        <v>0</v>
      </c>
      <c r="J607" s="107"/>
      <c r="K607" s="107"/>
      <c r="L607" s="107"/>
      <c r="M607" s="107"/>
      <c r="N607" s="120"/>
      <c r="O607" s="123"/>
      <c r="P607" s="378">
        <f t="shared" si="13"/>
        <v>0</v>
      </c>
    </row>
    <row r="608" spans="1:16" ht="12.75" thickBot="1">
      <c r="A608" s="314"/>
      <c r="B608" s="58" t="s">
        <v>197</v>
      </c>
      <c r="C608" s="465">
        <v>0</v>
      </c>
      <c r="D608" s="102">
        <v>1109.58</v>
      </c>
      <c r="E608" s="102">
        <v>1109.58</v>
      </c>
      <c r="F608" s="102">
        <v>1109.58</v>
      </c>
      <c r="G608" s="102">
        <v>1761.45</v>
      </c>
      <c r="H608" s="102">
        <f>D608+E608+F608+G608</f>
        <v>5090.19</v>
      </c>
      <c r="I608" s="229">
        <f t="shared" si="12"/>
        <v>3594.7669491525426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3594.7669491525426</v>
      </c>
      <c r="P608" s="378">
        <f t="shared" si="13"/>
        <v>3594.7669491525426</v>
      </c>
    </row>
    <row r="609" spans="1:16" ht="12.75" thickBot="1">
      <c r="A609" s="48"/>
      <c r="B609" s="48"/>
      <c r="C609" s="76"/>
      <c r="D609" s="94"/>
      <c r="E609" s="94"/>
      <c r="F609" s="94"/>
      <c r="G609" s="95"/>
      <c r="H609" s="95"/>
      <c r="I609" s="229">
        <f t="shared" si="12"/>
        <v>0</v>
      </c>
      <c r="J609" s="107"/>
      <c r="K609" s="107"/>
      <c r="L609" s="107"/>
      <c r="M609" s="107"/>
      <c r="N609" s="120"/>
      <c r="O609" s="123"/>
      <c r="P609" s="378">
        <f t="shared" si="13"/>
        <v>0</v>
      </c>
    </row>
    <row r="610" spans="1:16" ht="12.75" thickBot="1">
      <c r="A610" s="54"/>
      <c r="B610" s="80" t="s">
        <v>198</v>
      </c>
      <c r="C610" s="415">
        <v>1714.36</v>
      </c>
      <c r="D610" s="102">
        <v>1706.64</v>
      </c>
      <c r="E610" s="102">
        <v>3111.78</v>
      </c>
      <c r="F610" s="102">
        <v>3111.78</v>
      </c>
      <c r="G610" s="102">
        <v>3111.78</v>
      </c>
      <c r="H610" s="102">
        <f>D610+E610+F610+G610</f>
        <v>11041.980000000001</v>
      </c>
      <c r="I610" s="229">
        <f t="shared" si="12"/>
        <v>7798.008474576272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9512.368474576273</v>
      </c>
      <c r="P610" s="378">
        <f t="shared" si="13"/>
        <v>9512.368474576273</v>
      </c>
    </row>
    <row r="611" spans="1:16" ht="12.75" thickBot="1">
      <c r="A611" s="48"/>
      <c r="B611" s="48"/>
      <c r="C611" s="76"/>
      <c r="D611" s="94"/>
      <c r="E611" s="94"/>
      <c r="F611" s="94"/>
      <c r="G611" s="95"/>
      <c r="H611" s="95"/>
      <c r="I611" s="229">
        <f t="shared" si="12"/>
        <v>0</v>
      </c>
      <c r="J611" s="107"/>
      <c r="K611" s="107"/>
      <c r="L611" s="107"/>
      <c r="M611" s="107"/>
      <c r="N611" s="120"/>
      <c r="O611" s="123"/>
      <c r="P611" s="378">
        <f t="shared" si="13"/>
        <v>0</v>
      </c>
    </row>
    <row r="612" spans="1:16" ht="12.75" thickBot="1">
      <c r="A612" s="54"/>
      <c r="B612" s="58" t="s">
        <v>54</v>
      </c>
      <c r="C612" s="415">
        <v>0</v>
      </c>
      <c r="D612" s="102">
        <v>986</v>
      </c>
      <c r="E612" s="102">
        <v>986.01</v>
      </c>
      <c r="F612" s="102">
        <v>986.01</v>
      </c>
      <c r="G612" s="102">
        <v>986.01</v>
      </c>
      <c r="H612" s="102">
        <f>D612+E612+F612+G612</f>
        <v>3944.0299999999997</v>
      </c>
      <c r="I612" s="229">
        <f t="shared" si="12"/>
        <v>2785.331920903955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2785.331920903955</v>
      </c>
      <c r="P612" s="378">
        <f t="shared" si="13"/>
        <v>2785.331920903955</v>
      </c>
    </row>
    <row r="613" spans="1:16" ht="12.75" thickBot="1">
      <c r="A613" s="48"/>
      <c r="B613" s="50"/>
      <c r="C613" s="76"/>
      <c r="D613" s="94"/>
      <c r="E613" s="94"/>
      <c r="F613" s="94"/>
      <c r="G613" s="95"/>
      <c r="H613" s="95"/>
      <c r="I613" s="229">
        <f t="shared" si="12"/>
        <v>0</v>
      </c>
      <c r="J613" s="107"/>
      <c r="K613" s="107"/>
      <c r="L613" s="107"/>
      <c r="M613" s="107"/>
      <c r="N613" s="120"/>
      <c r="O613" s="123"/>
      <c r="P613" s="378">
        <f t="shared" si="13"/>
        <v>0</v>
      </c>
    </row>
    <row r="614" spans="1:16" ht="12.75" thickBot="1">
      <c r="A614" s="54"/>
      <c r="B614" s="80" t="s">
        <v>199</v>
      </c>
      <c r="C614" s="415">
        <v>1790.1</v>
      </c>
      <c r="D614" s="102">
        <v>915.06</v>
      </c>
      <c r="E614" s="102">
        <v>3424.93</v>
      </c>
      <c r="F614" s="102">
        <v>3424.92</v>
      </c>
      <c r="G614" s="102">
        <v>3911.1</v>
      </c>
      <c r="H614" s="102">
        <f>D614+E614+F614+G614</f>
        <v>11676.01</v>
      </c>
      <c r="I614" s="229">
        <f aca="true" t="shared" si="14" ref="I614:I655">H614/1.2/1.18</f>
        <v>8245.7697740113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10035.8697740113</v>
      </c>
      <c r="P614" s="378">
        <f t="shared" si="13"/>
        <v>10035.8697740113</v>
      </c>
    </row>
    <row r="615" spans="1:16" ht="12.75" thickBot="1">
      <c r="A615" s="48"/>
      <c r="B615" s="48"/>
      <c r="C615" s="76"/>
      <c r="D615" s="94"/>
      <c r="E615" s="94"/>
      <c r="F615" s="94"/>
      <c r="G615" s="95"/>
      <c r="H615" s="95"/>
      <c r="I615" s="229">
        <f t="shared" si="14"/>
        <v>0</v>
      </c>
      <c r="J615" s="107"/>
      <c r="K615" s="107"/>
      <c r="L615" s="107"/>
      <c r="M615" s="107"/>
      <c r="N615" s="120"/>
      <c r="O615" s="123"/>
      <c r="P615" s="378">
        <f aca="true" t="shared" si="15" ref="P615:P659">C615+I615-N615</f>
        <v>0</v>
      </c>
    </row>
    <row r="616" spans="1:16" ht="12.75" thickBot="1">
      <c r="A616" s="54"/>
      <c r="B616" s="80" t="s">
        <v>336</v>
      </c>
      <c r="C616" s="415">
        <v>0</v>
      </c>
      <c r="D616" s="102">
        <v>0</v>
      </c>
      <c r="E616" s="102">
        <v>1210.08</v>
      </c>
      <c r="F616" s="102">
        <v>1210.08</v>
      </c>
      <c r="G616" s="102">
        <v>1210.08</v>
      </c>
      <c r="H616" s="102">
        <f>D616+E616+F616+G616</f>
        <v>3630.24</v>
      </c>
      <c r="I616" s="229">
        <f t="shared" si="14"/>
        <v>2563.728813559322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2563.728813559322</v>
      </c>
      <c r="P616" s="378">
        <f t="shared" si="15"/>
        <v>2563.728813559322</v>
      </c>
    </row>
    <row r="617" spans="1:16" ht="12.75" thickBot="1">
      <c r="A617" s="48"/>
      <c r="B617" s="50"/>
      <c r="C617" s="76"/>
      <c r="D617" s="94"/>
      <c r="E617" s="94"/>
      <c r="F617" s="94"/>
      <c r="G617" s="95"/>
      <c r="H617" s="95"/>
      <c r="I617" s="229">
        <f t="shared" si="14"/>
        <v>0</v>
      </c>
      <c r="J617" s="107"/>
      <c r="K617" s="107"/>
      <c r="L617" s="107"/>
      <c r="M617" s="107"/>
      <c r="N617" s="120"/>
      <c r="O617" s="123"/>
      <c r="P617" s="378">
        <f t="shared" si="15"/>
        <v>0</v>
      </c>
    </row>
    <row r="618" spans="1:16" ht="12.75" thickBot="1">
      <c r="A618" s="54"/>
      <c r="B618" s="80" t="s">
        <v>332</v>
      </c>
      <c r="C618" s="415">
        <v>0</v>
      </c>
      <c r="D618" s="102">
        <v>0</v>
      </c>
      <c r="E618" s="102">
        <v>2321.04</v>
      </c>
      <c r="F618" s="102">
        <v>1160.52</v>
      </c>
      <c r="G618" s="102">
        <v>1160.52</v>
      </c>
      <c r="H618" s="102">
        <f>D618+E618+F618+G618</f>
        <v>4642.08</v>
      </c>
      <c r="I618" s="229">
        <f t="shared" si="14"/>
        <v>3278.305084745763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3278.305084745763</v>
      </c>
      <c r="P618" s="378">
        <f t="shared" si="15"/>
        <v>3278.305084745763</v>
      </c>
    </row>
    <row r="619" spans="1:16" ht="12.75" thickBot="1">
      <c r="A619" s="49"/>
      <c r="B619" s="50"/>
      <c r="C619" s="73"/>
      <c r="D619" s="102"/>
      <c r="E619" s="102"/>
      <c r="F619" s="94"/>
      <c r="G619" s="95"/>
      <c r="H619" s="95"/>
      <c r="I619" s="229">
        <f t="shared" si="14"/>
        <v>0</v>
      </c>
      <c r="J619" s="107"/>
      <c r="K619" s="107"/>
      <c r="L619" s="107"/>
      <c r="M619" s="107"/>
      <c r="N619" s="120"/>
      <c r="O619" s="123"/>
      <c r="P619" s="378">
        <f t="shared" si="15"/>
        <v>0</v>
      </c>
    </row>
    <row r="620" spans="1:16" ht="12.75" thickBot="1">
      <c r="A620" s="54"/>
      <c r="B620" s="58" t="s">
        <v>55</v>
      </c>
      <c r="C620" s="187">
        <v>0</v>
      </c>
      <c r="D620" s="102">
        <v>887.23</v>
      </c>
      <c r="E620" s="102">
        <v>887.22</v>
      </c>
      <c r="F620" s="102">
        <v>887.22</v>
      </c>
      <c r="G620" s="102">
        <v>887.22</v>
      </c>
      <c r="H620" s="102">
        <f>D620+E620+F620+G620</f>
        <v>3548.8900000000003</v>
      </c>
      <c r="I620" s="229">
        <f t="shared" si="14"/>
        <v>2506.278248587571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2506.278248587571</v>
      </c>
      <c r="P620" s="378">
        <f t="shared" si="15"/>
        <v>2506.278248587571</v>
      </c>
    </row>
    <row r="621" spans="1:16" ht="12.75" thickBot="1">
      <c r="A621" s="48"/>
      <c r="B621" s="50"/>
      <c r="C621" s="76"/>
      <c r="D621" s="94"/>
      <c r="E621" s="94"/>
      <c r="F621" s="94"/>
      <c r="G621" s="95"/>
      <c r="H621" s="95"/>
      <c r="I621" s="229">
        <f t="shared" si="14"/>
        <v>0</v>
      </c>
      <c r="J621" s="107"/>
      <c r="K621" s="107"/>
      <c r="L621" s="107"/>
      <c r="M621" s="107"/>
      <c r="N621" s="120"/>
      <c r="O621" s="123"/>
      <c r="P621" s="378">
        <f t="shared" si="15"/>
        <v>0</v>
      </c>
    </row>
    <row r="622" spans="1:16" ht="12.75" thickBot="1">
      <c r="A622" s="54"/>
      <c r="B622" s="80" t="s">
        <v>200</v>
      </c>
      <c r="C622" s="415">
        <v>0</v>
      </c>
      <c r="D622" s="102">
        <v>887.23</v>
      </c>
      <c r="E622" s="102">
        <v>887.22</v>
      </c>
      <c r="F622" s="102">
        <v>887.22</v>
      </c>
      <c r="G622" s="102">
        <v>887.22</v>
      </c>
      <c r="H622" s="102">
        <f>D622+E622+F622+G622</f>
        <v>3548.8900000000003</v>
      </c>
      <c r="I622" s="229">
        <f t="shared" si="14"/>
        <v>2506.278248587571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2506.278248587571</v>
      </c>
      <c r="P622" s="378">
        <f t="shared" si="15"/>
        <v>2506.278248587571</v>
      </c>
    </row>
    <row r="623" spans="1:16" ht="12.75" thickBot="1">
      <c r="A623" s="52"/>
      <c r="B623" s="53"/>
      <c r="C623" s="76"/>
      <c r="D623" s="94"/>
      <c r="E623" s="94"/>
      <c r="F623" s="94"/>
      <c r="G623" s="95"/>
      <c r="H623" s="95"/>
      <c r="I623" s="229">
        <f t="shared" si="14"/>
        <v>0</v>
      </c>
      <c r="J623" s="107"/>
      <c r="K623" s="107"/>
      <c r="L623" s="107"/>
      <c r="M623" s="107"/>
      <c r="N623" s="120"/>
      <c r="O623" s="123"/>
      <c r="P623" s="378">
        <f t="shared" si="15"/>
        <v>0</v>
      </c>
    </row>
    <row r="624" spans="1:16" ht="12.75" thickBot="1">
      <c r="A624" s="54"/>
      <c r="B624" s="80" t="s">
        <v>201</v>
      </c>
      <c r="C624" s="415">
        <v>0</v>
      </c>
      <c r="D624" s="241">
        <v>872.36</v>
      </c>
      <c r="E624" s="241">
        <v>872.37</v>
      </c>
      <c r="F624" s="241">
        <v>872.37</v>
      </c>
      <c r="G624" s="102">
        <v>1198.29</v>
      </c>
      <c r="H624" s="102">
        <f>D624+E624+F624+G624</f>
        <v>3815.39</v>
      </c>
      <c r="I624" s="229">
        <f t="shared" si="14"/>
        <v>2694.4844632768363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2694.4844632768363</v>
      </c>
      <c r="P624" s="378">
        <f t="shared" si="15"/>
        <v>2694.4844632768363</v>
      </c>
    </row>
    <row r="625" spans="1:16" ht="12.75" thickBot="1">
      <c r="A625" s="48"/>
      <c r="B625" s="50"/>
      <c r="C625" s="76"/>
      <c r="D625" s="103"/>
      <c r="E625" s="103"/>
      <c r="F625" s="103"/>
      <c r="G625" s="95"/>
      <c r="H625" s="95"/>
      <c r="I625" s="229">
        <f t="shared" si="14"/>
        <v>0</v>
      </c>
      <c r="J625" s="107"/>
      <c r="K625" s="107"/>
      <c r="L625" s="107"/>
      <c r="M625" s="107"/>
      <c r="N625" s="120"/>
      <c r="O625" s="123"/>
      <c r="P625" s="378">
        <f t="shared" si="15"/>
        <v>0</v>
      </c>
    </row>
    <row r="626" spans="1:16" ht="12.75" thickBot="1">
      <c r="A626" s="314"/>
      <c r="B626" s="58" t="s">
        <v>202</v>
      </c>
      <c r="C626" s="415">
        <v>0</v>
      </c>
      <c r="D626" s="102">
        <v>905.28</v>
      </c>
      <c r="E626" s="102">
        <v>905.28</v>
      </c>
      <c r="F626" s="102">
        <v>905.28</v>
      </c>
      <c r="G626" s="102">
        <v>905.28</v>
      </c>
      <c r="H626" s="102">
        <f>D626+E626+F626+G626</f>
        <v>3621.12</v>
      </c>
      <c r="I626" s="229">
        <f t="shared" si="14"/>
        <v>2557.2881355932204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2557.2881355932204</v>
      </c>
      <c r="P626" s="378">
        <f t="shared" si="15"/>
        <v>2557.2881355932204</v>
      </c>
    </row>
    <row r="627" spans="1:16" ht="12.75" thickBot="1">
      <c r="A627" s="52"/>
      <c r="B627" s="53"/>
      <c r="C627" s="76"/>
      <c r="D627" s="94"/>
      <c r="E627" s="94"/>
      <c r="F627" s="94"/>
      <c r="G627" s="95"/>
      <c r="H627" s="95"/>
      <c r="I627" s="229">
        <f t="shared" si="14"/>
        <v>0</v>
      </c>
      <c r="J627" s="107"/>
      <c r="K627" s="107"/>
      <c r="L627" s="107"/>
      <c r="M627" s="107"/>
      <c r="N627" s="120"/>
      <c r="O627" s="123"/>
      <c r="P627" s="378">
        <f t="shared" si="15"/>
        <v>0</v>
      </c>
    </row>
    <row r="628" spans="1:16" ht="12.75" thickBot="1">
      <c r="A628" s="314"/>
      <c r="B628" s="80" t="s">
        <v>204</v>
      </c>
      <c r="C628" s="416">
        <v>0</v>
      </c>
      <c r="D628" s="102">
        <v>1094.92</v>
      </c>
      <c r="E628" s="102">
        <v>1094.91</v>
      </c>
      <c r="F628" s="102">
        <v>1094.91</v>
      </c>
      <c r="G628" s="102">
        <v>1094.91</v>
      </c>
      <c r="H628" s="102">
        <f>D628+E628+F628+G628</f>
        <v>4379.65</v>
      </c>
      <c r="I628" s="229">
        <f t="shared" si="14"/>
        <v>3092.973163841808</v>
      </c>
      <c r="J628" s="109"/>
      <c r="K628" s="109"/>
      <c r="L628" s="109"/>
      <c r="M628" s="109"/>
      <c r="N628" s="236">
        <f>J628+K628+L628+M628</f>
        <v>0</v>
      </c>
      <c r="O628" s="146">
        <f>C628+I628-N628</f>
        <v>3092.973163841808</v>
      </c>
      <c r="P628" s="378">
        <f t="shared" si="15"/>
        <v>3092.973163841808</v>
      </c>
    </row>
    <row r="629" spans="1:16" ht="12.75" thickBot="1">
      <c r="A629" s="48"/>
      <c r="B629" s="50"/>
      <c r="C629" s="76"/>
      <c r="D629" s="94"/>
      <c r="E629" s="94"/>
      <c r="F629" s="94"/>
      <c r="G629" s="95"/>
      <c r="H629" s="95"/>
      <c r="I629" s="229">
        <f t="shared" si="14"/>
        <v>0</v>
      </c>
      <c r="J629" s="107"/>
      <c r="K629" s="107"/>
      <c r="L629" s="107"/>
      <c r="M629" s="107"/>
      <c r="N629" s="120"/>
      <c r="O629" s="123"/>
      <c r="P629" s="378">
        <f t="shared" si="15"/>
        <v>0</v>
      </c>
    </row>
    <row r="630" spans="1:16" ht="12.75" thickBot="1">
      <c r="A630" s="54"/>
      <c r="B630" s="80" t="s">
        <v>205</v>
      </c>
      <c r="C630" s="416">
        <v>0</v>
      </c>
      <c r="D630" s="102">
        <v>805.81</v>
      </c>
      <c r="E630" s="102">
        <v>1490.22</v>
      </c>
      <c r="F630" s="102">
        <v>1490.22</v>
      </c>
      <c r="G630" s="102">
        <v>1490.22</v>
      </c>
      <c r="H630" s="102">
        <f>D630+E630+F630+G630</f>
        <v>5276.47</v>
      </c>
      <c r="I630" s="229">
        <f t="shared" si="14"/>
        <v>3726.3206214689267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3726.3206214689267</v>
      </c>
      <c r="P630" s="378">
        <f t="shared" si="15"/>
        <v>3726.3206214689267</v>
      </c>
    </row>
    <row r="631" spans="1:16" ht="12.7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4"/>
        <v>0</v>
      </c>
      <c r="J631" s="275"/>
      <c r="K631" s="275"/>
      <c r="L631" s="275"/>
      <c r="M631" s="275"/>
      <c r="N631" s="274"/>
      <c r="O631" s="276"/>
      <c r="P631" s="378">
        <f t="shared" si="15"/>
        <v>0</v>
      </c>
    </row>
    <row r="632" spans="1:16" ht="12.75" thickBot="1">
      <c r="A632" s="46"/>
      <c r="B632" s="11" t="s">
        <v>285</v>
      </c>
      <c r="C632" s="190">
        <v>0</v>
      </c>
      <c r="D632" s="102">
        <v>1069.89</v>
      </c>
      <c r="E632" s="102">
        <v>1069.89</v>
      </c>
      <c r="F632" s="102">
        <v>1069.89</v>
      </c>
      <c r="G632" s="102">
        <v>1069.89</v>
      </c>
      <c r="H632" s="102">
        <f>D632+E632+F632+G632</f>
        <v>4279.56</v>
      </c>
      <c r="I632" s="229">
        <f t="shared" si="14"/>
        <v>3022.288135593221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3022.288135593221</v>
      </c>
      <c r="P632" s="378">
        <f t="shared" si="15"/>
        <v>3022.288135593221</v>
      </c>
    </row>
    <row r="633" spans="1:16" ht="12.7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4"/>
        <v>0</v>
      </c>
      <c r="J633" s="285"/>
      <c r="K633" s="285"/>
      <c r="L633" s="285"/>
      <c r="M633" s="285"/>
      <c r="N633" s="284"/>
      <c r="O633" s="159"/>
      <c r="P633" s="378">
        <f t="shared" si="15"/>
        <v>0</v>
      </c>
    </row>
    <row r="634" spans="1:16" ht="12.75" thickBot="1">
      <c r="A634" s="46"/>
      <c r="B634" s="11" t="s">
        <v>286</v>
      </c>
      <c r="C634" s="190">
        <v>0</v>
      </c>
      <c r="D634" s="102">
        <v>872.36</v>
      </c>
      <c r="E634" s="102">
        <v>872.37</v>
      </c>
      <c r="F634" s="102">
        <v>872.37</v>
      </c>
      <c r="G634" s="102">
        <v>872.37</v>
      </c>
      <c r="H634" s="102">
        <f>D634+E634+F634+G634</f>
        <v>3489.47</v>
      </c>
      <c r="I634" s="229">
        <f t="shared" si="14"/>
        <v>2464.3149717514125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2464.3149717514125</v>
      </c>
      <c r="P634" s="378">
        <f t="shared" si="15"/>
        <v>2464.3149717514125</v>
      </c>
    </row>
    <row r="635" spans="1:16" ht="12.7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4"/>
        <v>0</v>
      </c>
      <c r="J635" s="285"/>
      <c r="K635" s="285"/>
      <c r="L635" s="285"/>
      <c r="M635" s="285"/>
      <c r="N635" s="284"/>
      <c r="O635" s="159"/>
      <c r="P635" s="378">
        <f t="shared" si="15"/>
        <v>0</v>
      </c>
    </row>
    <row r="636" spans="1:16" ht="12.75" thickBot="1">
      <c r="A636" s="46"/>
      <c r="B636" s="11" t="s">
        <v>287</v>
      </c>
      <c r="C636" s="190">
        <v>0</v>
      </c>
      <c r="D636" s="102">
        <v>773.6</v>
      </c>
      <c r="E636" s="102">
        <v>773.61</v>
      </c>
      <c r="F636" s="102">
        <v>773.61</v>
      </c>
      <c r="G636" s="102">
        <v>773.61</v>
      </c>
      <c r="H636" s="102">
        <f>D636+E636+F636+G636</f>
        <v>3094.4300000000003</v>
      </c>
      <c r="I636" s="229">
        <f t="shared" si="14"/>
        <v>2185.331920903955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2185.331920903955</v>
      </c>
      <c r="P636" s="378">
        <f t="shared" si="15"/>
        <v>2185.331920903955</v>
      </c>
    </row>
    <row r="637" spans="1:16" ht="12.7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4"/>
        <v>0</v>
      </c>
      <c r="J637" s="285"/>
      <c r="K637" s="285"/>
      <c r="L637" s="285"/>
      <c r="M637" s="285"/>
      <c r="N637" s="284"/>
      <c r="O637" s="159"/>
      <c r="P637" s="378">
        <f t="shared" si="15"/>
        <v>0</v>
      </c>
    </row>
    <row r="638" spans="1:16" ht="12.75" thickBot="1">
      <c r="A638" s="46"/>
      <c r="B638" s="11" t="s">
        <v>288</v>
      </c>
      <c r="C638" s="190">
        <v>2626.23</v>
      </c>
      <c r="D638" s="102">
        <v>2326.43</v>
      </c>
      <c r="E638" s="102">
        <v>2326.44</v>
      </c>
      <c r="F638" s="102">
        <v>2326.44</v>
      </c>
      <c r="G638" s="102">
        <v>2326.44</v>
      </c>
      <c r="H638" s="102">
        <f>D638+E638+F638+G638</f>
        <v>9305.75</v>
      </c>
      <c r="I638" s="229">
        <f t="shared" si="14"/>
        <v>6571.857344632769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9198.08734463277</v>
      </c>
      <c r="P638" s="378">
        <f t="shared" si="15"/>
        <v>9198.08734463277</v>
      </c>
    </row>
    <row r="639" spans="1:16" ht="12.7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4"/>
        <v>0</v>
      </c>
      <c r="J639" s="285"/>
      <c r="K639" s="285"/>
      <c r="L639" s="285"/>
      <c r="M639" s="285"/>
      <c r="N639" s="284"/>
      <c r="O639" s="159"/>
      <c r="P639" s="378">
        <f t="shared" si="15"/>
        <v>0</v>
      </c>
    </row>
    <row r="640" spans="1:16" ht="12.75" thickBot="1">
      <c r="A640" s="46"/>
      <c r="B640" s="11" t="s">
        <v>289</v>
      </c>
      <c r="C640" s="190">
        <v>4983.57</v>
      </c>
      <c r="D640" s="102">
        <v>2543.73</v>
      </c>
      <c r="E640" s="102">
        <v>5089.29</v>
      </c>
      <c r="F640" s="102">
        <v>5089.29</v>
      </c>
      <c r="G640" s="102">
        <v>7154.49</v>
      </c>
      <c r="H640" s="102">
        <f>D640+E640+F640+G640</f>
        <v>19876.800000000003</v>
      </c>
      <c r="I640" s="229">
        <f t="shared" si="14"/>
        <v>14037.288135593224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19020.858135593226</v>
      </c>
      <c r="P640" s="378">
        <f t="shared" si="15"/>
        <v>19020.858135593226</v>
      </c>
    </row>
    <row r="641" spans="1:16" ht="12.7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4"/>
        <v>0</v>
      </c>
      <c r="J641" s="285"/>
      <c r="K641" s="285"/>
      <c r="L641" s="285"/>
      <c r="M641" s="285"/>
      <c r="N641" s="284"/>
      <c r="O641" s="159"/>
      <c r="P641" s="378">
        <f t="shared" si="15"/>
        <v>0</v>
      </c>
    </row>
    <row r="642" spans="1:16" ht="12.75" thickBot="1">
      <c r="A642" s="46"/>
      <c r="B642" s="11" t="s">
        <v>290</v>
      </c>
      <c r="C642" s="190">
        <v>0</v>
      </c>
      <c r="D642" s="102">
        <v>953.07</v>
      </c>
      <c r="E642" s="102">
        <v>953.07</v>
      </c>
      <c r="F642" s="102">
        <v>953.07</v>
      </c>
      <c r="G642" s="102">
        <v>953.07</v>
      </c>
      <c r="H642" s="102">
        <f>D642+E642+F642+G642</f>
        <v>3812.28</v>
      </c>
      <c r="I642" s="229">
        <f t="shared" si="14"/>
        <v>2692.2881355932204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2692.2881355932204</v>
      </c>
      <c r="P642" s="378">
        <f t="shared" si="15"/>
        <v>2692.2881355932204</v>
      </c>
    </row>
    <row r="643" spans="1:16" ht="12.7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4"/>
        <v>0</v>
      </c>
      <c r="J643" s="285"/>
      <c r="K643" s="285"/>
      <c r="L643" s="285"/>
      <c r="M643" s="285"/>
      <c r="N643" s="284"/>
      <c r="O643" s="159"/>
      <c r="P643" s="378">
        <f t="shared" si="15"/>
        <v>0</v>
      </c>
    </row>
    <row r="644" spans="1:16" ht="12.75" thickBot="1">
      <c r="A644" s="46"/>
      <c r="B644" s="11" t="s">
        <v>291</v>
      </c>
      <c r="C644" s="190">
        <v>2195.75</v>
      </c>
      <c r="D644" s="102">
        <v>1119.15</v>
      </c>
      <c r="E644" s="102">
        <v>4460.13</v>
      </c>
      <c r="F644" s="102">
        <v>4460.13</v>
      </c>
      <c r="G644" s="102">
        <v>4988.58</v>
      </c>
      <c r="H644" s="102">
        <f>D644+E644+F644+G644</f>
        <v>15027.99</v>
      </c>
      <c r="I644" s="229">
        <f t="shared" si="14"/>
        <v>10612.987288135595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12808.737288135595</v>
      </c>
      <c r="P644" s="378">
        <f t="shared" si="15"/>
        <v>12808.737288135595</v>
      </c>
    </row>
    <row r="645" spans="1:16" ht="12.7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4"/>
        <v>0</v>
      </c>
      <c r="J645" s="285"/>
      <c r="K645" s="285"/>
      <c r="L645" s="285"/>
      <c r="M645" s="285"/>
      <c r="N645" s="284"/>
      <c r="O645" s="159"/>
      <c r="P645" s="378">
        <f t="shared" si="15"/>
        <v>0</v>
      </c>
    </row>
    <row r="646" spans="1:16" ht="12.75" thickBot="1">
      <c r="A646" s="46"/>
      <c r="B646" s="11" t="s">
        <v>292</v>
      </c>
      <c r="C646" s="190">
        <v>4286.95</v>
      </c>
      <c r="D646" s="102">
        <v>3300.26</v>
      </c>
      <c r="E646" s="102">
        <v>4588.11</v>
      </c>
      <c r="F646" s="102">
        <v>4588.11</v>
      </c>
      <c r="G646" s="102">
        <v>7445.64</v>
      </c>
      <c r="H646" s="102">
        <f>D646+E646+F646+G646</f>
        <v>19922.12</v>
      </c>
      <c r="I646" s="229">
        <f t="shared" si="14"/>
        <v>14069.293785310734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18356.243785310733</v>
      </c>
      <c r="P646" s="378">
        <f t="shared" si="15"/>
        <v>18356.243785310733</v>
      </c>
    </row>
    <row r="647" spans="1:16" ht="12.7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4"/>
        <v>0</v>
      </c>
      <c r="J647" s="285"/>
      <c r="K647" s="285"/>
      <c r="L647" s="285"/>
      <c r="M647" s="285"/>
      <c r="N647" s="284"/>
      <c r="O647" s="159"/>
      <c r="P647" s="378">
        <f t="shared" si="15"/>
        <v>0</v>
      </c>
    </row>
    <row r="648" spans="1:16" ht="12.75" thickBot="1">
      <c r="A648" s="46"/>
      <c r="B648" s="11" t="s">
        <v>293</v>
      </c>
      <c r="C648" s="190">
        <v>1046.24</v>
      </c>
      <c r="D648" s="102">
        <v>1517.66</v>
      </c>
      <c r="E648" s="102">
        <v>1517.67</v>
      </c>
      <c r="F648" s="102">
        <v>1517.67</v>
      </c>
      <c r="G648" s="102">
        <v>7892.55</v>
      </c>
      <c r="H648" s="102">
        <f>D648+E648+F648+G648</f>
        <v>12445.55</v>
      </c>
      <c r="I648" s="229">
        <f t="shared" si="14"/>
        <v>8789.2302259887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9835.4702259887</v>
      </c>
      <c r="P648" s="378">
        <f t="shared" si="15"/>
        <v>9835.4702259887</v>
      </c>
    </row>
    <row r="649" spans="1:16" ht="12.7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4"/>
        <v>0</v>
      </c>
      <c r="J649" s="285"/>
      <c r="K649" s="285"/>
      <c r="L649" s="285"/>
      <c r="M649" s="285"/>
      <c r="N649" s="284"/>
      <c r="O649" s="159"/>
      <c r="P649" s="378">
        <f t="shared" si="15"/>
        <v>0</v>
      </c>
    </row>
    <row r="650" spans="1:16" ht="12.75" thickBot="1">
      <c r="A650" s="46"/>
      <c r="B650" s="11" t="s">
        <v>294</v>
      </c>
      <c r="C650" s="190">
        <v>1257.76</v>
      </c>
      <c r="D650" s="102">
        <v>1546.47</v>
      </c>
      <c r="E650" s="102">
        <v>3012.78</v>
      </c>
      <c r="F650" s="102">
        <v>3012.78</v>
      </c>
      <c r="G650" s="102">
        <v>15967.8</v>
      </c>
      <c r="H650" s="102">
        <f>D650+E650+F650+G650</f>
        <v>23539.83</v>
      </c>
      <c r="I650" s="229">
        <f t="shared" si="14"/>
        <v>16624.173728813563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17881.93372881356</v>
      </c>
      <c r="P650" s="378">
        <f t="shared" si="15"/>
        <v>17881.93372881356</v>
      </c>
    </row>
    <row r="651" spans="1:16" ht="12.7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4"/>
        <v>0</v>
      </c>
      <c r="J651" s="285"/>
      <c r="K651" s="285"/>
      <c r="L651" s="285"/>
      <c r="M651" s="285"/>
      <c r="N651" s="284"/>
      <c r="O651" s="159"/>
      <c r="P651" s="378">
        <f t="shared" si="15"/>
        <v>0</v>
      </c>
    </row>
    <row r="652" spans="1:16" ht="12.75" thickBot="1">
      <c r="A652" s="46"/>
      <c r="B652" s="11" t="s">
        <v>316</v>
      </c>
      <c r="C652" s="190">
        <v>988.06</v>
      </c>
      <c r="D652" s="102">
        <v>1641.63</v>
      </c>
      <c r="E652" s="102">
        <v>1641.63</v>
      </c>
      <c r="F652" s="102">
        <v>1641.63</v>
      </c>
      <c r="G652" s="102">
        <v>2987.1</v>
      </c>
      <c r="H652" s="102">
        <f>D652+E652+F652+G652</f>
        <v>7911.99</v>
      </c>
      <c r="I652" s="229">
        <f t="shared" si="14"/>
        <v>5587.563559322034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6575.6235593220335</v>
      </c>
      <c r="P652" s="378">
        <f t="shared" si="15"/>
        <v>6575.6235593220335</v>
      </c>
    </row>
    <row r="653" spans="1:16" ht="12.7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4"/>
        <v>0</v>
      </c>
      <c r="J653" s="285"/>
      <c r="K653" s="285"/>
      <c r="L653" s="285"/>
      <c r="M653" s="285"/>
      <c r="N653" s="284"/>
      <c r="O653" s="159"/>
      <c r="P653" s="378">
        <f t="shared" si="15"/>
        <v>0</v>
      </c>
    </row>
    <row r="654" spans="1:16" ht="12.75" thickBot="1">
      <c r="A654" s="46"/>
      <c r="B654" s="11" t="s">
        <v>357</v>
      </c>
      <c r="C654" s="190">
        <v>0</v>
      </c>
      <c r="D654" s="102">
        <v>887.23</v>
      </c>
      <c r="E654" s="102">
        <v>887.22</v>
      </c>
      <c r="F654" s="102">
        <v>887.22</v>
      </c>
      <c r="G654" s="102">
        <v>887.22</v>
      </c>
      <c r="H654" s="102">
        <f>D654+E654+F654+G654</f>
        <v>3548.8900000000003</v>
      </c>
      <c r="I654" s="229">
        <f t="shared" si="14"/>
        <v>2506.278248587571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2506.278248587571</v>
      </c>
      <c r="P654" s="378">
        <f t="shared" si="15"/>
        <v>2506.278248587571</v>
      </c>
    </row>
    <row r="655" spans="1:16" ht="12.75" thickBot="1">
      <c r="A655" s="48"/>
      <c r="B655" s="48" t="s">
        <v>381</v>
      </c>
      <c r="C655" s="76"/>
      <c r="D655" s="273">
        <v>0</v>
      </c>
      <c r="E655" s="273">
        <v>1283.85</v>
      </c>
      <c r="F655" s="273">
        <v>1283.85</v>
      </c>
      <c r="G655" s="273">
        <v>2675.43</v>
      </c>
      <c r="H655" s="102">
        <f>D655+E655+F655+G655</f>
        <v>5243.129999999999</v>
      </c>
      <c r="I655" s="229">
        <f t="shared" si="14"/>
        <v>3702.7754237288136</v>
      </c>
      <c r="J655" s="109"/>
      <c r="K655" s="109"/>
      <c r="L655" s="109"/>
      <c r="M655" s="109"/>
      <c r="N655" s="236">
        <f>J655+K655+L655+M655</f>
        <v>0</v>
      </c>
      <c r="O655" s="146">
        <f>C655+I655-N655</f>
        <v>3702.7754237288136</v>
      </c>
      <c r="P655" s="378">
        <f t="shared" si="15"/>
        <v>3702.7754237288136</v>
      </c>
    </row>
    <row r="656" spans="1:16" ht="12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  <c r="P656" s="378">
        <f t="shared" si="15"/>
        <v>0</v>
      </c>
    </row>
    <row r="657" spans="1:16" ht="12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64339.92999999999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66053.21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229064.62000000005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168673.14000000004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234425.03999999992</v>
      </c>
      <c r="H657" s="137">
        <f>D657+E657+F657+G657</f>
        <v>698216.01</v>
      </c>
      <c r="I657" s="37">
        <f aca="true" t="shared" si="16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493090.402542373</v>
      </c>
      <c r="J657" s="37">
        <f t="shared" si="16"/>
        <v>0</v>
      </c>
      <c r="K657" s="37">
        <f t="shared" si="16"/>
        <v>0</v>
      </c>
      <c r="L657" s="37">
        <f t="shared" si="16"/>
        <v>0</v>
      </c>
      <c r="M657" s="37">
        <f t="shared" si="16"/>
        <v>0</v>
      </c>
      <c r="N657" s="37">
        <f t="shared" si="16"/>
        <v>0</v>
      </c>
      <c r="O657" s="37">
        <f t="shared" si="16"/>
        <v>557430.3325423729</v>
      </c>
      <c r="P657" s="378">
        <f>SUM(P550:P656)</f>
        <v>557430.3325423731</v>
      </c>
    </row>
    <row r="658" spans="1:16" ht="12.75" thickBot="1">
      <c r="A658" s="1"/>
      <c r="B658" s="134" t="s">
        <v>388</v>
      </c>
      <c r="C658" s="78"/>
      <c r="D658" s="42"/>
      <c r="E658" s="42"/>
      <c r="F658" s="42"/>
      <c r="G658" s="42"/>
      <c r="H658" s="137"/>
      <c r="I658" s="229">
        <f>H657-I657</f>
        <v>205125.60745762702</v>
      </c>
      <c r="J658" s="42"/>
      <c r="K658" s="42"/>
      <c r="L658" s="42"/>
      <c r="M658" s="42"/>
      <c r="N658" s="145"/>
      <c r="O658" s="146"/>
      <c r="P658" s="378">
        <f t="shared" si="15"/>
        <v>205125.60745762702</v>
      </c>
    </row>
    <row r="659" spans="1:16" ht="12.7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/>
      <c r="O659" s="146"/>
      <c r="P659" s="378">
        <f t="shared" si="15"/>
        <v>0</v>
      </c>
    </row>
    <row r="660" spans="1:15" ht="12.75" thickBot="1">
      <c r="A660" s="154"/>
      <c r="B660" s="155" t="s">
        <v>5</v>
      </c>
      <c r="C660" s="187"/>
      <c r="D660" s="167"/>
      <c r="E660" s="167"/>
      <c r="F660" s="167"/>
      <c r="G660" s="167"/>
      <c r="H660" s="163"/>
      <c r="I660" s="243">
        <f>I659+I658+I657</f>
        <v>698216.01</v>
      </c>
      <c r="J660" s="167"/>
      <c r="K660" s="167"/>
      <c r="L660" s="167"/>
      <c r="M660" s="167"/>
      <c r="N660" s="164"/>
      <c r="O660" s="243"/>
    </row>
    <row r="661" ht="11.25">
      <c r="O661" s="378">
        <f>C657+I657-N657</f>
        <v>557430.332542373</v>
      </c>
    </row>
    <row r="662" ht="11.25">
      <c r="O662" s="378"/>
    </row>
    <row r="663" ht="12" thickBot="1"/>
    <row r="664" spans="3:6" ht="11.25">
      <c r="C664" s="328" t="s">
        <v>219</v>
      </c>
      <c r="F664" s="17" t="s">
        <v>218</v>
      </c>
    </row>
    <row r="665" spans="1:15" ht="12" thickBot="1">
      <c r="A665" s="250"/>
      <c r="B665" s="250"/>
      <c r="C665" s="250"/>
      <c r="D665" s="250"/>
      <c r="E665" s="250"/>
      <c r="F665" s="250"/>
      <c r="G665" s="250"/>
      <c r="H665" s="250"/>
      <c r="I665" s="250"/>
      <c r="J665" s="250"/>
      <c r="K665" s="250"/>
      <c r="L665" s="250"/>
      <c r="M665" s="250"/>
      <c r="N665" s="250"/>
      <c r="O665" s="250"/>
    </row>
    <row r="666" spans="1:15" ht="11.25">
      <c r="A666" s="315"/>
      <c r="B666" s="177"/>
      <c r="C666" s="316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317"/>
    </row>
    <row r="667" spans="1:15" ht="15">
      <c r="A667" s="318"/>
      <c r="B667" s="319" t="s">
        <v>6</v>
      </c>
      <c r="C667" s="70">
        <f aca="true" t="shared" si="17" ref="C667:M667">C129+C237+C325+C430+C539+C657</f>
        <v>286261.54</v>
      </c>
      <c r="D667" s="70">
        <f t="shared" si="17"/>
        <v>233592.08000000002</v>
      </c>
      <c r="E667" s="70">
        <f t="shared" si="17"/>
        <v>1214945.04</v>
      </c>
      <c r="F667" s="70">
        <f t="shared" si="17"/>
        <v>868548.1900000001</v>
      </c>
      <c r="G667" s="70">
        <f t="shared" si="17"/>
        <v>959267.84</v>
      </c>
      <c r="H667" s="70">
        <f t="shared" si="17"/>
        <v>3276353.1500000004</v>
      </c>
      <c r="I667" s="70">
        <f t="shared" si="17"/>
        <v>2313808.721751413</v>
      </c>
      <c r="J667" s="70">
        <f t="shared" si="17"/>
        <v>0</v>
      </c>
      <c r="K667" s="70">
        <f t="shared" si="17"/>
        <v>0</v>
      </c>
      <c r="L667" s="70">
        <f t="shared" si="17"/>
        <v>0</v>
      </c>
      <c r="M667" s="70">
        <f t="shared" si="17"/>
        <v>0</v>
      </c>
      <c r="N667" s="78">
        <f>N129+N237+N325+N430+N539+N657</f>
        <v>0</v>
      </c>
      <c r="O667" s="70">
        <f>O129+O237+O325+O430+O539+O657</f>
        <v>2600070.2617514124</v>
      </c>
    </row>
    <row r="668" spans="1:15" ht="11.25">
      <c r="A668" s="318"/>
      <c r="B668" s="134" t="s">
        <v>388</v>
      </c>
      <c r="C668" s="320"/>
      <c r="D668" s="1"/>
      <c r="E668" s="1"/>
      <c r="F668" s="1" t="s">
        <v>391</v>
      </c>
      <c r="G668" s="70" t="s">
        <v>391</v>
      </c>
      <c r="H668" s="1"/>
      <c r="I668" s="70">
        <f>I130+I238+I326+I431+I540+I658</f>
        <v>962544.4282485878</v>
      </c>
      <c r="J668" s="1"/>
      <c r="K668" s="1"/>
      <c r="L668" s="1"/>
      <c r="M668" s="1"/>
      <c r="N668" s="1"/>
      <c r="O668" s="320"/>
    </row>
    <row r="669" spans="1:15" ht="11.25">
      <c r="A669" s="318"/>
      <c r="B669" s="135"/>
      <c r="C669" s="320"/>
      <c r="D669" s="1"/>
      <c r="E669" s="1"/>
      <c r="F669" s="1"/>
      <c r="G669" s="1"/>
      <c r="H669" s="1"/>
      <c r="I669" s="70">
        <f>I131+I239+I327+I432+I541+I659</f>
        <v>0</v>
      </c>
      <c r="J669" s="1"/>
      <c r="K669" s="1"/>
      <c r="L669" s="1"/>
      <c r="M669" s="1"/>
      <c r="N669" s="1"/>
      <c r="O669" s="320"/>
    </row>
    <row r="670" spans="1:15" ht="11.25">
      <c r="A670" s="318"/>
      <c r="B670" s="24"/>
      <c r="C670" s="321"/>
      <c r="D670" s="1"/>
      <c r="E670" s="1"/>
      <c r="F670" s="1"/>
      <c r="G670" s="20"/>
      <c r="H670" s="1"/>
      <c r="I670" s="70">
        <f>I667+I668+I669</f>
        <v>3276353.1500000004</v>
      </c>
      <c r="J670" s="20"/>
      <c r="K670" s="1"/>
      <c r="L670" s="1"/>
      <c r="M670" s="1"/>
      <c r="N670" s="1"/>
      <c r="O670" s="321"/>
    </row>
    <row r="671" spans="1:15" ht="12" thickBot="1">
      <c r="A671" s="322"/>
      <c r="B671" s="323"/>
      <c r="C671" s="324"/>
      <c r="D671" s="323"/>
      <c r="E671" s="323"/>
      <c r="F671" s="323"/>
      <c r="G671" s="323"/>
      <c r="H671" s="323"/>
      <c r="I671" s="323"/>
      <c r="J671" s="323"/>
      <c r="K671" s="323"/>
      <c r="L671" s="323"/>
      <c r="M671" s="323"/>
      <c r="N671" s="323"/>
      <c r="O671" s="380"/>
    </row>
    <row r="672" spans="9:15" ht="11.25">
      <c r="I672" s="378"/>
      <c r="N672" s="24"/>
      <c r="O672" s="24"/>
    </row>
    <row r="673" spans="14:15" ht="11.25">
      <c r="N673" s="335"/>
      <c r="O673" s="335"/>
    </row>
    <row r="674" spans="14:15" ht="12" thickBot="1">
      <c r="N674" s="337"/>
      <c r="O674" s="337"/>
    </row>
    <row r="675" spans="4:15" ht="11.25">
      <c r="D675" s="134"/>
      <c r="E675" s="134"/>
      <c r="N675" s="342"/>
      <c r="O675" s="332"/>
    </row>
    <row r="676" spans="4:17" ht="12.75">
      <c r="D676" s="135"/>
      <c r="E676" s="135"/>
      <c r="F676" s="335"/>
      <c r="G676" s="335"/>
      <c r="H676" s="335"/>
      <c r="I676" s="335"/>
      <c r="J676" s="335"/>
      <c r="K676" s="336" t="s">
        <v>296</v>
      </c>
      <c r="L676" s="336"/>
      <c r="M676" s="335"/>
      <c r="N676" s="335"/>
      <c r="O676" s="335"/>
      <c r="P676" s="335"/>
      <c r="Q676" s="337"/>
    </row>
    <row r="677" spans="6:17" ht="12" thickBot="1">
      <c r="F677" s="337"/>
      <c r="G677" s="337"/>
      <c r="H677" s="337"/>
      <c r="I677" s="337"/>
      <c r="J677" s="337"/>
      <c r="K677" s="337"/>
      <c r="L677" s="337"/>
      <c r="M677" s="337"/>
      <c r="N677" s="337"/>
      <c r="O677" s="337"/>
      <c r="P677" s="335"/>
      <c r="Q677" s="337"/>
    </row>
    <row r="678" spans="6:17" ht="12" thickBot="1">
      <c r="F678" s="337"/>
      <c r="G678" s="338"/>
      <c r="H678" s="339"/>
      <c r="I678" s="339" t="s">
        <v>297</v>
      </c>
      <c r="J678" s="339"/>
      <c r="K678" s="340"/>
      <c r="L678" s="337"/>
      <c r="M678" s="341"/>
      <c r="N678" s="342"/>
      <c r="O678" s="332"/>
      <c r="P678" s="352"/>
      <c r="Q678" s="337"/>
    </row>
    <row r="679" spans="6:17" ht="11.25">
      <c r="F679" s="337"/>
      <c r="G679" s="333"/>
      <c r="H679" s="334"/>
      <c r="I679" s="334"/>
      <c r="J679" s="334"/>
      <c r="K679" s="343"/>
      <c r="L679" s="337"/>
      <c r="M679" s="344"/>
      <c r="N679" s="345"/>
      <c r="O679" s="346"/>
      <c r="P679" s="335"/>
      <c r="Q679" s="337"/>
    </row>
    <row r="680" spans="6:17" ht="11.25">
      <c r="F680" s="337"/>
      <c r="G680" s="333"/>
      <c r="H680" s="334"/>
      <c r="I680" s="347" t="s">
        <v>298</v>
      </c>
      <c r="J680" s="383">
        <f>D667</f>
        <v>233592.08000000002</v>
      </c>
      <c r="K680" s="343"/>
      <c r="L680" s="337"/>
      <c r="M680" s="333"/>
      <c r="N680" s="347" t="s">
        <v>298</v>
      </c>
      <c r="O680" s="393">
        <f>J667</f>
        <v>0</v>
      </c>
      <c r="P680" s="335"/>
      <c r="Q680" s="337"/>
    </row>
    <row r="681" spans="6:17" ht="11.25">
      <c r="F681" s="337"/>
      <c r="G681" s="333"/>
      <c r="H681" s="334"/>
      <c r="I681" s="347" t="s">
        <v>300</v>
      </c>
      <c r="J681" s="383">
        <f>E667</f>
        <v>1214945.04</v>
      </c>
      <c r="K681" s="343"/>
      <c r="L681" s="337"/>
      <c r="M681" s="333"/>
      <c r="N681" s="347" t="s">
        <v>300</v>
      </c>
      <c r="O681" s="393">
        <f>K667</f>
        <v>0</v>
      </c>
      <c r="P681" s="335"/>
      <c r="Q681" s="337"/>
    </row>
    <row r="682" spans="6:17" ht="11.25">
      <c r="F682" s="337"/>
      <c r="G682" s="333"/>
      <c r="H682" s="334"/>
      <c r="I682" s="347" t="s">
        <v>301</v>
      </c>
      <c r="J682" s="271">
        <f>F667</f>
        <v>868548.1900000001</v>
      </c>
      <c r="K682" s="343"/>
      <c r="L682" s="337"/>
      <c r="M682" s="333"/>
      <c r="N682" s="347" t="s">
        <v>301</v>
      </c>
      <c r="O682" s="393">
        <f>L667</f>
        <v>0</v>
      </c>
      <c r="P682" s="335"/>
      <c r="Q682" s="337"/>
    </row>
    <row r="683" spans="6:17" ht="11.25">
      <c r="F683" s="337"/>
      <c r="G683" s="333"/>
      <c r="H683" s="334"/>
      <c r="I683" s="347" t="s">
        <v>302</v>
      </c>
      <c r="J683" s="383">
        <f>G667</f>
        <v>959267.84</v>
      </c>
      <c r="K683" s="343"/>
      <c r="L683" s="337"/>
      <c r="M683" s="333"/>
      <c r="N683" s="347" t="s">
        <v>302</v>
      </c>
      <c r="O683" s="393">
        <f>M667</f>
        <v>0</v>
      </c>
      <c r="P683" s="335"/>
      <c r="Q683" s="337"/>
    </row>
    <row r="684" spans="6:17" ht="11.25">
      <c r="F684" s="337"/>
      <c r="G684" s="333"/>
      <c r="H684" s="334"/>
      <c r="I684" s="347" t="s">
        <v>104</v>
      </c>
      <c r="J684" s="334">
        <f>SUM(J680:J683)</f>
        <v>3276353.15</v>
      </c>
      <c r="K684" s="343"/>
      <c r="L684" s="337"/>
      <c r="M684" s="333"/>
      <c r="N684" s="334" t="s">
        <v>104</v>
      </c>
      <c r="O684" s="522">
        <f>SUM(O680:O683)</f>
        <v>0</v>
      </c>
      <c r="P684" s="352"/>
      <c r="Q684" s="337"/>
    </row>
    <row r="685" spans="6:17" ht="11.25">
      <c r="F685" s="337"/>
      <c r="G685" s="349"/>
      <c r="H685" s="350"/>
      <c r="I685" s="350"/>
      <c r="J685" s="350"/>
      <c r="K685" s="351"/>
      <c r="L685" s="337"/>
      <c r="M685" s="333"/>
      <c r="N685" s="334"/>
      <c r="O685" s="343"/>
      <c r="P685" s="335"/>
      <c r="Q685" s="337"/>
    </row>
    <row r="686" spans="6:17" ht="12" thickBot="1">
      <c r="F686" s="337"/>
      <c r="G686" s="334"/>
      <c r="H686" s="334"/>
      <c r="I686" s="334"/>
      <c r="J686" s="334"/>
      <c r="K686" s="334"/>
      <c r="L686" s="337"/>
      <c r="M686" s="392"/>
      <c r="N686" s="385"/>
      <c r="O686" s="386"/>
      <c r="P686" s="335"/>
      <c r="Q686" s="337"/>
    </row>
    <row r="687" spans="6:17" ht="11.25">
      <c r="F687" s="335"/>
      <c r="G687" s="335"/>
      <c r="H687" s="335"/>
      <c r="I687" s="335"/>
      <c r="J687" s="335"/>
      <c r="K687" s="335"/>
      <c r="L687" s="335"/>
      <c r="M687" s="335"/>
      <c r="N687" s="335"/>
      <c r="O687" s="335"/>
      <c r="P687" s="335"/>
      <c r="Q687" s="335"/>
    </row>
    <row r="688" spans="14:15" ht="11.25">
      <c r="N688" s="24"/>
      <c r="O688" s="24"/>
    </row>
    <row r="689" ht="11.25">
      <c r="J689" s="378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0"/>
  <sheetViews>
    <sheetView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675" sqref="S675"/>
    </sheetView>
  </sheetViews>
  <sheetFormatPr defaultColWidth="9.00390625" defaultRowHeight="12.75"/>
  <cols>
    <col min="1" max="1" width="4.25390625" style="12" customWidth="1"/>
    <col min="2" max="2" width="22.125" style="12" customWidth="1"/>
    <col min="3" max="3" width="10.625" style="69" customWidth="1"/>
    <col min="4" max="4" width="9.625" style="12" customWidth="1"/>
    <col min="5" max="6" width="9.25390625" style="12" customWidth="1"/>
    <col min="7" max="7" width="8.875" style="12" customWidth="1"/>
    <col min="8" max="9" width="10.625" style="12" customWidth="1"/>
    <col min="10" max="10" width="10.125" style="12" customWidth="1"/>
    <col min="11" max="11" width="8.00390625" style="12" customWidth="1"/>
    <col min="12" max="12" width="9.125" style="12" customWidth="1"/>
    <col min="13" max="13" width="8.75390625" style="12" customWidth="1"/>
    <col min="14" max="14" width="9.125" style="12" customWidth="1"/>
    <col min="15" max="15" width="16.625" style="12" customWidth="1"/>
    <col min="16" max="16" width="9.25390625" style="12" customWidth="1"/>
    <col min="17" max="16384" width="9.125" style="12" customWidth="1"/>
  </cols>
  <sheetData>
    <row r="1" spans="2:3" ht="20.25" customHeight="1">
      <c r="B1" s="17"/>
      <c r="C1" s="183"/>
    </row>
    <row r="2" spans="2:5" ht="18" customHeight="1">
      <c r="B2" s="252"/>
      <c r="C2" s="330"/>
      <c r="E2" s="17"/>
    </row>
    <row r="3" spans="2:3" ht="11.25">
      <c r="B3" s="17"/>
      <c r="C3" s="183"/>
    </row>
    <row r="4" spans="2:5" ht="13.5" thickBot="1">
      <c r="B4" s="252" t="s">
        <v>295</v>
      </c>
      <c r="C4" s="330"/>
      <c r="E4" s="17" t="s">
        <v>360</v>
      </c>
    </row>
    <row r="5" spans="1:3" ht="15" customHeight="1" thickBot="1">
      <c r="A5" s="327"/>
      <c r="B5" s="326" t="s">
        <v>358</v>
      </c>
      <c r="C5" s="184"/>
    </row>
    <row r="6" spans="1:15" ht="12" thickBot="1">
      <c r="A6" s="220"/>
      <c r="B6" s="221"/>
      <c r="C6" s="209"/>
      <c r="D6" s="240"/>
      <c r="E6" s="240" t="s">
        <v>368</v>
      </c>
      <c r="F6" s="232"/>
      <c r="G6" s="232"/>
      <c r="H6" s="233"/>
      <c r="I6" s="223"/>
      <c r="J6" s="249"/>
      <c r="K6" s="85" t="s">
        <v>366</v>
      </c>
      <c r="L6" s="85"/>
      <c r="M6" s="86"/>
      <c r="N6" s="89"/>
      <c r="O6" s="115"/>
    </row>
    <row r="7" spans="1:15" ht="45.75" customHeight="1" thickBot="1">
      <c r="A7" s="466"/>
      <c r="B7" s="467" t="s">
        <v>64</v>
      </c>
      <c r="C7" s="331" t="s">
        <v>363</v>
      </c>
      <c r="D7" s="262" t="s">
        <v>220</v>
      </c>
      <c r="E7" s="262" t="s">
        <v>318</v>
      </c>
      <c r="F7" s="510" t="s">
        <v>349</v>
      </c>
      <c r="G7" s="231" t="s">
        <v>302</v>
      </c>
      <c r="H7" s="234" t="s">
        <v>383</v>
      </c>
      <c r="I7" s="90" t="s">
        <v>317</v>
      </c>
      <c r="J7" s="262">
        <v>1</v>
      </c>
      <c r="K7" s="88">
        <v>2</v>
      </c>
      <c r="L7" s="88">
        <v>3</v>
      </c>
      <c r="M7" s="88">
        <v>4</v>
      </c>
      <c r="N7" s="235" t="s">
        <v>369</v>
      </c>
      <c r="O7" s="116" t="s">
        <v>367</v>
      </c>
    </row>
    <row r="8" spans="1:15" ht="9" customHeight="1">
      <c r="A8" s="470"/>
      <c r="B8" s="329"/>
      <c r="C8" s="471"/>
      <c r="D8" s="99"/>
      <c r="E8" s="99"/>
      <c r="F8" s="99"/>
      <c r="G8" s="99"/>
      <c r="H8" s="99"/>
      <c r="I8" s="472"/>
      <c r="J8" s="106"/>
      <c r="K8" s="106"/>
      <c r="L8" s="106"/>
      <c r="M8" s="106"/>
      <c r="N8" s="472"/>
      <c r="O8" s="473"/>
    </row>
    <row r="9" spans="1:15" ht="12.75" customHeight="1" thickBot="1">
      <c r="A9" s="457"/>
      <c r="B9" s="23"/>
      <c r="C9" s="458"/>
      <c r="D9" s="97"/>
      <c r="E9" s="97"/>
      <c r="F9" s="97"/>
      <c r="G9" s="97"/>
      <c r="H9" s="97"/>
      <c r="I9" s="459"/>
      <c r="J9" s="113"/>
      <c r="K9" s="113"/>
      <c r="L9" s="113"/>
      <c r="M9" s="113"/>
      <c r="N9" s="459"/>
      <c r="O9" s="474"/>
    </row>
    <row r="10" spans="1:15" ht="15" customHeight="1" thickBot="1">
      <c r="A10" s="322"/>
      <c r="B10" s="468" t="s">
        <v>65</v>
      </c>
      <c r="C10" s="469">
        <v>8329.44</v>
      </c>
      <c r="D10" s="440"/>
      <c r="E10" s="440"/>
      <c r="F10" s="489"/>
      <c r="G10" s="440"/>
      <c r="H10" s="102">
        <f>D10+E10+F10+G10</f>
        <v>0</v>
      </c>
      <c r="I10" s="441">
        <f>H10/1.18/1.4</f>
        <v>0</v>
      </c>
      <c r="J10" s="442"/>
      <c r="K10" s="442"/>
      <c r="L10" s="442"/>
      <c r="M10" s="442"/>
      <c r="N10" s="443">
        <f>J10+K10+L10+M10</f>
        <v>0</v>
      </c>
      <c r="O10" s="444">
        <f>C10+I10-N10</f>
        <v>8329.44</v>
      </c>
    </row>
    <row r="11" spans="1:15" ht="12.75" thickBot="1">
      <c r="A11" s="15"/>
      <c r="B11" s="15"/>
      <c r="C11" s="212"/>
      <c r="D11" s="103"/>
      <c r="E11" s="103"/>
      <c r="F11" s="104"/>
      <c r="G11" s="104"/>
      <c r="H11" s="102">
        <f aca="true" t="shared" si="0" ref="H11:H74">D11+E11+F11+G11</f>
        <v>0</v>
      </c>
      <c r="I11" s="441">
        <f aca="true" t="shared" si="1" ref="I11:I74">H11/1.18/1.4</f>
        <v>0</v>
      </c>
      <c r="J11" s="110"/>
      <c r="K11" s="110"/>
      <c r="L11" s="110"/>
      <c r="M11" s="110"/>
      <c r="N11" s="237"/>
      <c r="O11" s="136"/>
    </row>
    <row r="12" spans="1:15" ht="12.75" thickBot="1">
      <c r="A12" s="263"/>
      <c r="B12" s="32" t="s">
        <v>66</v>
      </c>
      <c r="C12" s="398">
        <v>27372.24</v>
      </c>
      <c r="D12" s="102">
        <v>12154.72</v>
      </c>
      <c r="E12" s="102">
        <v>19349.53</v>
      </c>
      <c r="F12" s="102">
        <v>20178.93</v>
      </c>
      <c r="G12" s="102">
        <v>10517.49</v>
      </c>
      <c r="H12" s="102">
        <f t="shared" si="0"/>
        <v>62200.67</v>
      </c>
      <c r="I12" s="441">
        <f t="shared" si="1"/>
        <v>37651.7372881356</v>
      </c>
      <c r="J12" s="109"/>
      <c r="K12" s="109"/>
      <c r="L12" s="109"/>
      <c r="M12" s="109">
        <v>101311</v>
      </c>
      <c r="N12" s="236">
        <f>J12+K12+L12+M12</f>
        <v>101311</v>
      </c>
      <c r="O12" s="146">
        <f>C12+I12-N12</f>
        <v>-36287.022711864396</v>
      </c>
    </row>
    <row r="13" spans="1:15" ht="12.75" thickBot="1">
      <c r="A13" s="15"/>
      <c r="B13" s="15"/>
      <c r="C13" s="212"/>
      <c r="D13" s="103"/>
      <c r="E13" s="103"/>
      <c r="F13" s="103"/>
      <c r="G13" s="104"/>
      <c r="H13" s="102">
        <f t="shared" si="0"/>
        <v>0</v>
      </c>
      <c r="I13" s="441">
        <f t="shared" si="1"/>
        <v>0</v>
      </c>
      <c r="J13" s="110"/>
      <c r="K13" s="110"/>
      <c r="L13" s="110"/>
      <c r="M13" s="110"/>
      <c r="N13" s="237"/>
      <c r="O13" s="136"/>
    </row>
    <row r="14" spans="1:15" ht="12.75" thickBot="1">
      <c r="A14" s="263"/>
      <c r="B14" s="32" t="s">
        <v>67</v>
      </c>
      <c r="C14" s="398"/>
      <c r="D14" s="102">
        <v>1115.34</v>
      </c>
      <c r="E14" s="102">
        <v>1673.01</v>
      </c>
      <c r="F14" s="102">
        <v>1673.01</v>
      </c>
      <c r="G14" s="102">
        <v>1673.01</v>
      </c>
      <c r="H14" s="102">
        <f t="shared" si="0"/>
        <v>6134.37</v>
      </c>
      <c r="I14" s="441">
        <f t="shared" si="1"/>
        <v>3713.2990314769977</v>
      </c>
      <c r="J14" s="109"/>
      <c r="K14" s="109"/>
      <c r="L14" s="109"/>
      <c r="M14" s="109"/>
      <c r="N14" s="236">
        <f>J14+K14+L14+M14</f>
        <v>0</v>
      </c>
      <c r="O14" s="146">
        <f>C14+I14-N14</f>
        <v>3713.2990314769977</v>
      </c>
    </row>
    <row r="15" spans="1:15" ht="12.75" thickBot="1">
      <c r="A15" s="15"/>
      <c r="B15" s="27"/>
      <c r="C15" s="212"/>
      <c r="D15" s="103"/>
      <c r="E15" s="103"/>
      <c r="F15" s="103"/>
      <c r="G15" s="104"/>
      <c r="H15" s="102">
        <f t="shared" si="0"/>
        <v>0</v>
      </c>
      <c r="I15" s="441">
        <f t="shared" si="1"/>
        <v>0</v>
      </c>
      <c r="J15" s="110"/>
      <c r="K15" s="110"/>
      <c r="L15" s="110"/>
      <c r="M15" s="110"/>
      <c r="N15" s="237"/>
      <c r="O15" s="136"/>
    </row>
    <row r="16" spans="1:15" ht="12.75" thickBot="1">
      <c r="A16" s="263"/>
      <c r="B16" s="32" t="s">
        <v>96</v>
      </c>
      <c r="C16" s="217">
        <v>157693.24</v>
      </c>
      <c r="D16" s="102">
        <v>78010.02</v>
      </c>
      <c r="E16" s="102">
        <v>82117.03</v>
      </c>
      <c r="F16" s="102">
        <v>86681.73</v>
      </c>
      <c r="G16" s="102">
        <v>52987.41</v>
      </c>
      <c r="H16" s="102">
        <f t="shared" si="0"/>
        <v>299796.18999999994</v>
      </c>
      <c r="I16" s="441">
        <f t="shared" si="1"/>
        <v>181474.69128329295</v>
      </c>
      <c r="J16" s="109"/>
      <c r="K16" s="109"/>
      <c r="L16" s="109"/>
      <c r="M16" s="109">
        <v>102420</v>
      </c>
      <c r="N16" s="236">
        <f>J16+K16+L16+M16</f>
        <v>102420</v>
      </c>
      <c r="O16" s="146">
        <f>C16+I16-N16</f>
        <v>236747.93128329294</v>
      </c>
    </row>
    <row r="17" spans="1:15" ht="12.75" thickBot="1">
      <c r="A17" s="27"/>
      <c r="B17" s="27"/>
      <c r="C17" s="216"/>
      <c r="D17" s="358"/>
      <c r="E17" s="358"/>
      <c r="F17" s="358"/>
      <c r="G17" s="225"/>
      <c r="H17" s="102">
        <f t="shared" si="0"/>
        <v>0</v>
      </c>
      <c r="I17" s="441">
        <f t="shared" si="1"/>
        <v>0</v>
      </c>
      <c r="J17" s="359"/>
      <c r="K17" s="359"/>
      <c r="L17" s="359"/>
      <c r="M17" s="359"/>
      <c r="N17" s="371"/>
      <c r="O17" s="372"/>
    </row>
    <row r="18" spans="1:15" ht="12.75" thickBot="1">
      <c r="A18" s="30"/>
      <c r="B18" s="22" t="s">
        <v>309</v>
      </c>
      <c r="C18" s="373"/>
      <c r="D18" s="362"/>
      <c r="E18" s="362"/>
      <c r="F18" s="362"/>
      <c r="G18" s="363"/>
      <c r="H18" s="102">
        <f t="shared" si="0"/>
        <v>0</v>
      </c>
      <c r="I18" s="441">
        <f t="shared" si="1"/>
        <v>0</v>
      </c>
      <c r="J18" s="109"/>
      <c r="K18" s="109"/>
      <c r="L18" s="109"/>
      <c r="M18" s="109"/>
      <c r="N18" s="236">
        <f>J18+K18+L18+M18</f>
        <v>0</v>
      </c>
      <c r="O18" s="146">
        <f>C18+I18-N18</f>
        <v>0</v>
      </c>
    </row>
    <row r="19" spans="1:15" ht="12.75" thickBot="1">
      <c r="A19" s="27"/>
      <c r="B19" s="27"/>
      <c r="C19" s="216"/>
      <c r="D19" s="358"/>
      <c r="E19" s="358"/>
      <c r="F19" s="358"/>
      <c r="G19" s="225"/>
      <c r="H19" s="102">
        <f t="shared" si="0"/>
        <v>0</v>
      </c>
      <c r="I19" s="441">
        <f t="shared" si="1"/>
        <v>0</v>
      </c>
      <c r="J19" s="359"/>
      <c r="K19" s="359"/>
      <c r="L19" s="359"/>
      <c r="M19" s="359"/>
      <c r="N19" s="371"/>
      <c r="O19" s="372"/>
    </row>
    <row r="20" spans="1:15" ht="12.75" thickBot="1">
      <c r="A20" s="30"/>
      <c r="B20" s="22" t="s">
        <v>311</v>
      </c>
      <c r="C20" s="373"/>
      <c r="D20" s="362"/>
      <c r="E20" s="362"/>
      <c r="F20" s="362"/>
      <c r="G20" s="363"/>
      <c r="H20" s="102">
        <f t="shared" si="0"/>
        <v>0</v>
      </c>
      <c r="I20" s="441">
        <f t="shared" si="1"/>
        <v>0</v>
      </c>
      <c r="J20" s="109"/>
      <c r="K20" s="109"/>
      <c r="L20" s="109"/>
      <c r="M20" s="109"/>
      <c r="N20" s="236">
        <f>J20+K20+L20+M20</f>
        <v>0</v>
      </c>
      <c r="O20" s="146">
        <f>C20+I20-N20</f>
        <v>0</v>
      </c>
    </row>
    <row r="21" spans="1:15" ht="12.75" thickBot="1">
      <c r="A21" s="27"/>
      <c r="B21" s="27"/>
      <c r="C21" s="216"/>
      <c r="D21" s="358"/>
      <c r="E21" s="358"/>
      <c r="F21" s="358"/>
      <c r="G21" s="225"/>
      <c r="H21" s="102">
        <f t="shared" si="0"/>
        <v>0</v>
      </c>
      <c r="I21" s="441">
        <f t="shared" si="1"/>
        <v>0</v>
      </c>
      <c r="J21" s="359"/>
      <c r="K21" s="359"/>
      <c r="L21" s="359"/>
      <c r="M21" s="359"/>
      <c r="N21" s="371"/>
      <c r="O21" s="372"/>
    </row>
    <row r="22" spans="1:15" ht="12.75" thickBot="1">
      <c r="A22" s="30"/>
      <c r="B22" s="22" t="s">
        <v>312</v>
      </c>
      <c r="C22" s="373"/>
      <c r="D22" s="362"/>
      <c r="E22" s="362"/>
      <c r="F22" s="362"/>
      <c r="G22" s="363"/>
      <c r="H22" s="102">
        <f t="shared" si="0"/>
        <v>0</v>
      </c>
      <c r="I22" s="441">
        <f t="shared" si="1"/>
        <v>0</v>
      </c>
      <c r="J22" s="109"/>
      <c r="K22" s="109"/>
      <c r="L22" s="109"/>
      <c r="M22" s="109"/>
      <c r="N22" s="236">
        <f>J22+K22+L22+M22</f>
        <v>0</v>
      </c>
      <c r="O22" s="146">
        <f>C22+I22-N22</f>
        <v>0</v>
      </c>
    </row>
    <row r="23" spans="1:15" ht="12.75" thickBot="1">
      <c r="A23" s="15"/>
      <c r="B23" s="15"/>
      <c r="C23" s="213"/>
      <c r="D23" s="103"/>
      <c r="E23" s="103"/>
      <c r="F23" s="103"/>
      <c r="G23" s="104"/>
      <c r="H23" s="102">
        <f t="shared" si="0"/>
        <v>0</v>
      </c>
      <c r="I23" s="441">
        <f t="shared" si="1"/>
        <v>0</v>
      </c>
      <c r="J23" s="110"/>
      <c r="K23" s="110"/>
      <c r="L23" s="110"/>
      <c r="M23" s="110"/>
      <c r="N23" s="237"/>
      <c r="O23" s="136"/>
    </row>
    <row r="24" spans="1:15" ht="12.75" thickBot="1">
      <c r="A24" s="30"/>
      <c r="B24" s="32" t="s">
        <v>346</v>
      </c>
      <c r="C24" s="373"/>
      <c r="D24" s="362"/>
      <c r="E24" s="362"/>
      <c r="F24" s="362"/>
      <c r="G24" s="363"/>
      <c r="H24" s="102">
        <f t="shared" si="0"/>
        <v>0</v>
      </c>
      <c r="I24" s="441">
        <f t="shared" si="1"/>
        <v>0</v>
      </c>
      <c r="J24" s="109"/>
      <c r="K24" s="109"/>
      <c r="L24" s="109"/>
      <c r="M24" s="109"/>
      <c r="N24" s="236">
        <f>J24+K24+L24+M24</f>
        <v>0</v>
      </c>
      <c r="O24" s="146">
        <f>C24+I24-N24</f>
        <v>0</v>
      </c>
    </row>
    <row r="25" spans="1:15" ht="12.75" thickBot="1">
      <c r="A25" s="15"/>
      <c r="B25" s="15"/>
      <c r="C25" s="213"/>
      <c r="D25" s="103"/>
      <c r="E25" s="103"/>
      <c r="F25" s="103"/>
      <c r="G25" s="104"/>
      <c r="H25" s="102">
        <f t="shared" si="0"/>
        <v>0</v>
      </c>
      <c r="I25" s="441">
        <f t="shared" si="1"/>
        <v>0</v>
      </c>
      <c r="J25" s="110"/>
      <c r="K25" s="110"/>
      <c r="L25" s="110"/>
      <c r="M25" s="110"/>
      <c r="N25" s="237"/>
      <c r="O25" s="136"/>
    </row>
    <row r="26" spans="1:15" ht="12.75" thickBot="1">
      <c r="A26" s="30"/>
      <c r="B26" s="32" t="s">
        <v>347</v>
      </c>
      <c r="C26" s="373"/>
      <c r="D26" s="362"/>
      <c r="E26" s="362"/>
      <c r="F26" s="362"/>
      <c r="G26" s="363"/>
      <c r="H26" s="102">
        <f t="shared" si="0"/>
        <v>0</v>
      </c>
      <c r="I26" s="441">
        <f t="shared" si="1"/>
        <v>0</v>
      </c>
      <c r="J26" s="109"/>
      <c r="K26" s="109"/>
      <c r="L26" s="109"/>
      <c r="M26" s="109"/>
      <c r="N26" s="236">
        <f>J26+K26+L26+M26</f>
        <v>0</v>
      </c>
      <c r="O26" s="146">
        <f>C26+I26-N26</f>
        <v>0</v>
      </c>
    </row>
    <row r="27" spans="1:15" ht="12.75" thickBot="1">
      <c r="A27" s="15"/>
      <c r="B27" s="15"/>
      <c r="C27" s="213"/>
      <c r="D27" s="103"/>
      <c r="E27" s="103"/>
      <c r="F27" s="103"/>
      <c r="G27" s="104"/>
      <c r="H27" s="102">
        <f t="shared" si="0"/>
        <v>0</v>
      </c>
      <c r="I27" s="441">
        <f t="shared" si="1"/>
        <v>0</v>
      </c>
      <c r="J27" s="110"/>
      <c r="K27" s="110"/>
      <c r="L27" s="110"/>
      <c r="M27" s="110"/>
      <c r="N27" s="237"/>
      <c r="O27" s="136"/>
    </row>
    <row r="28" spans="1:15" ht="12.75" thickBot="1">
      <c r="A28" s="30"/>
      <c r="B28" s="32" t="s">
        <v>348</v>
      </c>
      <c r="C28" s="373"/>
      <c r="D28" s="362"/>
      <c r="E28" s="362"/>
      <c r="F28" s="362"/>
      <c r="G28" s="363"/>
      <c r="H28" s="102">
        <f t="shared" si="0"/>
        <v>0</v>
      </c>
      <c r="I28" s="441">
        <f t="shared" si="1"/>
        <v>0</v>
      </c>
      <c r="J28" s="109"/>
      <c r="K28" s="109"/>
      <c r="L28" s="109"/>
      <c r="M28" s="109"/>
      <c r="N28" s="236">
        <f>J28+K28+L28+M28</f>
        <v>0</v>
      </c>
      <c r="O28" s="146">
        <f>C28+I28-N28</f>
        <v>0</v>
      </c>
    </row>
    <row r="29" spans="1:15" ht="12.75" thickBot="1">
      <c r="A29" s="15"/>
      <c r="B29" s="15"/>
      <c r="C29" s="213"/>
      <c r="D29" s="103"/>
      <c r="E29" s="103"/>
      <c r="F29" s="103"/>
      <c r="G29" s="104"/>
      <c r="H29" s="102">
        <f t="shared" si="0"/>
        <v>0</v>
      </c>
      <c r="I29" s="441">
        <f t="shared" si="1"/>
        <v>0</v>
      </c>
      <c r="J29" s="110"/>
      <c r="K29" s="110"/>
      <c r="L29" s="110"/>
      <c r="M29" s="110"/>
      <c r="N29" s="237"/>
      <c r="O29" s="136"/>
    </row>
    <row r="30" spans="1:15" ht="12.75" thickBot="1">
      <c r="A30" s="397"/>
      <c r="B30" s="19" t="s">
        <v>310</v>
      </c>
      <c r="C30" s="398">
        <v>77494.89</v>
      </c>
      <c r="D30" s="102">
        <v>62064.12</v>
      </c>
      <c r="E30" s="102">
        <v>68883.96</v>
      </c>
      <c r="F30" s="102">
        <v>63390.2</v>
      </c>
      <c r="G30" s="102">
        <v>64432.12</v>
      </c>
      <c r="H30" s="102">
        <f t="shared" si="0"/>
        <v>258770.40000000002</v>
      </c>
      <c r="I30" s="441">
        <f t="shared" si="1"/>
        <v>156640.6779661017</v>
      </c>
      <c r="J30" s="109"/>
      <c r="K30" s="109"/>
      <c r="L30" s="109"/>
      <c r="M30" s="109">
        <v>64219.14</v>
      </c>
      <c r="N30" s="236">
        <f>J30+K30+L30+M30</f>
        <v>64219.14</v>
      </c>
      <c r="O30" s="146">
        <f>C30+I30-N30</f>
        <v>169916.42796610168</v>
      </c>
    </row>
    <row r="31" spans="1:15" ht="12.75" thickBot="1">
      <c r="A31" s="3"/>
      <c r="B31" s="3"/>
      <c r="C31" s="213"/>
      <c r="D31" s="94"/>
      <c r="E31" s="94"/>
      <c r="F31" s="94"/>
      <c r="G31" s="95"/>
      <c r="H31" s="102">
        <f t="shared" si="0"/>
        <v>0</v>
      </c>
      <c r="I31" s="441">
        <f t="shared" si="1"/>
        <v>0</v>
      </c>
      <c r="J31" s="107"/>
      <c r="K31" s="107"/>
      <c r="L31" s="107"/>
      <c r="M31" s="107"/>
      <c r="N31" s="238"/>
      <c r="O31" s="117"/>
    </row>
    <row r="32" spans="1:15" ht="12.75" thickBot="1">
      <c r="A32" s="4"/>
      <c r="B32" s="19" t="s">
        <v>62</v>
      </c>
      <c r="C32" s="398">
        <v>57396.17</v>
      </c>
      <c r="D32" s="102">
        <v>21169.92</v>
      </c>
      <c r="E32" s="102">
        <v>21169.92</v>
      </c>
      <c r="F32" s="102">
        <v>21169.92</v>
      </c>
      <c r="G32" s="102">
        <v>21169.92</v>
      </c>
      <c r="H32" s="102">
        <f t="shared" si="0"/>
        <v>84679.68</v>
      </c>
      <c r="I32" s="441">
        <f t="shared" si="1"/>
        <v>51258.88619854721</v>
      </c>
      <c r="J32" s="109"/>
      <c r="K32" s="109"/>
      <c r="L32" s="109"/>
      <c r="M32" s="109"/>
      <c r="N32" s="236">
        <f>J32+K32+L32+M32</f>
        <v>0</v>
      </c>
      <c r="O32" s="146">
        <f>C32+I32-N32</f>
        <v>108655.05619854722</v>
      </c>
    </row>
    <row r="33" spans="1:15" ht="12.75" thickBot="1">
      <c r="A33" s="1"/>
      <c r="B33" s="15"/>
      <c r="C33" s="213"/>
      <c r="D33" s="94"/>
      <c r="E33" s="94"/>
      <c r="F33" s="94"/>
      <c r="G33" s="95"/>
      <c r="H33" s="102">
        <f t="shared" si="0"/>
        <v>0</v>
      </c>
      <c r="I33" s="441">
        <f t="shared" si="1"/>
        <v>0</v>
      </c>
      <c r="J33" s="107"/>
      <c r="K33" s="107"/>
      <c r="L33" s="107"/>
      <c r="M33" s="107"/>
      <c r="N33" s="238"/>
      <c r="O33" s="117"/>
    </row>
    <row r="34" spans="1:15" ht="12.75" thickBot="1">
      <c r="A34" s="4"/>
      <c r="B34" s="32" t="s">
        <v>324</v>
      </c>
      <c r="C34" s="398"/>
      <c r="D34" s="102"/>
      <c r="E34" s="102"/>
      <c r="F34" s="102"/>
      <c r="G34" s="102"/>
      <c r="H34" s="102">
        <f t="shared" si="0"/>
        <v>0</v>
      </c>
      <c r="I34" s="441">
        <f t="shared" si="1"/>
        <v>0</v>
      </c>
      <c r="J34" s="109"/>
      <c r="K34" s="109"/>
      <c r="L34" s="109"/>
      <c r="M34" s="109"/>
      <c r="N34" s="236">
        <f>J34+K34+L34+M34</f>
        <v>0</v>
      </c>
      <c r="O34" s="146">
        <f>C34+I34-N34</f>
        <v>0</v>
      </c>
    </row>
    <row r="35" spans="1:15" ht="12.75" thickBot="1">
      <c r="A35" s="1"/>
      <c r="B35" s="27"/>
      <c r="C35" s="213"/>
      <c r="D35" s="94"/>
      <c r="E35" s="94"/>
      <c r="F35" s="94"/>
      <c r="G35" s="95"/>
      <c r="H35" s="102">
        <f t="shared" si="0"/>
        <v>0</v>
      </c>
      <c r="I35" s="441">
        <f t="shared" si="1"/>
        <v>0</v>
      </c>
      <c r="J35" s="107"/>
      <c r="K35" s="107"/>
      <c r="L35" s="107"/>
      <c r="M35" s="107"/>
      <c r="N35" s="238"/>
      <c r="O35" s="117"/>
    </row>
    <row r="36" spans="1:15" ht="12.75" thickBot="1">
      <c r="A36" s="4"/>
      <c r="B36" s="32" t="s">
        <v>69</v>
      </c>
      <c r="C36" s="398"/>
      <c r="D36" s="102"/>
      <c r="E36" s="102">
        <v>3401.35</v>
      </c>
      <c r="F36" s="102">
        <v>16486.05</v>
      </c>
      <c r="G36" s="102">
        <v>16609.14</v>
      </c>
      <c r="H36" s="102">
        <f t="shared" si="0"/>
        <v>36496.53999999999</v>
      </c>
      <c r="I36" s="441">
        <f t="shared" si="1"/>
        <v>22092.33656174334</v>
      </c>
      <c r="J36" s="109"/>
      <c r="K36" s="109"/>
      <c r="L36" s="109"/>
      <c r="M36" s="109"/>
      <c r="N36" s="236">
        <f>J36+K36+L36+M36</f>
        <v>0</v>
      </c>
      <c r="O36" s="146">
        <f>C36+I36-N36</f>
        <v>22092.33656174334</v>
      </c>
    </row>
    <row r="37" spans="1:15" ht="12.75" thickBot="1">
      <c r="A37" s="1"/>
      <c r="B37" s="27"/>
      <c r="C37" s="213"/>
      <c r="D37" s="94"/>
      <c r="E37" s="94"/>
      <c r="F37" s="94"/>
      <c r="G37" s="95"/>
      <c r="H37" s="102">
        <f t="shared" si="0"/>
        <v>0</v>
      </c>
      <c r="I37" s="441">
        <f t="shared" si="1"/>
        <v>0</v>
      </c>
      <c r="J37" s="107"/>
      <c r="K37" s="107"/>
      <c r="L37" s="107"/>
      <c r="M37" s="107"/>
      <c r="N37" s="238"/>
      <c r="O37" s="117"/>
    </row>
    <row r="38" spans="1:15" ht="12.75" thickBot="1">
      <c r="A38" s="4"/>
      <c r="B38" s="19" t="s">
        <v>70</v>
      </c>
      <c r="C38" s="398">
        <v>26016.59</v>
      </c>
      <c r="D38" s="102">
        <v>49074.42</v>
      </c>
      <c r="E38" s="102">
        <v>49074.42</v>
      </c>
      <c r="F38" s="102">
        <v>49074.45</v>
      </c>
      <c r="G38" s="102">
        <v>49074.42</v>
      </c>
      <c r="H38" s="102">
        <f t="shared" si="0"/>
        <v>196297.70999999996</v>
      </c>
      <c r="I38" s="441">
        <f t="shared" si="1"/>
        <v>118824.27966101695</v>
      </c>
      <c r="J38" s="109"/>
      <c r="K38" s="109"/>
      <c r="L38" s="109"/>
      <c r="M38" s="109"/>
      <c r="N38" s="236">
        <f>J38+K38+L38+M38</f>
        <v>0</v>
      </c>
      <c r="O38" s="146">
        <f>C38+I38-N38</f>
        <v>144840.86966101694</v>
      </c>
    </row>
    <row r="39" spans="1:15" ht="12.75" thickBot="1">
      <c r="A39" s="1"/>
      <c r="B39" s="15"/>
      <c r="C39" s="213"/>
      <c r="D39" s="94"/>
      <c r="E39" s="94"/>
      <c r="F39" s="94"/>
      <c r="G39" s="95"/>
      <c r="H39" s="102">
        <f t="shared" si="0"/>
        <v>0</v>
      </c>
      <c r="I39" s="441">
        <f t="shared" si="1"/>
        <v>0</v>
      </c>
      <c r="J39" s="107"/>
      <c r="K39" s="107"/>
      <c r="L39" s="107"/>
      <c r="M39" s="107"/>
      <c r="N39" s="238"/>
      <c r="O39" s="117"/>
    </row>
    <row r="40" spans="1:15" ht="12.75" thickBot="1">
      <c r="A40" s="4"/>
      <c r="B40" s="32" t="s">
        <v>101</v>
      </c>
      <c r="C40" s="398"/>
      <c r="D40" s="102"/>
      <c r="E40" s="102"/>
      <c r="F40" s="102"/>
      <c r="G40" s="102"/>
      <c r="H40" s="102">
        <f t="shared" si="0"/>
        <v>0</v>
      </c>
      <c r="I40" s="441">
        <f t="shared" si="1"/>
        <v>0</v>
      </c>
      <c r="J40" s="109"/>
      <c r="K40" s="109"/>
      <c r="L40" s="109"/>
      <c r="M40" s="109"/>
      <c r="N40" s="236">
        <f>J40+K40+L40+M40</f>
        <v>0</v>
      </c>
      <c r="O40" s="146">
        <f>C40+I40-N40</f>
        <v>0</v>
      </c>
    </row>
    <row r="41" spans="1:15" ht="12.75" thickBot="1">
      <c r="A41" s="7"/>
      <c r="B41" s="29"/>
      <c r="C41" s="215"/>
      <c r="D41" s="94"/>
      <c r="E41" s="94"/>
      <c r="F41" s="94"/>
      <c r="G41" s="95"/>
      <c r="H41" s="102">
        <f t="shared" si="0"/>
        <v>0</v>
      </c>
      <c r="I41" s="441">
        <f t="shared" si="1"/>
        <v>0</v>
      </c>
      <c r="J41" s="107"/>
      <c r="K41" s="107"/>
      <c r="L41" s="107"/>
      <c r="M41" s="107"/>
      <c r="N41" s="238"/>
      <c r="O41" s="117"/>
    </row>
    <row r="42" spans="1:15" ht="12.75" thickBot="1">
      <c r="A42" s="263"/>
      <c r="B42" s="19" t="s">
        <v>52</v>
      </c>
      <c r="C42" s="398"/>
      <c r="D42" s="102"/>
      <c r="E42" s="102">
        <v>6010.9</v>
      </c>
      <c r="F42" s="102">
        <v>9164.16</v>
      </c>
      <c r="G42" s="102">
        <v>9164.16</v>
      </c>
      <c r="H42" s="102">
        <f t="shared" si="0"/>
        <v>24339.22</v>
      </c>
      <c r="I42" s="441">
        <f t="shared" si="1"/>
        <v>14733.184019370461</v>
      </c>
      <c r="J42" s="109"/>
      <c r="K42" s="109"/>
      <c r="L42" s="109"/>
      <c r="M42" s="109"/>
      <c r="N42" s="236">
        <f>J42+K42+L42+M42</f>
        <v>0</v>
      </c>
      <c r="O42" s="146">
        <f>C42+I42-N42</f>
        <v>14733.184019370461</v>
      </c>
    </row>
    <row r="43" spans="1:15" ht="12.75" thickBot="1">
      <c r="A43" s="15"/>
      <c r="B43" s="15"/>
      <c r="C43" s="213"/>
      <c r="D43" s="94"/>
      <c r="E43" s="94"/>
      <c r="F43" s="94"/>
      <c r="G43" s="95"/>
      <c r="H43" s="102">
        <f t="shared" si="0"/>
        <v>0</v>
      </c>
      <c r="I43" s="441">
        <f t="shared" si="1"/>
        <v>0</v>
      </c>
      <c r="J43" s="107"/>
      <c r="K43" s="107"/>
      <c r="L43" s="107"/>
      <c r="M43" s="107"/>
      <c r="N43" s="238"/>
      <c r="O43" s="117"/>
    </row>
    <row r="44" spans="1:15" ht="12.75" thickBot="1">
      <c r="A44" s="4"/>
      <c r="B44" s="32" t="s">
        <v>100</v>
      </c>
      <c r="C44" s="398"/>
      <c r="D44" s="102"/>
      <c r="E44" s="102"/>
      <c r="F44" s="102"/>
      <c r="G44" s="102"/>
      <c r="H44" s="102">
        <f t="shared" si="0"/>
        <v>0</v>
      </c>
      <c r="I44" s="441">
        <f t="shared" si="1"/>
        <v>0</v>
      </c>
      <c r="J44" s="109"/>
      <c r="K44" s="109"/>
      <c r="L44" s="109"/>
      <c r="M44" s="109"/>
      <c r="N44" s="236">
        <f>J44+K44+L44+M44</f>
        <v>0</v>
      </c>
      <c r="O44" s="146">
        <f>C44+I44-N44</f>
        <v>0</v>
      </c>
    </row>
    <row r="45" spans="1:15" ht="12.75" thickBot="1">
      <c r="A45" s="1"/>
      <c r="B45" s="15"/>
      <c r="C45" s="213"/>
      <c r="D45" s="94"/>
      <c r="E45" s="94"/>
      <c r="F45" s="94"/>
      <c r="G45" s="95"/>
      <c r="H45" s="102">
        <f t="shared" si="0"/>
        <v>0</v>
      </c>
      <c r="I45" s="441">
        <f t="shared" si="1"/>
        <v>0</v>
      </c>
      <c r="J45" s="107"/>
      <c r="K45" s="107"/>
      <c r="L45" s="107"/>
      <c r="M45" s="107"/>
      <c r="N45" s="238"/>
      <c r="O45" s="117"/>
    </row>
    <row r="46" spans="1:15" ht="12.75" thickBot="1">
      <c r="A46" s="4"/>
      <c r="B46" s="32" t="s">
        <v>99</v>
      </c>
      <c r="C46" s="398">
        <v>294.64</v>
      </c>
      <c r="D46" s="102">
        <v>2317.58</v>
      </c>
      <c r="E46" s="102">
        <v>6961.92</v>
      </c>
      <c r="F46" s="102">
        <v>6961.92</v>
      </c>
      <c r="G46" s="102">
        <v>6961.92</v>
      </c>
      <c r="H46" s="102">
        <f t="shared" si="0"/>
        <v>23203.34</v>
      </c>
      <c r="I46" s="441">
        <f t="shared" si="1"/>
        <v>14045.605326876514</v>
      </c>
      <c r="J46" s="109"/>
      <c r="K46" s="109"/>
      <c r="L46" s="109"/>
      <c r="M46" s="109"/>
      <c r="N46" s="236">
        <f>J46+K46+L46+M46</f>
        <v>0</v>
      </c>
      <c r="O46" s="146">
        <f>C46+I46-N46</f>
        <v>14340.245326876513</v>
      </c>
    </row>
    <row r="47" spans="1:15" ht="12.75" thickBot="1">
      <c r="A47" s="1"/>
      <c r="B47" s="15"/>
      <c r="C47" s="213"/>
      <c r="D47" s="94"/>
      <c r="E47" s="94"/>
      <c r="F47" s="94"/>
      <c r="G47" s="95"/>
      <c r="H47" s="102">
        <f t="shared" si="0"/>
        <v>0</v>
      </c>
      <c r="I47" s="441">
        <f t="shared" si="1"/>
        <v>0</v>
      </c>
      <c r="J47" s="107"/>
      <c r="K47" s="107"/>
      <c r="L47" s="107"/>
      <c r="M47" s="107"/>
      <c r="N47" s="238"/>
      <c r="O47" s="117"/>
    </row>
    <row r="48" spans="1:15" ht="12.75" thickBot="1">
      <c r="A48" s="35"/>
      <c r="B48" s="32" t="s">
        <v>71</v>
      </c>
      <c r="C48" s="398"/>
      <c r="D48" s="102"/>
      <c r="E48" s="102"/>
      <c r="F48" s="102"/>
      <c r="G48" s="102"/>
      <c r="H48" s="102">
        <f t="shared" si="0"/>
        <v>0</v>
      </c>
      <c r="I48" s="441">
        <f t="shared" si="1"/>
        <v>0</v>
      </c>
      <c r="J48" s="109"/>
      <c r="K48" s="109"/>
      <c r="L48" s="109"/>
      <c r="M48" s="109"/>
      <c r="N48" s="236">
        <f>J48+K48+L48+M48</f>
        <v>0</v>
      </c>
      <c r="O48" s="146">
        <f>C48+I48-N48</f>
        <v>0</v>
      </c>
    </row>
    <row r="49" spans="1:15" ht="12.75" thickBot="1">
      <c r="A49" s="1"/>
      <c r="B49" s="27"/>
      <c r="C49" s="213"/>
      <c r="D49" s="94"/>
      <c r="E49" s="94"/>
      <c r="F49" s="94"/>
      <c r="G49" s="95"/>
      <c r="H49" s="102">
        <f t="shared" si="0"/>
        <v>0</v>
      </c>
      <c r="I49" s="441">
        <f t="shared" si="1"/>
        <v>0</v>
      </c>
      <c r="J49" s="107"/>
      <c r="K49" s="107"/>
      <c r="L49" s="107"/>
      <c r="M49" s="107"/>
      <c r="N49" s="238"/>
      <c r="O49" s="117"/>
    </row>
    <row r="50" spans="1:15" ht="12.75" thickBot="1">
      <c r="A50" s="4"/>
      <c r="B50" s="32" t="s">
        <v>72</v>
      </c>
      <c r="C50" s="398">
        <v>6393.59</v>
      </c>
      <c r="D50" s="102">
        <v>11934.73</v>
      </c>
      <c r="E50" s="102">
        <v>11934.72</v>
      </c>
      <c r="F50" s="102">
        <v>11934.73</v>
      </c>
      <c r="G50" s="102">
        <v>16708.64</v>
      </c>
      <c r="H50" s="102">
        <f t="shared" si="0"/>
        <v>52512.81999999999</v>
      </c>
      <c r="I50" s="441">
        <f t="shared" si="1"/>
        <v>31787.421307506054</v>
      </c>
      <c r="J50" s="109"/>
      <c r="K50" s="109"/>
      <c r="L50" s="109"/>
      <c r="M50" s="109"/>
      <c r="N50" s="236">
        <f>J50+K50+L50+M50</f>
        <v>0</v>
      </c>
      <c r="O50" s="146">
        <f>C50+I50-N50</f>
        <v>38181.01130750605</v>
      </c>
    </row>
    <row r="51" spans="1:15" ht="12.75" thickBot="1">
      <c r="A51" s="1"/>
      <c r="B51" s="27"/>
      <c r="C51" s="213"/>
      <c r="D51" s="94"/>
      <c r="E51" s="94"/>
      <c r="F51" s="94"/>
      <c r="G51" s="95"/>
      <c r="H51" s="102">
        <f t="shared" si="0"/>
        <v>0</v>
      </c>
      <c r="I51" s="441">
        <f t="shared" si="1"/>
        <v>0</v>
      </c>
      <c r="J51" s="107"/>
      <c r="K51" s="107"/>
      <c r="L51" s="107"/>
      <c r="M51" s="107"/>
      <c r="N51" s="238"/>
      <c r="O51" s="117"/>
    </row>
    <row r="52" spans="1:15" ht="12.75" thickBot="1">
      <c r="A52" s="4"/>
      <c r="B52" s="32" t="s">
        <v>73</v>
      </c>
      <c r="C52" s="398"/>
      <c r="D52" s="102"/>
      <c r="E52" s="102"/>
      <c r="F52" s="102"/>
      <c r="G52" s="102"/>
      <c r="H52" s="102">
        <f t="shared" si="0"/>
        <v>0</v>
      </c>
      <c r="I52" s="441">
        <f t="shared" si="1"/>
        <v>0</v>
      </c>
      <c r="J52" s="109"/>
      <c r="K52" s="109"/>
      <c r="L52" s="109"/>
      <c r="M52" s="109"/>
      <c r="N52" s="236">
        <f>J52+K52+L52+M52</f>
        <v>0</v>
      </c>
      <c r="O52" s="146">
        <f>C52+I52-N52</f>
        <v>0</v>
      </c>
    </row>
    <row r="53" spans="1:15" ht="12.75" thickBot="1">
      <c r="A53" s="1"/>
      <c r="B53" s="15"/>
      <c r="C53" s="181"/>
      <c r="D53" s="94"/>
      <c r="E53" s="94"/>
      <c r="F53" s="94"/>
      <c r="G53" s="95"/>
      <c r="H53" s="102">
        <f t="shared" si="0"/>
        <v>0</v>
      </c>
      <c r="I53" s="441">
        <f t="shared" si="1"/>
        <v>0</v>
      </c>
      <c r="J53" s="107"/>
      <c r="K53" s="107"/>
      <c r="L53" s="107"/>
      <c r="M53" s="107"/>
      <c r="N53" s="238"/>
      <c r="O53" s="117"/>
    </row>
    <row r="54" spans="1:15" ht="12.75" thickBot="1">
      <c r="A54" s="4"/>
      <c r="B54" s="32" t="s">
        <v>74</v>
      </c>
      <c r="C54" s="398"/>
      <c r="D54" s="102"/>
      <c r="E54" s="102"/>
      <c r="F54" s="102"/>
      <c r="G54" s="102"/>
      <c r="H54" s="102">
        <f t="shared" si="0"/>
        <v>0</v>
      </c>
      <c r="I54" s="441">
        <f t="shared" si="1"/>
        <v>0</v>
      </c>
      <c r="J54" s="109"/>
      <c r="K54" s="109"/>
      <c r="L54" s="109"/>
      <c r="M54" s="109"/>
      <c r="N54" s="236">
        <f>J54+K54+L54+M54</f>
        <v>0</v>
      </c>
      <c r="O54" s="146">
        <f>C54+I54-N54</f>
        <v>0</v>
      </c>
    </row>
    <row r="55" spans="1:15" ht="12.75" thickBot="1">
      <c r="A55" s="1"/>
      <c r="B55" s="15"/>
      <c r="C55" s="213"/>
      <c r="D55" s="94"/>
      <c r="E55" s="94"/>
      <c r="F55" s="94"/>
      <c r="G55" s="95"/>
      <c r="H55" s="102">
        <f t="shared" si="0"/>
        <v>0</v>
      </c>
      <c r="I55" s="441">
        <f t="shared" si="1"/>
        <v>0</v>
      </c>
      <c r="J55" s="107"/>
      <c r="K55" s="107"/>
      <c r="L55" s="107"/>
      <c r="M55" s="107"/>
      <c r="N55" s="238"/>
      <c r="O55" s="117"/>
    </row>
    <row r="56" spans="1:15" ht="12.75" thickBot="1">
      <c r="A56" s="4"/>
      <c r="B56" s="32" t="s">
        <v>95</v>
      </c>
      <c r="C56" s="398">
        <v>33981.89</v>
      </c>
      <c r="D56" s="102">
        <v>11621.97</v>
      </c>
      <c r="E56" s="102"/>
      <c r="F56" s="102"/>
      <c r="G56" s="102">
        <v>4872.28</v>
      </c>
      <c r="H56" s="102">
        <f t="shared" si="0"/>
        <v>16494.25</v>
      </c>
      <c r="I56" s="441">
        <f t="shared" si="1"/>
        <v>9984.412832929784</v>
      </c>
      <c r="J56" s="109"/>
      <c r="K56" s="109"/>
      <c r="L56" s="109"/>
      <c r="M56" s="109"/>
      <c r="N56" s="236">
        <f>J56+K56+L56+M56</f>
        <v>0</v>
      </c>
      <c r="O56" s="146">
        <f>C56+I56-N56</f>
        <v>43966.30283292978</v>
      </c>
    </row>
    <row r="57" spans="1:15" ht="12.75" thickBot="1">
      <c r="A57" s="1"/>
      <c r="B57" s="27"/>
      <c r="C57" s="213"/>
      <c r="D57" s="94"/>
      <c r="E57" s="94"/>
      <c r="F57" s="94"/>
      <c r="G57" s="95"/>
      <c r="H57" s="102">
        <f t="shared" si="0"/>
        <v>0</v>
      </c>
      <c r="I57" s="441">
        <f t="shared" si="1"/>
        <v>0</v>
      </c>
      <c r="J57" s="107"/>
      <c r="K57" s="107"/>
      <c r="L57" s="107"/>
      <c r="M57" s="107"/>
      <c r="N57" s="238"/>
      <c r="O57" s="117"/>
    </row>
    <row r="58" spans="1:15" ht="12.75" thickBot="1">
      <c r="A58" s="35"/>
      <c r="B58" s="32" t="s">
        <v>75</v>
      </c>
      <c r="C58" s="398"/>
      <c r="D58" s="102"/>
      <c r="E58" s="102"/>
      <c r="F58" s="102"/>
      <c r="G58" s="102"/>
      <c r="H58" s="102">
        <f t="shared" si="0"/>
        <v>0</v>
      </c>
      <c r="I58" s="441">
        <f t="shared" si="1"/>
        <v>0</v>
      </c>
      <c r="J58" s="109"/>
      <c r="K58" s="109"/>
      <c r="L58" s="109"/>
      <c r="M58" s="109"/>
      <c r="N58" s="236">
        <f>J58+K58+L58+M58</f>
        <v>0</v>
      </c>
      <c r="O58" s="146">
        <f>C58+I58-N58</f>
        <v>0</v>
      </c>
    </row>
    <row r="59" spans="1:15" ht="12.75" thickBot="1">
      <c r="A59" s="2"/>
      <c r="B59" s="29"/>
      <c r="C59" s="213"/>
      <c r="D59" s="94"/>
      <c r="E59" s="94"/>
      <c r="F59" s="94"/>
      <c r="G59" s="95"/>
      <c r="H59" s="102">
        <f t="shared" si="0"/>
        <v>0</v>
      </c>
      <c r="I59" s="441">
        <f t="shared" si="1"/>
        <v>0</v>
      </c>
      <c r="J59" s="107"/>
      <c r="K59" s="107"/>
      <c r="L59" s="107"/>
      <c r="M59" s="107"/>
      <c r="N59" s="238"/>
      <c r="O59" s="117"/>
    </row>
    <row r="60" spans="1:15" ht="12.75" thickBot="1">
      <c r="A60" s="4"/>
      <c r="B60" s="32" t="s">
        <v>76</v>
      </c>
      <c r="C60" s="398"/>
      <c r="D60" s="102"/>
      <c r="E60" s="102"/>
      <c r="F60" s="102"/>
      <c r="G60" s="102"/>
      <c r="H60" s="102">
        <f t="shared" si="0"/>
        <v>0</v>
      </c>
      <c r="I60" s="441">
        <f t="shared" si="1"/>
        <v>0</v>
      </c>
      <c r="J60" s="109"/>
      <c r="K60" s="109"/>
      <c r="L60" s="109"/>
      <c r="M60" s="109"/>
      <c r="N60" s="236">
        <f>J60+K60+L60+M60</f>
        <v>0</v>
      </c>
      <c r="O60" s="146">
        <f>C60+I60-N60</f>
        <v>0</v>
      </c>
    </row>
    <row r="61" spans="1:15" ht="12.75" thickBot="1">
      <c r="A61" s="1"/>
      <c r="B61" s="15"/>
      <c r="C61" s="213"/>
      <c r="D61" s="94"/>
      <c r="E61" s="94"/>
      <c r="F61" s="94"/>
      <c r="G61" s="95"/>
      <c r="H61" s="102">
        <f t="shared" si="0"/>
        <v>0</v>
      </c>
      <c r="I61" s="441">
        <f t="shared" si="1"/>
        <v>0</v>
      </c>
      <c r="J61" s="107"/>
      <c r="K61" s="107"/>
      <c r="L61" s="107"/>
      <c r="M61" s="107"/>
      <c r="N61" s="238"/>
      <c r="O61" s="117"/>
    </row>
    <row r="62" spans="1:15" ht="12.75" thickBot="1">
      <c r="A62" s="35"/>
      <c r="B62" s="32" t="s">
        <v>77</v>
      </c>
      <c r="C62" s="217"/>
      <c r="D62" s="102"/>
      <c r="E62" s="102"/>
      <c r="F62" s="102"/>
      <c r="G62" s="102"/>
      <c r="H62" s="102">
        <f t="shared" si="0"/>
        <v>0</v>
      </c>
      <c r="I62" s="441">
        <f t="shared" si="1"/>
        <v>0</v>
      </c>
      <c r="J62" s="109"/>
      <c r="K62" s="109"/>
      <c r="L62" s="109"/>
      <c r="M62" s="109"/>
      <c r="N62" s="236">
        <f>J62+K62+L62+M62</f>
        <v>0</v>
      </c>
      <c r="O62" s="146">
        <f>C62+I62-N62</f>
        <v>0</v>
      </c>
    </row>
    <row r="63" spans="1:15" ht="12.75" thickBot="1">
      <c r="A63" s="1"/>
      <c r="B63" s="15"/>
      <c r="C63" s="213"/>
      <c r="D63" s="94"/>
      <c r="E63" s="94"/>
      <c r="F63" s="94"/>
      <c r="G63" s="95"/>
      <c r="H63" s="102">
        <f t="shared" si="0"/>
        <v>0</v>
      </c>
      <c r="I63" s="441">
        <f t="shared" si="1"/>
        <v>0</v>
      </c>
      <c r="J63" s="107"/>
      <c r="K63" s="107"/>
      <c r="L63" s="107"/>
      <c r="M63" s="107"/>
      <c r="N63" s="238"/>
      <c r="O63" s="117"/>
    </row>
    <row r="64" spans="1:15" ht="12.75" thickBot="1">
      <c r="A64" s="4"/>
      <c r="B64" s="32" t="s">
        <v>78</v>
      </c>
      <c r="C64" s="398">
        <v>2448.75</v>
      </c>
      <c r="D64" s="102">
        <v>4688.64</v>
      </c>
      <c r="E64" s="102">
        <v>11205.38</v>
      </c>
      <c r="F64" s="102">
        <v>11508.48</v>
      </c>
      <c r="G64" s="102">
        <v>11508.48</v>
      </c>
      <c r="H64" s="102">
        <f t="shared" si="0"/>
        <v>38910.979999999996</v>
      </c>
      <c r="I64" s="441">
        <f t="shared" si="1"/>
        <v>23553.86198547216</v>
      </c>
      <c r="J64" s="109"/>
      <c r="K64" s="109"/>
      <c r="L64" s="109"/>
      <c r="M64" s="109"/>
      <c r="N64" s="236">
        <f>J64+K64+L64+M64</f>
        <v>0</v>
      </c>
      <c r="O64" s="146">
        <f>C64+I64-N64</f>
        <v>26002.61198547216</v>
      </c>
    </row>
    <row r="65" spans="1:15" ht="12.75" thickBot="1">
      <c r="A65" s="1"/>
      <c r="B65" s="15"/>
      <c r="C65" s="213"/>
      <c r="D65" s="94"/>
      <c r="E65" s="94"/>
      <c r="F65" s="94"/>
      <c r="G65" s="95"/>
      <c r="H65" s="102">
        <f t="shared" si="0"/>
        <v>0</v>
      </c>
      <c r="I65" s="441">
        <f t="shared" si="1"/>
        <v>0</v>
      </c>
      <c r="J65" s="107"/>
      <c r="K65" s="107"/>
      <c r="L65" s="107"/>
      <c r="M65" s="107"/>
      <c r="N65" s="238"/>
      <c r="O65" s="117"/>
    </row>
    <row r="66" spans="1:15" ht="12.75" thickBot="1">
      <c r="A66" s="4"/>
      <c r="B66" s="32" t="s">
        <v>79</v>
      </c>
      <c r="C66" s="398"/>
      <c r="D66" s="102"/>
      <c r="E66" s="102"/>
      <c r="F66" s="102"/>
      <c r="G66" s="102"/>
      <c r="H66" s="102">
        <f t="shared" si="0"/>
        <v>0</v>
      </c>
      <c r="I66" s="441">
        <f t="shared" si="1"/>
        <v>0</v>
      </c>
      <c r="J66" s="109"/>
      <c r="K66" s="109"/>
      <c r="L66" s="109"/>
      <c r="M66" s="109"/>
      <c r="N66" s="236">
        <f>J66+K66+L66+M66</f>
        <v>0</v>
      </c>
      <c r="O66" s="146">
        <f>C66+I66-N66</f>
        <v>0</v>
      </c>
    </row>
    <row r="67" spans="1:15" ht="12.75" thickBot="1">
      <c r="A67" s="1"/>
      <c r="B67" s="15"/>
      <c r="C67" s="213"/>
      <c r="D67" s="94"/>
      <c r="E67" s="94"/>
      <c r="F67" s="94"/>
      <c r="G67" s="95"/>
      <c r="H67" s="102">
        <f t="shared" si="0"/>
        <v>0</v>
      </c>
      <c r="I67" s="441">
        <f t="shared" si="1"/>
        <v>0</v>
      </c>
      <c r="J67" s="107"/>
      <c r="K67" s="107"/>
      <c r="L67" s="107"/>
      <c r="M67" s="107"/>
      <c r="N67" s="238"/>
      <c r="O67" s="117"/>
    </row>
    <row r="68" spans="1:15" ht="12.75" thickBot="1">
      <c r="A68" s="4"/>
      <c r="B68" s="32" t="s">
        <v>80</v>
      </c>
      <c r="C68" s="398">
        <v>204422.91</v>
      </c>
      <c r="D68" s="102">
        <v>75019.65</v>
      </c>
      <c r="E68" s="102">
        <v>43611.48</v>
      </c>
      <c r="F68" s="102">
        <v>43611.48</v>
      </c>
      <c r="G68" s="102">
        <v>48082.4</v>
      </c>
      <c r="H68" s="102">
        <f t="shared" si="0"/>
        <v>210325.01</v>
      </c>
      <c r="I68" s="441">
        <f t="shared" si="1"/>
        <v>127315.38135593222</v>
      </c>
      <c r="J68" s="109"/>
      <c r="K68" s="109"/>
      <c r="L68" s="109"/>
      <c r="M68" s="109"/>
      <c r="N68" s="236">
        <f>J68+K68+L68+M68</f>
        <v>0</v>
      </c>
      <c r="O68" s="146">
        <f>C68+I68-N68</f>
        <v>331738.29135593225</v>
      </c>
    </row>
    <row r="69" spans="1:15" ht="12.75" thickBot="1">
      <c r="A69" s="1"/>
      <c r="B69" s="27"/>
      <c r="C69" s="213"/>
      <c r="D69" s="94"/>
      <c r="E69" s="94"/>
      <c r="F69" s="94"/>
      <c r="G69" s="95"/>
      <c r="H69" s="102">
        <f t="shared" si="0"/>
        <v>0</v>
      </c>
      <c r="I69" s="441">
        <f t="shared" si="1"/>
        <v>0</v>
      </c>
      <c r="J69" s="107"/>
      <c r="K69" s="107"/>
      <c r="L69" s="107"/>
      <c r="M69" s="107"/>
      <c r="N69" s="238"/>
      <c r="O69" s="117"/>
    </row>
    <row r="70" spans="1:15" ht="12.75" thickBot="1">
      <c r="A70" s="4"/>
      <c r="B70" s="32" t="s">
        <v>82</v>
      </c>
      <c r="C70" s="398">
        <v>174844.18</v>
      </c>
      <c r="D70" s="102">
        <v>76126.47</v>
      </c>
      <c r="E70" s="102">
        <v>77395.98</v>
      </c>
      <c r="F70" s="102">
        <v>78321.6</v>
      </c>
      <c r="G70" s="102">
        <v>78321.6</v>
      </c>
      <c r="H70" s="102">
        <f t="shared" si="0"/>
        <v>310165.65</v>
      </c>
      <c r="I70" s="441">
        <f t="shared" si="1"/>
        <v>187751.60411622282</v>
      </c>
      <c r="J70" s="109"/>
      <c r="K70" s="109"/>
      <c r="L70" s="109"/>
      <c r="M70" s="109"/>
      <c r="N70" s="236">
        <f>J70+K70+L70+M70</f>
        <v>0</v>
      </c>
      <c r="O70" s="146">
        <f>C70+I70-N70</f>
        <v>362595.7841162228</v>
      </c>
    </row>
    <row r="71" spans="1:15" ht="12.75" thickBot="1">
      <c r="A71" s="1"/>
      <c r="B71" s="15"/>
      <c r="C71" s="213"/>
      <c r="D71" s="94"/>
      <c r="E71" s="94"/>
      <c r="F71" s="94"/>
      <c r="G71" s="95"/>
      <c r="H71" s="102">
        <f t="shared" si="0"/>
        <v>0</v>
      </c>
      <c r="I71" s="441">
        <f t="shared" si="1"/>
        <v>0</v>
      </c>
      <c r="J71" s="107"/>
      <c r="K71" s="107"/>
      <c r="L71" s="107"/>
      <c r="M71" s="107"/>
      <c r="N71" s="238"/>
      <c r="O71" s="117"/>
    </row>
    <row r="72" spans="1:15" ht="12.75" thickBot="1">
      <c r="A72" s="4"/>
      <c r="B72" s="32" t="s">
        <v>83</v>
      </c>
      <c r="C72" s="398">
        <v>135169.31</v>
      </c>
      <c r="D72" s="102">
        <v>57531.81</v>
      </c>
      <c r="E72" s="102">
        <v>57531.81</v>
      </c>
      <c r="F72" s="102">
        <v>57531.81</v>
      </c>
      <c r="G72" s="102">
        <v>57531.93</v>
      </c>
      <c r="H72" s="102">
        <f t="shared" si="0"/>
        <v>230127.36</v>
      </c>
      <c r="I72" s="441">
        <f t="shared" si="1"/>
        <v>139302.2760290557</v>
      </c>
      <c r="J72" s="109"/>
      <c r="K72" s="109"/>
      <c r="L72" s="109"/>
      <c r="M72" s="109"/>
      <c r="N72" s="236">
        <f>J72+K72+L72+M72</f>
        <v>0</v>
      </c>
      <c r="O72" s="146">
        <f>C72+I72-N72</f>
        <v>274471.5860290557</v>
      </c>
    </row>
    <row r="73" spans="1:15" ht="12.75" thickBot="1">
      <c r="A73" s="1"/>
      <c r="B73" s="15"/>
      <c r="C73" s="213"/>
      <c r="D73" s="94"/>
      <c r="E73" s="94"/>
      <c r="F73" s="94"/>
      <c r="G73" s="95"/>
      <c r="H73" s="102">
        <f t="shared" si="0"/>
        <v>0</v>
      </c>
      <c r="I73" s="441">
        <f t="shared" si="1"/>
        <v>0</v>
      </c>
      <c r="J73" s="107"/>
      <c r="K73" s="107"/>
      <c r="L73" s="107"/>
      <c r="M73" s="107"/>
      <c r="N73" s="238"/>
      <c r="O73" s="117"/>
    </row>
    <row r="74" spans="1:15" ht="12.75" thickBot="1">
      <c r="A74" s="4"/>
      <c r="B74" s="32" t="s">
        <v>84</v>
      </c>
      <c r="C74" s="398">
        <v>45652.63</v>
      </c>
      <c r="D74" s="102">
        <v>28994.97</v>
      </c>
      <c r="E74" s="102">
        <v>28997.33</v>
      </c>
      <c r="F74" s="102">
        <v>28998.51</v>
      </c>
      <c r="G74" s="102">
        <v>28998.51</v>
      </c>
      <c r="H74" s="102">
        <f t="shared" si="0"/>
        <v>115989.31999999999</v>
      </c>
      <c r="I74" s="441">
        <f t="shared" si="1"/>
        <v>70211.45278450364</v>
      </c>
      <c r="J74" s="109"/>
      <c r="K74" s="109"/>
      <c r="L74" s="109"/>
      <c r="M74" s="109"/>
      <c r="N74" s="236">
        <f>J74+K74+L74+M74</f>
        <v>0</v>
      </c>
      <c r="O74" s="146">
        <f>C74+I74-N74</f>
        <v>115864.08278450364</v>
      </c>
    </row>
    <row r="75" spans="1:15" ht="12.75" thickBot="1">
      <c r="A75" s="1"/>
      <c r="B75" s="15"/>
      <c r="C75" s="213"/>
      <c r="D75" s="94"/>
      <c r="E75" s="94"/>
      <c r="F75" s="94"/>
      <c r="G75" s="95"/>
      <c r="H75" s="102">
        <f aca="true" t="shared" si="2" ref="H75:H127">D75+E75+F75+G75</f>
        <v>0</v>
      </c>
      <c r="I75" s="441">
        <f aca="true" t="shared" si="3" ref="I75:I127">H75/1.18/1.4</f>
        <v>0</v>
      </c>
      <c r="J75" s="107"/>
      <c r="K75" s="107"/>
      <c r="L75" s="107"/>
      <c r="M75" s="107"/>
      <c r="N75" s="238"/>
      <c r="O75" s="117"/>
    </row>
    <row r="76" spans="1:15" ht="12.75" thickBot="1">
      <c r="A76" s="4"/>
      <c r="B76" s="32" t="s">
        <v>85</v>
      </c>
      <c r="C76" s="398">
        <v>3501.26</v>
      </c>
      <c r="D76" s="102">
        <v>1225.44</v>
      </c>
      <c r="E76" s="102">
        <v>1225.44</v>
      </c>
      <c r="F76" s="102">
        <v>20050.9</v>
      </c>
      <c r="G76" s="102">
        <v>21357.4</v>
      </c>
      <c r="H76" s="102">
        <f t="shared" si="2"/>
        <v>43859.18000000001</v>
      </c>
      <c r="I76" s="441">
        <f t="shared" si="3"/>
        <v>26549.140435835357</v>
      </c>
      <c r="J76" s="109"/>
      <c r="K76" s="109"/>
      <c r="L76" s="109"/>
      <c r="M76" s="109"/>
      <c r="N76" s="236">
        <f>J76+K76+L76+M76</f>
        <v>0</v>
      </c>
      <c r="O76" s="146">
        <f>C76+I76-N76</f>
        <v>30050.400435835356</v>
      </c>
    </row>
    <row r="77" spans="1:15" ht="12.75" thickBot="1">
      <c r="A77" s="1"/>
      <c r="B77" s="15"/>
      <c r="C77" s="213"/>
      <c r="D77" s="94"/>
      <c r="E77" s="94"/>
      <c r="F77" s="94"/>
      <c r="G77" s="95"/>
      <c r="H77" s="102">
        <f t="shared" si="2"/>
        <v>0</v>
      </c>
      <c r="I77" s="441">
        <f t="shared" si="3"/>
        <v>0</v>
      </c>
      <c r="J77" s="107"/>
      <c r="K77" s="107"/>
      <c r="L77" s="107"/>
      <c r="M77" s="107"/>
      <c r="N77" s="238"/>
      <c r="O77" s="117"/>
    </row>
    <row r="78" spans="1:15" ht="12.75" thickBot="1">
      <c r="A78" s="4"/>
      <c r="B78" s="32" t="s">
        <v>86</v>
      </c>
      <c r="C78" s="398">
        <v>20961.41</v>
      </c>
      <c r="D78" s="102">
        <v>6048.73</v>
      </c>
      <c r="E78" s="102">
        <v>10219.46</v>
      </c>
      <c r="F78" s="102">
        <v>15994.32</v>
      </c>
      <c r="G78" s="102">
        <v>15994.27</v>
      </c>
      <c r="H78" s="102">
        <f t="shared" si="2"/>
        <v>48256.78</v>
      </c>
      <c r="I78" s="441">
        <f t="shared" si="3"/>
        <v>29211.12590799032</v>
      </c>
      <c r="J78" s="109"/>
      <c r="K78" s="109"/>
      <c r="L78" s="109"/>
      <c r="M78" s="109"/>
      <c r="N78" s="236">
        <f>J78+K78+L78+M78</f>
        <v>0</v>
      </c>
      <c r="O78" s="146">
        <f>C78+I78-N78</f>
        <v>50172.53590799032</v>
      </c>
    </row>
    <row r="79" spans="1:15" ht="12.75" thickBot="1">
      <c r="A79" s="1"/>
      <c r="B79" s="27"/>
      <c r="C79" s="213"/>
      <c r="D79" s="94"/>
      <c r="E79" s="94"/>
      <c r="F79" s="94"/>
      <c r="G79" s="95"/>
      <c r="H79" s="102">
        <f t="shared" si="2"/>
        <v>0</v>
      </c>
      <c r="I79" s="441">
        <f t="shared" si="3"/>
        <v>0</v>
      </c>
      <c r="J79" s="107"/>
      <c r="K79" s="107"/>
      <c r="L79" s="107"/>
      <c r="M79" s="107"/>
      <c r="N79" s="238"/>
      <c r="O79" s="117"/>
    </row>
    <row r="80" spans="1:15" ht="12.75" thickBot="1">
      <c r="A80" s="4"/>
      <c r="B80" s="19" t="s">
        <v>87</v>
      </c>
      <c r="C80" s="398"/>
      <c r="D80" s="102"/>
      <c r="E80" s="102"/>
      <c r="F80" s="102"/>
      <c r="G80" s="102"/>
      <c r="H80" s="102">
        <f t="shared" si="2"/>
        <v>0</v>
      </c>
      <c r="I80" s="441">
        <f t="shared" si="3"/>
        <v>0</v>
      </c>
      <c r="J80" s="109"/>
      <c r="K80" s="109"/>
      <c r="L80" s="109"/>
      <c r="M80" s="109"/>
      <c r="N80" s="236">
        <f>J80+K80+L80+M80</f>
        <v>0</v>
      </c>
      <c r="O80" s="146">
        <f>C80+I80-N80</f>
        <v>0</v>
      </c>
    </row>
    <row r="81" spans="1:15" ht="12.75" thickBot="1">
      <c r="A81" s="1"/>
      <c r="B81" s="15"/>
      <c r="C81" s="213"/>
      <c r="D81" s="94"/>
      <c r="E81" s="94"/>
      <c r="F81" s="94"/>
      <c r="G81" s="95"/>
      <c r="H81" s="102">
        <f t="shared" si="2"/>
        <v>0</v>
      </c>
      <c r="I81" s="441">
        <f t="shared" si="3"/>
        <v>0</v>
      </c>
      <c r="J81" s="107"/>
      <c r="K81" s="107"/>
      <c r="L81" s="107"/>
      <c r="M81" s="107"/>
      <c r="N81" s="238"/>
      <c r="O81" s="117"/>
    </row>
    <row r="82" spans="1:15" ht="12.75" thickBot="1">
      <c r="A82" s="4"/>
      <c r="B82" s="32" t="s">
        <v>88</v>
      </c>
      <c r="C82" s="398"/>
      <c r="D82" s="102"/>
      <c r="E82" s="102"/>
      <c r="F82" s="102"/>
      <c r="G82" s="102"/>
      <c r="H82" s="102">
        <f t="shared" si="2"/>
        <v>0</v>
      </c>
      <c r="I82" s="441">
        <f t="shared" si="3"/>
        <v>0</v>
      </c>
      <c r="J82" s="109"/>
      <c r="K82" s="109"/>
      <c r="L82" s="109"/>
      <c r="M82" s="109"/>
      <c r="N82" s="236">
        <f>J82+K82+L82+M82</f>
        <v>0</v>
      </c>
      <c r="O82" s="146">
        <f>C82+I82-N82</f>
        <v>0</v>
      </c>
    </row>
    <row r="83" spans="1:15" ht="12.75" thickBot="1">
      <c r="A83" s="1"/>
      <c r="B83" s="27"/>
      <c r="C83" s="213"/>
      <c r="D83" s="94"/>
      <c r="E83" s="94"/>
      <c r="F83" s="94"/>
      <c r="G83" s="95"/>
      <c r="H83" s="102">
        <f t="shared" si="2"/>
        <v>0</v>
      </c>
      <c r="I83" s="441">
        <f t="shared" si="3"/>
        <v>0</v>
      </c>
      <c r="J83" s="107"/>
      <c r="K83" s="107"/>
      <c r="L83" s="107"/>
      <c r="M83" s="107"/>
      <c r="N83" s="238"/>
      <c r="O83" s="117"/>
    </row>
    <row r="84" spans="1:15" ht="12.75" thickBot="1">
      <c r="A84" s="4"/>
      <c r="B84" s="32" t="s">
        <v>89</v>
      </c>
      <c r="C84" s="398"/>
      <c r="D84" s="102"/>
      <c r="E84" s="102"/>
      <c r="F84" s="102"/>
      <c r="G84" s="102"/>
      <c r="H84" s="102">
        <f t="shared" si="2"/>
        <v>0</v>
      </c>
      <c r="I84" s="441">
        <f t="shared" si="3"/>
        <v>0</v>
      </c>
      <c r="J84" s="109"/>
      <c r="K84" s="109"/>
      <c r="L84" s="109"/>
      <c r="M84" s="109"/>
      <c r="N84" s="236">
        <f>J84+K84+L84+M84</f>
        <v>0</v>
      </c>
      <c r="O84" s="146">
        <f>C84+I84-N84</f>
        <v>0</v>
      </c>
    </row>
    <row r="85" spans="1:15" ht="12.75" thickBot="1">
      <c r="A85" s="1"/>
      <c r="B85" s="15"/>
      <c r="C85" s="213"/>
      <c r="D85" s="94"/>
      <c r="E85" s="94"/>
      <c r="F85" s="94"/>
      <c r="G85" s="95"/>
      <c r="H85" s="102">
        <f t="shared" si="2"/>
        <v>0</v>
      </c>
      <c r="I85" s="441">
        <f t="shared" si="3"/>
        <v>0</v>
      </c>
      <c r="J85" s="107"/>
      <c r="K85" s="107"/>
      <c r="L85" s="107"/>
      <c r="M85" s="107"/>
      <c r="N85" s="238"/>
      <c r="O85" s="117"/>
    </row>
    <row r="86" spans="1:15" ht="12.75" thickBot="1">
      <c r="A86" s="4"/>
      <c r="B86" s="19" t="s">
        <v>91</v>
      </c>
      <c r="C86" s="398"/>
      <c r="D86" s="102"/>
      <c r="E86" s="102"/>
      <c r="F86" s="102"/>
      <c r="G86" s="102"/>
      <c r="H86" s="102">
        <f t="shared" si="2"/>
        <v>0</v>
      </c>
      <c r="I86" s="441">
        <f t="shared" si="3"/>
        <v>0</v>
      </c>
      <c r="J86" s="109"/>
      <c r="K86" s="109"/>
      <c r="L86" s="109"/>
      <c r="M86" s="109"/>
      <c r="N86" s="236">
        <f>J86+K86+L86+M86</f>
        <v>0</v>
      </c>
      <c r="O86" s="146">
        <f>C86+I86-N86</f>
        <v>0</v>
      </c>
    </row>
    <row r="87" spans="1:15" ht="12.75" thickBot="1">
      <c r="A87" s="1"/>
      <c r="B87" s="27"/>
      <c r="C87" s="213"/>
      <c r="D87" s="94"/>
      <c r="E87" s="94"/>
      <c r="F87" s="94"/>
      <c r="G87" s="95"/>
      <c r="H87" s="102">
        <f t="shared" si="2"/>
        <v>0</v>
      </c>
      <c r="I87" s="441">
        <f t="shared" si="3"/>
        <v>0</v>
      </c>
      <c r="J87" s="107"/>
      <c r="K87" s="107"/>
      <c r="L87" s="107"/>
      <c r="M87" s="107"/>
      <c r="N87" s="238"/>
      <c r="O87" s="117"/>
    </row>
    <row r="88" spans="1:15" ht="12.75" thickBot="1">
      <c r="A88" s="4"/>
      <c r="B88" s="19" t="s">
        <v>93</v>
      </c>
      <c r="C88" s="398">
        <v>28181.29</v>
      </c>
      <c r="D88" s="102">
        <v>8626.06</v>
      </c>
      <c r="E88" s="102">
        <v>8626.02</v>
      </c>
      <c r="F88" s="102">
        <v>10031.54</v>
      </c>
      <c r="G88" s="102">
        <v>10046.82</v>
      </c>
      <c r="H88" s="102">
        <f t="shared" si="2"/>
        <v>37330.44</v>
      </c>
      <c r="I88" s="441">
        <f t="shared" si="3"/>
        <v>22597.1186440678</v>
      </c>
      <c r="J88" s="109"/>
      <c r="K88" s="109"/>
      <c r="L88" s="109"/>
      <c r="M88" s="109"/>
      <c r="N88" s="236">
        <f>J88+K88+L88+M88</f>
        <v>0</v>
      </c>
      <c r="O88" s="146">
        <f>C88+I88-N88</f>
        <v>50778.4086440678</v>
      </c>
    </row>
    <row r="89" spans="1:15" ht="12.75" thickBot="1">
      <c r="A89" s="2"/>
      <c r="B89" s="3"/>
      <c r="C89" s="213"/>
      <c r="D89" s="94"/>
      <c r="E89" s="94"/>
      <c r="F89" s="94"/>
      <c r="G89" s="95"/>
      <c r="H89" s="102">
        <f t="shared" si="2"/>
        <v>0</v>
      </c>
      <c r="I89" s="441">
        <f t="shared" si="3"/>
        <v>0</v>
      </c>
      <c r="J89" s="107"/>
      <c r="K89" s="107"/>
      <c r="L89" s="107"/>
      <c r="M89" s="107"/>
      <c r="N89" s="238"/>
      <c r="O89" s="117"/>
    </row>
    <row r="90" spans="1:15" ht="12.75" thickBot="1">
      <c r="A90" s="35"/>
      <c r="B90" s="19" t="s">
        <v>102</v>
      </c>
      <c r="C90" s="398"/>
      <c r="D90" s="102"/>
      <c r="E90" s="102"/>
      <c r="F90" s="102"/>
      <c r="G90" s="102"/>
      <c r="H90" s="102">
        <f t="shared" si="2"/>
        <v>0</v>
      </c>
      <c r="I90" s="441">
        <f t="shared" si="3"/>
        <v>0</v>
      </c>
      <c r="J90" s="109"/>
      <c r="K90" s="109"/>
      <c r="L90" s="109"/>
      <c r="M90" s="109"/>
      <c r="N90" s="236">
        <f>J90+K90+L90+M90</f>
        <v>0</v>
      </c>
      <c r="O90" s="146">
        <f>C90+I90-N90</f>
        <v>0</v>
      </c>
    </row>
    <row r="91" spans="1:15" ht="12.75" thickBot="1">
      <c r="A91" s="1"/>
      <c r="B91" s="15"/>
      <c r="C91" s="213"/>
      <c r="D91" s="94"/>
      <c r="E91" s="94"/>
      <c r="F91" s="94"/>
      <c r="G91" s="95"/>
      <c r="H91" s="102">
        <f t="shared" si="2"/>
        <v>0</v>
      </c>
      <c r="I91" s="441">
        <f t="shared" si="3"/>
        <v>0</v>
      </c>
      <c r="J91" s="107"/>
      <c r="K91" s="107"/>
      <c r="L91" s="107"/>
      <c r="M91" s="107"/>
      <c r="N91" s="238"/>
      <c r="O91" s="117"/>
    </row>
    <row r="92" spans="1:15" ht="12.75" thickBot="1">
      <c r="A92" s="263"/>
      <c r="B92" s="32" t="s">
        <v>325</v>
      </c>
      <c r="C92" s="398"/>
      <c r="D92" s="102"/>
      <c r="E92" s="102"/>
      <c r="F92" s="102"/>
      <c r="G92" s="102"/>
      <c r="H92" s="102">
        <f t="shared" si="2"/>
        <v>0</v>
      </c>
      <c r="I92" s="441">
        <f t="shared" si="3"/>
        <v>0</v>
      </c>
      <c r="J92" s="109"/>
      <c r="K92" s="109"/>
      <c r="L92" s="109"/>
      <c r="M92" s="109"/>
      <c r="N92" s="236">
        <f>J92+K92+L92+M92</f>
        <v>0</v>
      </c>
      <c r="O92" s="146">
        <f>C92+I92-N92</f>
        <v>0</v>
      </c>
    </row>
    <row r="93" spans="1:15" ht="12.75" thickBot="1">
      <c r="A93" s="15"/>
      <c r="B93" s="3"/>
      <c r="C93" s="272"/>
      <c r="D93" s="273"/>
      <c r="E93" s="273"/>
      <c r="F93" s="273"/>
      <c r="G93" s="273"/>
      <c r="H93" s="102">
        <f t="shared" si="2"/>
        <v>0</v>
      </c>
      <c r="I93" s="441">
        <f t="shared" si="3"/>
        <v>0</v>
      </c>
      <c r="J93" s="275"/>
      <c r="K93" s="275"/>
      <c r="L93" s="275"/>
      <c r="M93" s="275"/>
      <c r="N93" s="274"/>
      <c r="O93" s="276"/>
    </row>
    <row r="94" spans="1:15" ht="12.75" thickBot="1">
      <c r="A94" s="30"/>
      <c r="B94" s="26" t="s">
        <v>221</v>
      </c>
      <c r="C94" s="211">
        <v>10283.93</v>
      </c>
      <c r="D94" s="102">
        <v>21595.95</v>
      </c>
      <c r="E94" s="102">
        <v>21595.95</v>
      </c>
      <c r="F94" s="102">
        <v>21595.95</v>
      </c>
      <c r="G94" s="102">
        <v>21597.19</v>
      </c>
      <c r="H94" s="102">
        <f t="shared" si="2"/>
        <v>86385.04000000001</v>
      </c>
      <c r="I94" s="441">
        <f t="shared" si="3"/>
        <v>52291.18644067798</v>
      </c>
      <c r="J94" s="109"/>
      <c r="K94" s="109"/>
      <c r="L94" s="109"/>
      <c r="M94" s="109"/>
      <c r="N94" s="236">
        <f>J94+K94+L94+M94</f>
        <v>0</v>
      </c>
      <c r="O94" s="146">
        <f>C94+I94-N94</f>
        <v>62575.11644067798</v>
      </c>
    </row>
    <row r="95" spans="1:15" ht="12.75" thickBot="1">
      <c r="A95" s="15"/>
      <c r="B95" s="3"/>
      <c r="C95" s="272"/>
      <c r="D95" s="273"/>
      <c r="E95" s="273"/>
      <c r="F95" s="273"/>
      <c r="G95" s="273"/>
      <c r="H95" s="102">
        <f t="shared" si="2"/>
        <v>0</v>
      </c>
      <c r="I95" s="441">
        <f t="shared" si="3"/>
        <v>0</v>
      </c>
      <c r="J95" s="275"/>
      <c r="K95" s="275"/>
      <c r="L95" s="275"/>
      <c r="M95" s="275"/>
      <c r="N95" s="274"/>
      <c r="O95" s="276"/>
    </row>
    <row r="96" spans="1:15" ht="12.75" thickBot="1">
      <c r="A96" s="263"/>
      <c r="B96" s="19"/>
      <c r="C96" s="211"/>
      <c r="D96" s="102"/>
      <c r="E96" s="102"/>
      <c r="F96" s="102"/>
      <c r="G96" s="102"/>
      <c r="H96" s="102">
        <f t="shared" si="2"/>
        <v>0</v>
      </c>
      <c r="I96" s="441">
        <f t="shared" si="3"/>
        <v>0</v>
      </c>
      <c r="J96" s="109"/>
      <c r="K96" s="109"/>
      <c r="L96" s="109"/>
      <c r="M96" s="109"/>
      <c r="N96" s="236">
        <f>J96+K96+L96+M96</f>
        <v>0</v>
      </c>
      <c r="O96" s="146">
        <f>C96+I96-N96</f>
        <v>0</v>
      </c>
    </row>
    <row r="97" spans="1:15" ht="12.75" thickBot="1">
      <c r="A97" s="15"/>
      <c r="B97" s="3"/>
      <c r="C97" s="272"/>
      <c r="D97" s="273"/>
      <c r="E97" s="273"/>
      <c r="F97" s="273"/>
      <c r="G97" s="273"/>
      <c r="H97" s="102">
        <f t="shared" si="2"/>
        <v>0</v>
      </c>
      <c r="I97" s="441">
        <f t="shared" si="3"/>
        <v>0</v>
      </c>
      <c r="J97" s="275"/>
      <c r="K97" s="275"/>
      <c r="L97" s="275"/>
      <c r="M97" s="275"/>
      <c r="N97" s="274"/>
      <c r="O97" s="276"/>
    </row>
    <row r="98" spans="1:15" ht="12.75" thickBot="1">
      <c r="A98" s="263"/>
      <c r="B98" s="19" t="s">
        <v>223</v>
      </c>
      <c r="C98" s="211"/>
      <c r="D98" s="102"/>
      <c r="E98" s="102"/>
      <c r="F98" s="102"/>
      <c r="G98" s="102"/>
      <c r="H98" s="102">
        <f t="shared" si="2"/>
        <v>0</v>
      </c>
      <c r="I98" s="441">
        <f t="shared" si="3"/>
        <v>0</v>
      </c>
      <c r="J98" s="109"/>
      <c r="K98" s="109"/>
      <c r="L98" s="109"/>
      <c r="M98" s="109"/>
      <c r="N98" s="236">
        <f>J98+K98+L98+M98</f>
        <v>0</v>
      </c>
      <c r="O98" s="146">
        <f>C98+I98-N98</f>
        <v>0</v>
      </c>
    </row>
    <row r="99" spans="1:15" ht="12.75" thickBot="1">
      <c r="A99" s="15"/>
      <c r="B99" s="3"/>
      <c r="C99" s="272"/>
      <c r="D99" s="273"/>
      <c r="E99" s="273"/>
      <c r="F99" s="273"/>
      <c r="G99" s="273"/>
      <c r="H99" s="102">
        <f t="shared" si="2"/>
        <v>0</v>
      </c>
      <c r="I99" s="441">
        <f t="shared" si="3"/>
        <v>0</v>
      </c>
      <c r="J99" s="275"/>
      <c r="K99" s="275"/>
      <c r="L99" s="275"/>
      <c r="M99" s="275"/>
      <c r="N99" s="274"/>
      <c r="O99" s="276"/>
    </row>
    <row r="100" spans="1:15" ht="12.75" thickBot="1">
      <c r="A100" s="263"/>
      <c r="B100" s="19" t="s">
        <v>224</v>
      </c>
      <c r="C100" s="211"/>
      <c r="D100" s="102"/>
      <c r="E100" s="102"/>
      <c r="F100" s="102"/>
      <c r="G100" s="102"/>
      <c r="H100" s="102">
        <f t="shared" si="2"/>
        <v>0</v>
      </c>
      <c r="I100" s="441">
        <f t="shared" si="3"/>
        <v>0</v>
      </c>
      <c r="J100" s="109"/>
      <c r="K100" s="109"/>
      <c r="L100" s="109"/>
      <c r="M100" s="109"/>
      <c r="N100" s="236">
        <f>J100+K100+L100+M100</f>
        <v>0</v>
      </c>
      <c r="O100" s="146">
        <f>C100+I100-N100</f>
        <v>0</v>
      </c>
    </row>
    <row r="101" spans="1:15" ht="12.75" thickBot="1">
      <c r="A101" s="15"/>
      <c r="B101" s="3"/>
      <c r="C101" s="272"/>
      <c r="D101" s="273"/>
      <c r="E101" s="273"/>
      <c r="F101" s="273"/>
      <c r="G101" s="273"/>
      <c r="H101" s="102">
        <f t="shared" si="2"/>
        <v>0</v>
      </c>
      <c r="I101" s="441">
        <f t="shared" si="3"/>
        <v>0</v>
      </c>
      <c r="J101" s="275"/>
      <c r="K101" s="275"/>
      <c r="L101" s="275"/>
      <c r="M101" s="275"/>
      <c r="N101" s="274"/>
      <c r="O101" s="276"/>
    </row>
    <row r="102" spans="1:15" ht="12.75" thickBot="1">
      <c r="A102" s="263"/>
      <c r="B102" s="19" t="s">
        <v>225</v>
      </c>
      <c r="C102" s="211"/>
      <c r="D102" s="102"/>
      <c r="E102" s="102"/>
      <c r="F102" s="102"/>
      <c r="G102" s="102"/>
      <c r="H102" s="102">
        <f t="shared" si="2"/>
        <v>0</v>
      </c>
      <c r="I102" s="441">
        <f t="shared" si="3"/>
        <v>0</v>
      </c>
      <c r="J102" s="109"/>
      <c r="K102" s="109"/>
      <c r="L102" s="109"/>
      <c r="M102" s="109"/>
      <c r="N102" s="236">
        <f>J102+K102+L102+M102</f>
        <v>0</v>
      </c>
      <c r="O102" s="146">
        <f>C102+I102-N102</f>
        <v>0</v>
      </c>
    </row>
    <row r="103" spans="1:15" ht="12.75" thickBot="1">
      <c r="A103" s="15"/>
      <c r="B103" s="3"/>
      <c r="C103" s="272"/>
      <c r="D103" s="273"/>
      <c r="E103" s="273"/>
      <c r="F103" s="273"/>
      <c r="G103" s="273"/>
      <c r="H103" s="102">
        <f t="shared" si="2"/>
        <v>0</v>
      </c>
      <c r="I103" s="441">
        <f t="shared" si="3"/>
        <v>0</v>
      </c>
      <c r="J103" s="275"/>
      <c r="K103" s="275"/>
      <c r="L103" s="275"/>
      <c r="M103" s="275"/>
      <c r="N103" s="274"/>
      <c r="O103" s="276"/>
    </row>
    <row r="104" spans="1:15" ht="12.75" thickBot="1">
      <c r="A104" s="263"/>
      <c r="B104" s="19" t="s">
        <v>226</v>
      </c>
      <c r="C104" s="211"/>
      <c r="D104" s="102"/>
      <c r="E104" s="102"/>
      <c r="F104" s="102"/>
      <c r="G104" s="102"/>
      <c r="H104" s="102">
        <f t="shared" si="2"/>
        <v>0</v>
      </c>
      <c r="I104" s="441">
        <f t="shared" si="3"/>
        <v>0</v>
      </c>
      <c r="J104" s="109"/>
      <c r="K104" s="109"/>
      <c r="L104" s="109"/>
      <c r="M104" s="109"/>
      <c r="N104" s="236">
        <f>J104+K104+L104+M104</f>
        <v>0</v>
      </c>
      <c r="O104" s="146">
        <f>C104+I104-N104</f>
        <v>0</v>
      </c>
    </row>
    <row r="105" spans="1:15" ht="12.75" thickBot="1">
      <c r="A105" s="15"/>
      <c r="B105" s="3"/>
      <c r="C105" s="272"/>
      <c r="D105" s="273"/>
      <c r="E105" s="273"/>
      <c r="F105" s="273"/>
      <c r="G105" s="273"/>
      <c r="H105" s="102">
        <f t="shared" si="2"/>
        <v>0</v>
      </c>
      <c r="I105" s="441">
        <f t="shared" si="3"/>
        <v>0</v>
      </c>
      <c r="J105" s="275"/>
      <c r="K105" s="275"/>
      <c r="L105" s="275"/>
      <c r="M105" s="275"/>
      <c r="N105" s="274"/>
      <c r="O105" s="276"/>
    </row>
    <row r="106" spans="1:15" ht="12.75" thickBot="1">
      <c r="A106" s="263"/>
      <c r="B106" s="19"/>
      <c r="C106" s="211"/>
      <c r="D106" s="102"/>
      <c r="E106" s="102"/>
      <c r="F106" s="102"/>
      <c r="G106" s="102"/>
      <c r="H106" s="102">
        <f t="shared" si="2"/>
        <v>0</v>
      </c>
      <c r="I106" s="441">
        <f t="shared" si="3"/>
        <v>0</v>
      </c>
      <c r="J106" s="109"/>
      <c r="K106" s="109"/>
      <c r="L106" s="109"/>
      <c r="M106" s="109"/>
      <c r="N106" s="236">
        <f>J106+K106+L106+M106</f>
        <v>0</v>
      </c>
      <c r="O106" s="146">
        <f>C106+I106-N106</f>
        <v>0</v>
      </c>
    </row>
    <row r="107" spans="1:15" ht="12.75" thickBot="1">
      <c r="A107" s="15"/>
      <c r="B107" s="3"/>
      <c r="C107" s="272"/>
      <c r="D107" s="273"/>
      <c r="E107" s="273"/>
      <c r="F107" s="273"/>
      <c r="G107" s="273"/>
      <c r="H107" s="102">
        <f t="shared" si="2"/>
        <v>0</v>
      </c>
      <c r="I107" s="441">
        <f t="shared" si="3"/>
        <v>0</v>
      </c>
      <c r="J107" s="275"/>
      <c r="K107" s="275"/>
      <c r="L107" s="275"/>
      <c r="M107" s="275"/>
      <c r="N107" s="274"/>
      <c r="O107" s="276"/>
    </row>
    <row r="108" spans="1:15" ht="12.75" thickBot="1">
      <c r="A108" s="263"/>
      <c r="B108" s="19"/>
      <c r="C108" s="211"/>
      <c r="D108" s="102"/>
      <c r="E108" s="102"/>
      <c r="F108" s="102"/>
      <c r="G108" s="102"/>
      <c r="H108" s="102">
        <f t="shared" si="2"/>
        <v>0</v>
      </c>
      <c r="I108" s="441">
        <f t="shared" si="3"/>
        <v>0</v>
      </c>
      <c r="J108" s="109"/>
      <c r="K108" s="109"/>
      <c r="L108" s="109"/>
      <c r="M108" s="109"/>
      <c r="N108" s="236">
        <f>J108+K108+L108+M108</f>
        <v>0</v>
      </c>
      <c r="O108" s="146">
        <f>C108+I108-N108</f>
        <v>0</v>
      </c>
    </row>
    <row r="109" spans="1:15" ht="12.75" thickBot="1">
      <c r="A109" s="15"/>
      <c r="B109" s="3"/>
      <c r="C109" s="272"/>
      <c r="D109" s="273"/>
      <c r="E109" s="273"/>
      <c r="F109" s="273"/>
      <c r="G109" s="273"/>
      <c r="H109" s="102">
        <f t="shared" si="2"/>
        <v>0</v>
      </c>
      <c r="I109" s="441">
        <f t="shared" si="3"/>
        <v>0</v>
      </c>
      <c r="J109" s="275"/>
      <c r="K109" s="275"/>
      <c r="L109" s="275"/>
      <c r="M109" s="275"/>
      <c r="N109" s="274"/>
      <c r="O109" s="276"/>
    </row>
    <row r="110" spans="1:15" ht="12.75" thickBot="1">
      <c r="A110" s="263"/>
      <c r="B110" s="19"/>
      <c r="C110" s="211"/>
      <c r="D110" s="102"/>
      <c r="E110" s="102"/>
      <c r="F110" s="102"/>
      <c r="G110" s="102"/>
      <c r="H110" s="102">
        <f t="shared" si="2"/>
        <v>0</v>
      </c>
      <c r="I110" s="441">
        <f t="shared" si="3"/>
        <v>0</v>
      </c>
      <c r="J110" s="109"/>
      <c r="K110" s="109"/>
      <c r="L110" s="109"/>
      <c r="M110" s="109"/>
      <c r="N110" s="236">
        <f>J110+K110+L110+M110</f>
        <v>0</v>
      </c>
      <c r="O110" s="146">
        <f>C110+I110-N110</f>
        <v>0</v>
      </c>
    </row>
    <row r="111" spans="1:15" ht="12.75" thickBot="1">
      <c r="A111" s="15"/>
      <c r="B111" s="3"/>
      <c r="C111" s="272"/>
      <c r="D111" s="273"/>
      <c r="E111" s="273"/>
      <c r="F111" s="273"/>
      <c r="G111" s="273"/>
      <c r="H111" s="102">
        <f t="shared" si="2"/>
        <v>0</v>
      </c>
      <c r="I111" s="441">
        <f t="shared" si="3"/>
        <v>0</v>
      </c>
      <c r="J111" s="275"/>
      <c r="K111" s="275"/>
      <c r="L111" s="275"/>
      <c r="M111" s="275"/>
      <c r="N111" s="274"/>
      <c r="O111" s="276"/>
    </row>
    <row r="112" spans="1:15" ht="12.75" thickBot="1">
      <c r="A112" s="263"/>
      <c r="B112" s="19"/>
      <c r="C112" s="211"/>
      <c r="D112" s="102"/>
      <c r="E112" s="102"/>
      <c r="F112" s="102"/>
      <c r="G112" s="102"/>
      <c r="H112" s="102">
        <f t="shared" si="2"/>
        <v>0</v>
      </c>
      <c r="I112" s="441">
        <f t="shared" si="3"/>
        <v>0</v>
      </c>
      <c r="J112" s="109"/>
      <c r="K112" s="109"/>
      <c r="L112" s="109"/>
      <c r="M112" s="109"/>
      <c r="N112" s="236">
        <f>J112+K112+L112+M112</f>
        <v>0</v>
      </c>
      <c r="O112" s="146">
        <f>C112+I112-N112</f>
        <v>0</v>
      </c>
    </row>
    <row r="113" spans="1:15" ht="12.75" thickBot="1">
      <c r="A113" s="24"/>
      <c r="B113" s="38"/>
      <c r="C113" s="210"/>
      <c r="D113" s="283"/>
      <c r="E113" s="283"/>
      <c r="F113" s="283"/>
      <c r="G113" s="283"/>
      <c r="H113" s="102">
        <f t="shared" si="2"/>
        <v>0</v>
      </c>
      <c r="I113" s="441">
        <f t="shared" si="3"/>
        <v>0</v>
      </c>
      <c r="J113" s="285"/>
      <c r="K113" s="285"/>
      <c r="L113" s="285"/>
      <c r="M113" s="285"/>
      <c r="N113" s="284"/>
      <c r="O113" s="114"/>
    </row>
    <row r="114" spans="1:15" ht="12.75" thickBot="1">
      <c r="A114" s="263"/>
      <c r="B114" s="19" t="s">
        <v>227</v>
      </c>
      <c r="C114" s="211"/>
      <c r="D114" s="102"/>
      <c r="E114" s="102"/>
      <c r="F114" s="102"/>
      <c r="G114" s="102"/>
      <c r="H114" s="102">
        <f t="shared" si="2"/>
        <v>0</v>
      </c>
      <c r="I114" s="441">
        <f t="shared" si="3"/>
        <v>0</v>
      </c>
      <c r="J114" s="109"/>
      <c r="K114" s="109"/>
      <c r="L114" s="109"/>
      <c r="M114" s="109"/>
      <c r="N114" s="236">
        <f>J114+K114+L114+M114</f>
        <v>0</v>
      </c>
      <c r="O114" s="146">
        <f>C114+I114-N114</f>
        <v>0</v>
      </c>
    </row>
    <row r="115" spans="1:15" ht="12.75" thickBot="1">
      <c r="A115" s="24"/>
      <c r="B115" s="38"/>
      <c r="C115" s="210"/>
      <c r="D115" s="283"/>
      <c r="E115" s="283"/>
      <c r="F115" s="283"/>
      <c r="G115" s="283"/>
      <c r="H115" s="102">
        <f t="shared" si="2"/>
        <v>0</v>
      </c>
      <c r="I115" s="441">
        <f t="shared" si="3"/>
        <v>0</v>
      </c>
      <c r="J115" s="285"/>
      <c r="K115" s="285"/>
      <c r="L115" s="285"/>
      <c r="M115" s="285"/>
      <c r="N115" s="284"/>
      <c r="O115" s="114"/>
    </row>
    <row r="116" spans="1:15" ht="12.75" thickBot="1">
      <c r="A116" s="30"/>
      <c r="B116" s="6" t="s">
        <v>228</v>
      </c>
      <c r="C116" s="211"/>
      <c r="D116" s="102"/>
      <c r="E116" s="102"/>
      <c r="F116" s="102"/>
      <c r="G116" s="102"/>
      <c r="H116" s="102">
        <f t="shared" si="2"/>
        <v>0</v>
      </c>
      <c r="I116" s="441">
        <f t="shared" si="3"/>
        <v>0</v>
      </c>
      <c r="J116" s="109"/>
      <c r="K116" s="109"/>
      <c r="L116" s="109"/>
      <c r="M116" s="109"/>
      <c r="N116" s="236">
        <f>J116+K116+L116+M116</f>
        <v>0</v>
      </c>
      <c r="O116" s="146">
        <f>C116+I116-N116</f>
        <v>0</v>
      </c>
    </row>
    <row r="117" spans="1:15" ht="12.75" thickBot="1">
      <c r="A117" s="36"/>
      <c r="B117" s="29"/>
      <c r="C117" s="210"/>
      <c r="D117" s="283"/>
      <c r="E117" s="283"/>
      <c r="F117" s="283"/>
      <c r="G117" s="283"/>
      <c r="H117" s="102">
        <f t="shared" si="2"/>
        <v>0</v>
      </c>
      <c r="I117" s="441">
        <f t="shared" si="3"/>
        <v>0</v>
      </c>
      <c r="J117" s="285"/>
      <c r="K117" s="285"/>
      <c r="L117" s="285"/>
      <c r="M117" s="285"/>
      <c r="N117" s="284"/>
      <c r="O117" s="114"/>
    </row>
    <row r="118" spans="1:15" ht="12.75" thickBot="1">
      <c r="A118" s="30"/>
      <c r="B118" s="6" t="s">
        <v>229</v>
      </c>
      <c r="C118" s="211"/>
      <c r="D118" s="102"/>
      <c r="E118" s="102">
        <v>460.34</v>
      </c>
      <c r="F118" s="102">
        <v>3176.89</v>
      </c>
      <c r="G118" s="102">
        <v>2727.93</v>
      </c>
      <c r="H118" s="102">
        <f t="shared" si="2"/>
        <v>6365.16</v>
      </c>
      <c r="I118" s="441">
        <f t="shared" si="3"/>
        <v>3853.0024213075067</v>
      </c>
      <c r="J118" s="109"/>
      <c r="K118" s="109"/>
      <c r="L118" s="109"/>
      <c r="M118" s="109"/>
      <c r="N118" s="236">
        <f>J118+K118+L118+M118</f>
        <v>0</v>
      </c>
      <c r="O118" s="146">
        <f>C118+I118-N118</f>
        <v>3853.0024213075067</v>
      </c>
    </row>
    <row r="119" spans="1:15" ht="12.75" thickBot="1">
      <c r="A119" s="36"/>
      <c r="B119" s="29"/>
      <c r="C119" s="210"/>
      <c r="D119" s="283"/>
      <c r="E119" s="283"/>
      <c r="F119" s="283"/>
      <c r="G119" s="283"/>
      <c r="H119" s="102">
        <f t="shared" si="2"/>
        <v>0</v>
      </c>
      <c r="I119" s="441">
        <f t="shared" si="3"/>
        <v>0</v>
      </c>
      <c r="J119" s="285"/>
      <c r="K119" s="285"/>
      <c r="L119" s="285"/>
      <c r="M119" s="285"/>
      <c r="N119" s="284"/>
      <c r="O119" s="114"/>
    </row>
    <row r="120" spans="1:15" ht="12.75" thickBot="1">
      <c r="A120" s="30"/>
      <c r="B120" s="6"/>
      <c r="C120" s="211"/>
      <c r="D120" s="102"/>
      <c r="E120" s="102"/>
      <c r="F120" s="102"/>
      <c r="G120" s="102"/>
      <c r="H120" s="102">
        <f t="shared" si="2"/>
        <v>0</v>
      </c>
      <c r="I120" s="441">
        <f t="shared" si="3"/>
        <v>0</v>
      </c>
      <c r="J120" s="109"/>
      <c r="K120" s="109"/>
      <c r="L120" s="109"/>
      <c r="M120" s="109"/>
      <c r="N120" s="236">
        <f>J120+K120+L120+M120</f>
        <v>0</v>
      </c>
      <c r="O120" s="146">
        <f>C120+I120-N120</f>
        <v>0</v>
      </c>
    </row>
    <row r="121" spans="1:15" ht="12.75" thickBot="1">
      <c r="A121" s="36"/>
      <c r="B121" s="29"/>
      <c r="C121" s="210"/>
      <c r="D121" s="283"/>
      <c r="E121" s="283"/>
      <c r="F121" s="283"/>
      <c r="G121" s="283"/>
      <c r="H121" s="102">
        <f t="shared" si="2"/>
        <v>0</v>
      </c>
      <c r="I121" s="441">
        <f t="shared" si="3"/>
        <v>0</v>
      </c>
      <c r="J121" s="285"/>
      <c r="K121" s="285"/>
      <c r="L121" s="285"/>
      <c r="M121" s="285"/>
      <c r="N121" s="284"/>
      <c r="O121" s="114"/>
    </row>
    <row r="122" spans="1:15" ht="12.75" thickBot="1">
      <c r="A122" s="30"/>
      <c r="B122" s="6" t="s">
        <v>230</v>
      </c>
      <c r="C122" s="211"/>
      <c r="D122" s="102"/>
      <c r="E122" s="102"/>
      <c r="F122" s="102"/>
      <c r="G122" s="102"/>
      <c r="H122" s="102">
        <f t="shared" si="2"/>
        <v>0</v>
      </c>
      <c r="I122" s="441">
        <f t="shared" si="3"/>
        <v>0</v>
      </c>
      <c r="J122" s="109"/>
      <c r="K122" s="109"/>
      <c r="L122" s="109"/>
      <c r="M122" s="109"/>
      <c r="N122" s="236">
        <f>J122+K122+L122+M122</f>
        <v>0</v>
      </c>
      <c r="O122" s="146">
        <f>C122+H122-N122</f>
        <v>0</v>
      </c>
    </row>
    <row r="123" spans="1:15" ht="12.75" thickBot="1">
      <c r="A123" s="36"/>
      <c r="B123" s="29"/>
      <c r="C123" s="210"/>
      <c r="D123" s="283"/>
      <c r="E123" s="283"/>
      <c r="F123" s="283"/>
      <c r="G123" s="283"/>
      <c r="H123" s="102">
        <f t="shared" si="2"/>
        <v>0</v>
      </c>
      <c r="I123" s="441">
        <f t="shared" si="3"/>
        <v>0</v>
      </c>
      <c r="J123" s="285"/>
      <c r="K123" s="285"/>
      <c r="L123" s="285"/>
      <c r="M123" s="285"/>
      <c r="N123" s="284"/>
      <c r="O123" s="114"/>
    </row>
    <row r="124" spans="1:15" ht="12.75" thickBot="1">
      <c r="A124" s="30"/>
      <c r="B124" s="6" t="s">
        <v>231</v>
      </c>
      <c r="C124" s="211"/>
      <c r="D124" s="102"/>
      <c r="E124" s="102"/>
      <c r="F124" s="102"/>
      <c r="G124" s="102"/>
      <c r="H124" s="102">
        <f t="shared" si="2"/>
        <v>0</v>
      </c>
      <c r="I124" s="441">
        <f t="shared" si="3"/>
        <v>0</v>
      </c>
      <c r="J124" s="109"/>
      <c r="K124" s="109"/>
      <c r="L124" s="109"/>
      <c r="M124" s="109"/>
      <c r="N124" s="236">
        <f>J124+K124+L124+M124</f>
        <v>0</v>
      </c>
      <c r="O124" s="146">
        <f>C124+I124-N124</f>
        <v>0</v>
      </c>
    </row>
    <row r="125" spans="1:15" ht="12.75" thickBot="1">
      <c r="A125" s="36"/>
      <c r="B125" s="29"/>
      <c r="C125" s="210"/>
      <c r="D125" s="283"/>
      <c r="E125" s="283"/>
      <c r="F125" s="283"/>
      <c r="G125" s="283"/>
      <c r="H125" s="102">
        <f t="shared" si="2"/>
        <v>0</v>
      </c>
      <c r="I125" s="441">
        <f t="shared" si="3"/>
        <v>0</v>
      </c>
      <c r="J125" s="285"/>
      <c r="K125" s="285"/>
      <c r="L125" s="285"/>
      <c r="M125" s="285"/>
      <c r="N125" s="284"/>
      <c r="O125" s="114"/>
    </row>
    <row r="126" spans="1:15" ht="12.75" thickBot="1">
      <c r="A126" s="30"/>
      <c r="B126" s="6"/>
      <c r="C126" s="211"/>
      <c r="D126" s="102"/>
      <c r="E126" s="102"/>
      <c r="F126" s="102"/>
      <c r="G126" s="102"/>
      <c r="H126" s="102">
        <f t="shared" si="2"/>
        <v>0</v>
      </c>
      <c r="I126" s="441">
        <f t="shared" si="3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2.75" thickBot="1">
      <c r="A127" s="36"/>
      <c r="B127" s="29"/>
      <c r="C127" s="210"/>
      <c r="D127" s="264"/>
      <c r="E127" s="264"/>
      <c r="F127" s="264"/>
      <c r="G127" s="283"/>
      <c r="H127" s="102">
        <f t="shared" si="2"/>
        <v>0</v>
      </c>
      <c r="I127" s="441">
        <f t="shared" si="3"/>
        <v>0</v>
      </c>
      <c r="J127" s="285"/>
      <c r="K127" s="285"/>
      <c r="L127" s="285"/>
      <c r="M127" s="285"/>
      <c r="N127" s="286"/>
      <c r="O127" s="114"/>
    </row>
    <row r="128" spans="1:15" ht="12.75" thickBot="1">
      <c r="A128" s="265"/>
      <c r="B128" s="246"/>
      <c r="C128" s="248"/>
      <c r="D128" s="266"/>
      <c r="E128" s="266"/>
      <c r="F128" s="265"/>
      <c r="G128" s="265"/>
      <c r="H128" s="265"/>
      <c r="I128" s="267"/>
      <c r="J128" s="265"/>
      <c r="K128" s="265"/>
      <c r="L128" s="265"/>
      <c r="M128" s="265"/>
      <c r="N128" s="268"/>
      <c r="O128" s="245"/>
    </row>
    <row r="129" spans="1:17" s="69" customFormat="1" ht="12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1020438.3600000002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529320.5399999999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531445.95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577536.5799999998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550337.0400000002</v>
      </c>
      <c r="H129" s="137">
        <f>D129+E129+F129+G129</f>
        <v>2188640.11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1324842.6815980633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267950.14</v>
      </c>
      <c r="N129" s="145">
        <f>J129+K129+L129+M129</f>
        <v>267950.14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2077330.901598063</v>
      </c>
      <c r="Q129" s="69" t="s">
        <v>232</v>
      </c>
    </row>
    <row r="130" spans="1:15" ht="12.75" thickBot="1">
      <c r="A130" s="1"/>
      <c r="B130" s="134" t="s">
        <v>384</v>
      </c>
      <c r="C130" s="218"/>
      <c r="D130" s="42"/>
      <c r="E130" s="42"/>
      <c r="F130" s="42"/>
      <c r="G130" s="42"/>
      <c r="H130" s="137"/>
      <c r="I130" s="229">
        <f>H129-I129</f>
        <v>863797.4284019365</v>
      </c>
      <c r="J130" s="42"/>
      <c r="K130" s="42"/>
      <c r="L130" s="42"/>
      <c r="M130" s="42"/>
      <c r="N130" s="145">
        <f>J130+K130+L130+M130</f>
        <v>0</v>
      </c>
      <c r="O130" s="229"/>
    </row>
    <row r="131" spans="1:15" ht="12.75" thickBot="1">
      <c r="A131" s="7"/>
      <c r="B131" s="135"/>
      <c r="C131" s="219"/>
      <c r="D131" s="42"/>
      <c r="E131" s="42"/>
      <c r="F131" s="42"/>
      <c r="G131" s="42"/>
      <c r="H131" s="137"/>
      <c r="I131" s="229"/>
      <c r="J131" s="42"/>
      <c r="K131" s="42"/>
      <c r="L131" s="42"/>
      <c r="M131" s="42"/>
      <c r="N131" s="145">
        <f>J131+K131+L131+M131</f>
        <v>0</v>
      </c>
      <c r="O131" s="229"/>
    </row>
    <row r="132" spans="1:15" ht="12.7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2188640.11</v>
      </c>
      <c r="J132" s="167"/>
      <c r="K132" s="167"/>
      <c r="L132" s="167"/>
      <c r="M132" s="167"/>
      <c r="N132" s="164">
        <f>J132+K132+L132+M132</f>
        <v>0</v>
      </c>
      <c r="O132" s="243"/>
    </row>
    <row r="133" spans="1:9" ht="11.25">
      <c r="A133" s="38"/>
      <c r="B133" s="29"/>
      <c r="C133" s="189"/>
      <c r="G133" s="511"/>
      <c r="I133" s="378"/>
    </row>
    <row r="134" spans="7:10" ht="12" thickBot="1">
      <c r="G134" s="512"/>
      <c r="H134" s="378"/>
      <c r="I134" s="378"/>
      <c r="J134" s="378"/>
    </row>
    <row r="135" spans="1:9" ht="15.75" thickBot="1">
      <c r="A135" s="24"/>
      <c r="B135" s="326" t="s">
        <v>358</v>
      </c>
      <c r="C135" s="184"/>
      <c r="H135" s="378"/>
      <c r="I135" s="512"/>
    </row>
    <row r="136" spans="1:5" ht="13.5" thickBot="1">
      <c r="A136" s="24"/>
      <c r="B136" s="252" t="s">
        <v>295</v>
      </c>
      <c r="C136" s="330"/>
      <c r="E136" s="17" t="s">
        <v>360</v>
      </c>
    </row>
    <row r="137" spans="1:15" ht="12" thickBot="1">
      <c r="A137" s="7"/>
      <c r="B137" s="79"/>
      <c r="C137" s="185"/>
      <c r="D137" s="240" t="s">
        <v>17</v>
      </c>
      <c r="E137" s="240" t="s">
        <v>17</v>
      </c>
      <c r="F137" s="232"/>
      <c r="G137" s="232"/>
      <c r="H137" s="233"/>
      <c r="I137" s="84"/>
      <c r="J137" s="85"/>
      <c r="K137" s="85" t="s">
        <v>18</v>
      </c>
      <c r="L137" s="85"/>
      <c r="M137" s="86"/>
      <c r="N137" s="92"/>
      <c r="O137" s="115"/>
    </row>
    <row r="138" spans="1:15" ht="45.75" thickBot="1">
      <c r="A138" s="27"/>
      <c r="B138" s="6" t="s">
        <v>64</v>
      </c>
      <c r="C138" s="331" t="s">
        <v>363</v>
      </c>
      <c r="D138" s="262" t="s">
        <v>220</v>
      </c>
      <c r="E138" s="262" t="s">
        <v>318</v>
      </c>
      <c r="F138" s="240" t="s">
        <v>314</v>
      </c>
      <c r="G138" s="240" t="s">
        <v>354</v>
      </c>
      <c r="H138" s="242" t="s">
        <v>216</v>
      </c>
      <c r="I138" s="90" t="s">
        <v>317</v>
      </c>
      <c r="J138" s="86"/>
      <c r="K138" s="87"/>
      <c r="L138" s="87"/>
      <c r="M138" s="87"/>
      <c r="N138" s="130" t="s">
        <v>19</v>
      </c>
      <c r="O138" s="131" t="s">
        <v>20</v>
      </c>
    </row>
    <row r="139" spans="1:15" ht="11.25">
      <c r="A139" s="15"/>
      <c r="B139" s="15"/>
      <c r="C139" s="72"/>
      <c r="D139" s="103"/>
      <c r="E139" s="103"/>
      <c r="F139" s="104"/>
      <c r="G139" s="104"/>
      <c r="H139" s="104"/>
      <c r="I139" s="104"/>
      <c r="J139" s="110"/>
      <c r="K139" s="110"/>
      <c r="L139" s="110"/>
      <c r="M139" s="110"/>
      <c r="N139" s="111"/>
      <c r="O139" s="119"/>
    </row>
    <row r="140" spans="1:15" ht="12" thickBot="1">
      <c r="A140" s="7"/>
      <c r="B140" s="7" t="s">
        <v>208</v>
      </c>
      <c r="C140" s="186"/>
      <c r="D140" s="94"/>
      <c r="E140" s="94"/>
      <c r="F140" s="95"/>
      <c r="G140" s="95"/>
      <c r="H140" s="95"/>
      <c r="I140" s="95"/>
      <c r="J140" s="107"/>
      <c r="K140" s="107"/>
      <c r="L140" s="107"/>
      <c r="M140" s="107"/>
      <c r="N140" s="112"/>
      <c r="O140" s="119"/>
    </row>
    <row r="141" spans="1:15" ht="12.75" thickBot="1">
      <c r="A141" s="16"/>
      <c r="B141" s="6"/>
      <c r="C141" s="71"/>
      <c r="D141" s="102"/>
      <c r="E141" s="102"/>
      <c r="F141" s="102"/>
      <c r="G141" s="102"/>
      <c r="H141" s="102">
        <f>D141+E141+F141+G141</f>
        <v>0</v>
      </c>
      <c r="I141" s="229">
        <f>H141/1.4/1.18</f>
        <v>0</v>
      </c>
      <c r="J141" s="109"/>
      <c r="K141" s="109"/>
      <c r="L141" s="109"/>
      <c r="M141" s="109"/>
      <c r="N141" s="236">
        <f>J141+K141+L141+M141</f>
        <v>0</v>
      </c>
      <c r="O141" s="146">
        <f>C141+I141-N141</f>
        <v>0</v>
      </c>
    </row>
    <row r="142" spans="1:15" ht="12.75" thickBot="1">
      <c r="A142" s="397"/>
      <c r="B142" s="32" t="s">
        <v>209</v>
      </c>
      <c r="C142" s="415">
        <v>13280.1</v>
      </c>
      <c r="D142" s="102">
        <v>71893.98</v>
      </c>
      <c r="E142" s="102">
        <v>6823.89</v>
      </c>
      <c r="F142" s="485">
        <v>2273.28</v>
      </c>
      <c r="G142" s="102">
        <v>3871.71</v>
      </c>
      <c r="H142" s="102">
        <f>D142+E142+F142+G142</f>
        <v>84862.86</v>
      </c>
      <c r="I142" s="229">
        <f aca="true" t="shared" si="4" ref="I142:I205">H142/1.4/1.18</f>
        <v>51369.76997578693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64649.869975786925</v>
      </c>
    </row>
    <row r="143" spans="1:15" ht="12.75" thickBot="1">
      <c r="A143" s="1"/>
      <c r="B143" s="15"/>
      <c r="C143" s="70"/>
      <c r="D143" s="94"/>
      <c r="E143" s="94"/>
      <c r="F143" s="95"/>
      <c r="G143" s="95"/>
      <c r="H143" s="95"/>
      <c r="I143" s="229">
        <f t="shared" si="4"/>
        <v>0</v>
      </c>
      <c r="J143" s="107"/>
      <c r="K143" s="107"/>
      <c r="L143" s="107"/>
      <c r="M143" s="107"/>
      <c r="N143" s="112"/>
      <c r="O143" s="119"/>
    </row>
    <row r="144" spans="1:15" ht="12.75" thickBot="1">
      <c r="A144" s="397"/>
      <c r="B144" s="19" t="s">
        <v>326</v>
      </c>
      <c r="C144" s="415"/>
      <c r="D144" s="102"/>
      <c r="E144" s="102"/>
      <c r="F144" s="102"/>
      <c r="G144" s="102"/>
      <c r="H144" s="102">
        <f>D144+E144+F144+G144</f>
        <v>0</v>
      </c>
      <c r="I144" s="229">
        <f t="shared" si="4"/>
        <v>0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0</v>
      </c>
    </row>
    <row r="145" spans="1:15" ht="12.75" thickBot="1">
      <c r="A145" s="1"/>
      <c r="B145" s="15"/>
      <c r="C145" s="70"/>
      <c r="D145" s="94"/>
      <c r="E145" s="94"/>
      <c r="F145" s="95"/>
      <c r="G145" s="95"/>
      <c r="H145" s="95"/>
      <c r="I145" s="229">
        <f t="shared" si="4"/>
        <v>0</v>
      </c>
      <c r="J145" s="107"/>
      <c r="K145" s="107"/>
      <c r="L145" s="107"/>
      <c r="M145" s="107"/>
      <c r="N145" s="112"/>
      <c r="O145" s="119"/>
    </row>
    <row r="146" spans="1:15" ht="12.75" thickBot="1">
      <c r="A146" s="397"/>
      <c r="B146" s="19" t="s">
        <v>43</v>
      </c>
      <c r="C146" s="415"/>
      <c r="D146" s="102"/>
      <c r="E146" s="102"/>
      <c r="F146" s="102"/>
      <c r="G146" s="102"/>
      <c r="H146" s="102">
        <f>D146+E146+F146+G146</f>
        <v>0</v>
      </c>
      <c r="I146" s="229">
        <f t="shared" si="4"/>
        <v>0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0</v>
      </c>
    </row>
    <row r="147" spans="1:15" ht="12.75" thickBot="1">
      <c r="A147" s="1"/>
      <c r="B147" s="15"/>
      <c r="C147" s="70"/>
      <c r="D147" s="94"/>
      <c r="E147" s="94"/>
      <c r="F147" s="95"/>
      <c r="G147" s="95"/>
      <c r="H147" s="95"/>
      <c r="I147" s="229">
        <f t="shared" si="4"/>
        <v>0</v>
      </c>
      <c r="J147" s="107"/>
      <c r="K147" s="107"/>
      <c r="L147" s="107"/>
      <c r="M147" s="107"/>
      <c r="N147" s="112"/>
      <c r="O147" s="119"/>
    </row>
    <row r="148" spans="1:15" ht="12.75" thickBot="1">
      <c r="A148" s="397"/>
      <c r="B148" s="32" t="s">
        <v>337</v>
      </c>
      <c r="C148" s="415"/>
      <c r="D148" s="102"/>
      <c r="E148" s="102"/>
      <c r="F148" s="102"/>
      <c r="G148" s="102"/>
      <c r="H148" s="102">
        <f>D148+E148+F148+G148</f>
        <v>0</v>
      </c>
      <c r="I148" s="229">
        <f t="shared" si="4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2.75" thickBot="1">
      <c r="A149" s="1"/>
      <c r="B149" s="15"/>
      <c r="C149" s="70"/>
      <c r="D149" s="94"/>
      <c r="E149" s="94"/>
      <c r="F149" s="95"/>
      <c r="G149" s="95"/>
      <c r="H149" s="95"/>
      <c r="I149" s="229">
        <f t="shared" si="4"/>
        <v>0</v>
      </c>
      <c r="J149" s="107"/>
      <c r="K149" s="107"/>
      <c r="L149" s="107"/>
      <c r="M149" s="107"/>
      <c r="N149" s="112"/>
      <c r="O149" s="119"/>
    </row>
    <row r="150" spans="1:15" ht="12.75" thickBot="1">
      <c r="A150" s="397"/>
      <c r="B150" s="32" t="s">
        <v>210</v>
      </c>
      <c r="C150" s="415"/>
      <c r="D150" s="102"/>
      <c r="E150" s="102"/>
      <c r="F150" s="102"/>
      <c r="G150" s="102"/>
      <c r="H150" s="102">
        <f>D150+E150+F150+G150</f>
        <v>0</v>
      </c>
      <c r="I150" s="229">
        <f t="shared" si="4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</row>
    <row r="151" spans="1:15" ht="12.75" thickBot="1">
      <c r="A151" s="1"/>
      <c r="B151" s="27"/>
      <c r="C151" s="70"/>
      <c r="D151" s="94"/>
      <c r="E151" s="94"/>
      <c r="F151" s="95"/>
      <c r="G151" s="95"/>
      <c r="H151" s="95"/>
      <c r="I151" s="229">
        <f t="shared" si="4"/>
        <v>0</v>
      </c>
      <c r="J151" s="107"/>
      <c r="K151" s="107"/>
      <c r="L151" s="107"/>
      <c r="M151" s="107"/>
      <c r="N151" s="112"/>
      <c r="O151" s="119"/>
    </row>
    <row r="152" spans="1:15" ht="12.75" thickBot="1">
      <c r="A152" s="397"/>
      <c r="B152" s="32" t="s">
        <v>211</v>
      </c>
      <c r="C152" s="415"/>
      <c r="D152" s="102"/>
      <c r="E152" s="102"/>
      <c r="F152" s="102"/>
      <c r="G152" s="102"/>
      <c r="H152" s="102">
        <f>D152+E152+F152+G152</f>
        <v>0</v>
      </c>
      <c r="I152" s="229">
        <f t="shared" si="4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2.75" thickBot="1">
      <c r="A153" s="1"/>
      <c r="B153" s="15"/>
      <c r="C153" s="70"/>
      <c r="D153" s="94"/>
      <c r="E153" s="94"/>
      <c r="F153" s="95"/>
      <c r="G153" s="95"/>
      <c r="H153" s="95"/>
      <c r="I153" s="229">
        <f t="shared" si="4"/>
        <v>0</v>
      </c>
      <c r="J153" s="107"/>
      <c r="K153" s="107"/>
      <c r="L153" s="107"/>
      <c r="M153" s="107"/>
      <c r="N153" s="112"/>
      <c r="O153" s="119"/>
    </row>
    <row r="154" spans="1:15" ht="12.75" thickBot="1">
      <c r="A154" s="397"/>
      <c r="B154" s="32" t="s">
        <v>212</v>
      </c>
      <c r="C154" s="415"/>
      <c r="D154" s="102"/>
      <c r="E154" s="102"/>
      <c r="F154" s="102"/>
      <c r="G154" s="102"/>
      <c r="H154" s="102">
        <f>D154+E154+F154+G154</f>
        <v>0</v>
      </c>
      <c r="I154" s="229">
        <f t="shared" si="4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</row>
    <row r="155" spans="1:15" ht="12.75" thickBot="1">
      <c r="A155" s="1"/>
      <c r="B155" s="15"/>
      <c r="C155" s="70"/>
      <c r="D155" s="94"/>
      <c r="E155" s="94"/>
      <c r="F155" s="95"/>
      <c r="G155" s="95"/>
      <c r="H155" s="95"/>
      <c r="I155" s="229">
        <f t="shared" si="4"/>
        <v>0</v>
      </c>
      <c r="J155" s="107"/>
      <c r="K155" s="107"/>
      <c r="L155" s="107"/>
      <c r="M155" s="107"/>
      <c r="N155" s="112"/>
      <c r="O155" s="119"/>
    </row>
    <row r="156" spans="1:15" ht="12.75" thickBot="1">
      <c r="A156" s="397"/>
      <c r="B156" s="32" t="s">
        <v>213</v>
      </c>
      <c r="C156" s="415"/>
      <c r="D156" s="102"/>
      <c r="E156" s="102"/>
      <c r="F156" s="102"/>
      <c r="G156" s="102">
        <v>4475.52</v>
      </c>
      <c r="H156" s="102">
        <f>D156+E156+F156+G156</f>
        <v>4475.52</v>
      </c>
      <c r="I156" s="229">
        <f t="shared" si="4"/>
        <v>2709.152542372882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2709.152542372882</v>
      </c>
    </row>
    <row r="157" spans="1:15" ht="12.75" thickBot="1">
      <c r="A157" s="28"/>
      <c r="B157" s="29"/>
      <c r="C157" s="73"/>
      <c r="D157" s="94"/>
      <c r="E157" s="94"/>
      <c r="F157" s="95"/>
      <c r="G157" s="95"/>
      <c r="H157" s="95"/>
      <c r="I157" s="229">
        <f t="shared" si="4"/>
        <v>0</v>
      </c>
      <c r="J157" s="107"/>
      <c r="K157" s="107"/>
      <c r="L157" s="107"/>
      <c r="M157" s="107"/>
      <c r="N157" s="112"/>
      <c r="O157" s="119"/>
    </row>
    <row r="158" spans="1:15" ht="12.75" thickBot="1">
      <c r="A158" s="397"/>
      <c r="B158" s="32" t="s">
        <v>214</v>
      </c>
      <c r="C158" s="415"/>
      <c r="D158" s="102"/>
      <c r="E158" s="102">
        <v>9508.4</v>
      </c>
      <c r="F158" s="102"/>
      <c r="G158" s="102"/>
      <c r="H158" s="102">
        <f>D158+E158+F158+G158</f>
        <v>9508.4</v>
      </c>
      <c r="I158" s="229">
        <f t="shared" si="4"/>
        <v>5755.690072639226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5755.690072639226</v>
      </c>
    </row>
    <row r="159" spans="1:15" ht="12.75" thickBot="1">
      <c r="A159" s="2"/>
      <c r="B159" s="3"/>
      <c r="C159" s="70"/>
      <c r="D159" s="94"/>
      <c r="E159" s="94"/>
      <c r="F159" s="95"/>
      <c r="G159" s="95"/>
      <c r="H159" s="95"/>
      <c r="I159" s="229">
        <f t="shared" si="4"/>
        <v>0</v>
      </c>
      <c r="J159" s="107"/>
      <c r="K159" s="107"/>
      <c r="L159" s="107"/>
      <c r="M159" s="107"/>
      <c r="N159" s="112"/>
      <c r="O159" s="119"/>
    </row>
    <row r="160" spans="1:15" ht="12.75" thickBot="1">
      <c r="A160" s="397"/>
      <c r="B160" s="19" t="s">
        <v>0</v>
      </c>
      <c r="C160" s="415"/>
      <c r="D160" s="102"/>
      <c r="E160" s="102"/>
      <c r="F160" s="102"/>
      <c r="G160" s="102"/>
      <c r="H160" s="102">
        <f>D160+E160+F160+G160</f>
        <v>0</v>
      </c>
      <c r="I160" s="229">
        <f t="shared" si="4"/>
        <v>0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0</v>
      </c>
    </row>
    <row r="161" spans="1:15" ht="12.75" thickBot="1">
      <c r="A161" s="1"/>
      <c r="B161" s="15"/>
      <c r="C161" s="70"/>
      <c r="D161" s="94"/>
      <c r="E161" s="94"/>
      <c r="F161" s="95"/>
      <c r="G161" s="95"/>
      <c r="H161" s="95"/>
      <c r="I161" s="229">
        <f t="shared" si="4"/>
        <v>0</v>
      </c>
      <c r="J161" s="107"/>
      <c r="K161" s="107"/>
      <c r="L161" s="107"/>
      <c r="M161" s="107"/>
      <c r="N161" s="112"/>
      <c r="O161" s="119"/>
    </row>
    <row r="162" spans="1:15" ht="12.75" thickBot="1">
      <c r="A162" s="397"/>
      <c r="B162" s="19" t="s">
        <v>1</v>
      </c>
      <c r="C162" s="415"/>
      <c r="D162" s="102"/>
      <c r="E162" s="102"/>
      <c r="F162" s="102"/>
      <c r="G162" s="102"/>
      <c r="H162" s="102">
        <f>D162+E162+F162+G162</f>
        <v>0</v>
      </c>
      <c r="I162" s="229">
        <f t="shared" si="4"/>
        <v>0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0</v>
      </c>
    </row>
    <row r="163" spans="1:15" ht="12.75" thickBot="1">
      <c r="A163" s="1"/>
      <c r="B163" s="15"/>
      <c r="C163" s="70"/>
      <c r="D163" s="94"/>
      <c r="E163" s="94"/>
      <c r="F163" s="95"/>
      <c r="G163" s="95"/>
      <c r="H163" s="95"/>
      <c r="I163" s="229">
        <f t="shared" si="4"/>
        <v>0</v>
      </c>
      <c r="J163" s="107"/>
      <c r="K163" s="107"/>
      <c r="L163" s="107"/>
      <c r="M163" s="107"/>
      <c r="N163" s="112"/>
      <c r="O163" s="119"/>
    </row>
    <row r="164" spans="1:15" ht="12.75" thickBot="1">
      <c r="A164" s="397"/>
      <c r="B164" s="19" t="s">
        <v>2</v>
      </c>
      <c r="C164" s="415">
        <v>15101.06</v>
      </c>
      <c r="D164" s="102">
        <v>21141.48</v>
      </c>
      <c r="E164" s="102">
        <v>32984.4</v>
      </c>
      <c r="F164" s="102">
        <v>46775.59</v>
      </c>
      <c r="G164" s="102">
        <v>48244.98</v>
      </c>
      <c r="H164" s="102">
        <f>D164+E164+F164+G164</f>
        <v>149146.45</v>
      </c>
      <c r="I164" s="229">
        <f t="shared" si="4"/>
        <v>90282.35472154965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105383.41472154965</v>
      </c>
    </row>
    <row r="165" spans="1:15" ht="12.75" thickBot="1">
      <c r="A165" s="1"/>
      <c r="B165" s="15"/>
      <c r="C165" s="70"/>
      <c r="D165" s="94"/>
      <c r="E165" s="94"/>
      <c r="F165" s="95"/>
      <c r="G165" s="95"/>
      <c r="H165" s="95"/>
      <c r="I165" s="229">
        <f t="shared" si="4"/>
        <v>0</v>
      </c>
      <c r="J165" s="107"/>
      <c r="K165" s="107"/>
      <c r="L165" s="107"/>
      <c r="M165" s="107"/>
      <c r="N165" s="120"/>
      <c r="O165" s="123"/>
    </row>
    <row r="166" spans="1:15" ht="12.75" thickBot="1">
      <c r="A166" s="397"/>
      <c r="B166" s="32" t="s">
        <v>7</v>
      </c>
      <c r="C166" s="415"/>
      <c r="D166" s="102"/>
      <c r="E166" s="102">
        <v>4850.89</v>
      </c>
      <c r="F166" s="102">
        <v>17182.8</v>
      </c>
      <c r="G166" s="102">
        <v>20403.57</v>
      </c>
      <c r="H166" s="102">
        <f>D166+E166+F166+G166</f>
        <v>42437.259999999995</v>
      </c>
      <c r="I166" s="229">
        <f t="shared" si="4"/>
        <v>25688.414043583536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25688.414043583536</v>
      </c>
    </row>
    <row r="167" spans="1:15" ht="12.75" thickBot="1">
      <c r="A167" s="28"/>
      <c r="B167" s="29"/>
      <c r="C167" s="73"/>
      <c r="D167" s="94"/>
      <c r="E167" s="94"/>
      <c r="F167" s="95"/>
      <c r="G167" s="95"/>
      <c r="H167" s="95"/>
      <c r="I167" s="229">
        <f t="shared" si="4"/>
        <v>0</v>
      </c>
      <c r="J167" s="107"/>
      <c r="K167" s="107"/>
      <c r="L167" s="107"/>
      <c r="M167" s="107"/>
      <c r="N167" s="120"/>
      <c r="O167" s="123"/>
    </row>
    <row r="168" spans="1:15" ht="12.75" thickBot="1">
      <c r="A168" s="397"/>
      <c r="B168" s="32" t="s">
        <v>8</v>
      </c>
      <c r="C168" s="415"/>
      <c r="D168" s="102"/>
      <c r="E168" s="102"/>
      <c r="F168" s="102">
        <v>2380.36</v>
      </c>
      <c r="G168" s="102">
        <v>3883.83</v>
      </c>
      <c r="H168" s="102">
        <f>D168+E168+F168+G168</f>
        <v>6264.1900000000005</v>
      </c>
      <c r="I168" s="229">
        <f t="shared" si="4"/>
        <v>3791.8825665859567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3791.8825665859567</v>
      </c>
    </row>
    <row r="169" spans="1:15" ht="12.75" thickBot="1">
      <c r="A169" s="1"/>
      <c r="B169" s="15"/>
      <c r="C169" s="70"/>
      <c r="D169" s="94"/>
      <c r="E169" s="94"/>
      <c r="F169" s="95"/>
      <c r="G169" s="95"/>
      <c r="H169" s="95"/>
      <c r="I169" s="229">
        <f t="shared" si="4"/>
        <v>0</v>
      </c>
      <c r="J169" s="107"/>
      <c r="K169" s="107"/>
      <c r="L169" s="107"/>
      <c r="M169" s="107"/>
      <c r="N169" s="120"/>
      <c r="O169" s="123"/>
    </row>
    <row r="170" spans="1:15" ht="12.75" thickBot="1">
      <c r="A170" s="397"/>
      <c r="B170" s="32" t="s">
        <v>9</v>
      </c>
      <c r="C170" s="415"/>
      <c r="D170" s="102">
        <v>1787.16</v>
      </c>
      <c r="E170" s="102">
        <v>4302.14</v>
      </c>
      <c r="F170" s="102">
        <v>6687.72</v>
      </c>
      <c r="G170" s="102">
        <v>6687.72</v>
      </c>
      <c r="H170" s="102">
        <f>D170+E170+F170+G170</f>
        <v>19464.74</v>
      </c>
      <c r="I170" s="229">
        <f t="shared" si="4"/>
        <v>11782.530266343827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11782.530266343827</v>
      </c>
    </row>
    <row r="171" spans="1:15" ht="12.75" thickBot="1">
      <c r="A171" s="1"/>
      <c r="B171" s="15"/>
      <c r="C171" s="70"/>
      <c r="D171" s="94"/>
      <c r="E171" s="94"/>
      <c r="F171" s="95"/>
      <c r="G171" s="95"/>
      <c r="H171" s="95"/>
      <c r="I171" s="229">
        <f t="shared" si="4"/>
        <v>0</v>
      </c>
      <c r="J171" s="107"/>
      <c r="K171" s="107"/>
      <c r="L171" s="107"/>
      <c r="M171" s="107"/>
      <c r="N171" s="120"/>
      <c r="O171" s="123"/>
    </row>
    <row r="172" spans="1:15" ht="12.75" thickBot="1">
      <c r="A172" s="397"/>
      <c r="B172" s="32" t="s">
        <v>328</v>
      </c>
      <c r="C172" s="415"/>
      <c r="D172" s="102"/>
      <c r="E172" s="102"/>
      <c r="F172" s="102"/>
      <c r="G172" s="102"/>
      <c r="H172" s="102">
        <f>D172+E172+F172+G172</f>
        <v>0</v>
      </c>
      <c r="I172" s="229">
        <f t="shared" si="4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2.75" thickBot="1">
      <c r="A173" s="1"/>
      <c r="B173" s="15"/>
      <c r="C173" s="70"/>
      <c r="D173" s="94"/>
      <c r="E173" s="94"/>
      <c r="F173" s="95"/>
      <c r="G173" s="95"/>
      <c r="H173" s="95"/>
      <c r="I173" s="229">
        <f t="shared" si="4"/>
        <v>0</v>
      </c>
      <c r="J173" s="107"/>
      <c r="K173" s="107"/>
      <c r="L173" s="107"/>
      <c r="M173" s="107"/>
      <c r="N173" s="120"/>
      <c r="O173" s="123"/>
    </row>
    <row r="174" spans="1:15" ht="12.75" thickBot="1">
      <c r="A174" s="397"/>
      <c r="B174" s="32" t="s">
        <v>11</v>
      </c>
      <c r="C174" s="415"/>
      <c r="D174" s="102"/>
      <c r="E174" s="102"/>
      <c r="F174" s="102"/>
      <c r="G174" s="102"/>
      <c r="H174" s="102">
        <f>D174+E174+F174+G174</f>
        <v>0</v>
      </c>
      <c r="I174" s="229">
        <f t="shared" si="4"/>
        <v>0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0</v>
      </c>
    </row>
    <row r="175" spans="1:15" ht="12.75" thickBot="1">
      <c r="A175" s="1"/>
      <c r="B175" s="15"/>
      <c r="C175" s="70"/>
      <c r="D175" s="94"/>
      <c r="E175" s="94"/>
      <c r="F175" s="95"/>
      <c r="G175" s="95"/>
      <c r="H175" s="95"/>
      <c r="I175" s="229">
        <f t="shared" si="4"/>
        <v>0</v>
      </c>
      <c r="J175" s="107"/>
      <c r="K175" s="107"/>
      <c r="L175" s="107"/>
      <c r="M175" s="107"/>
      <c r="N175" s="120"/>
      <c r="O175" s="123"/>
    </row>
    <row r="176" spans="1:15" ht="12.75" thickBot="1">
      <c r="A176" s="397"/>
      <c r="B176" s="32" t="s">
        <v>12</v>
      </c>
      <c r="C176" s="415"/>
      <c r="D176" s="102"/>
      <c r="E176" s="102"/>
      <c r="F176" s="102"/>
      <c r="G176" s="102"/>
      <c r="H176" s="102">
        <f>D176+E176+F176+G176</f>
        <v>0</v>
      </c>
      <c r="I176" s="229">
        <f t="shared" si="4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2.75" thickBot="1">
      <c r="A177" s="1"/>
      <c r="B177" s="15"/>
      <c r="C177" s="70"/>
      <c r="D177" s="94"/>
      <c r="E177" s="94"/>
      <c r="F177" s="95"/>
      <c r="G177" s="95"/>
      <c r="H177" s="95"/>
      <c r="I177" s="229">
        <f t="shared" si="4"/>
        <v>0</v>
      </c>
      <c r="J177" s="107"/>
      <c r="K177" s="107"/>
      <c r="L177" s="107"/>
      <c r="M177" s="107"/>
      <c r="N177" s="120"/>
      <c r="O177" s="123"/>
    </row>
    <row r="178" spans="1:15" ht="12.75" thickBot="1">
      <c r="A178" s="16"/>
      <c r="B178" s="1" t="s">
        <v>13</v>
      </c>
      <c r="C178" s="71"/>
      <c r="D178" s="102"/>
      <c r="E178" s="102"/>
      <c r="F178" s="102"/>
      <c r="G178" s="102"/>
      <c r="H178" s="102">
        <f>D178+E178+F178+G178</f>
        <v>0</v>
      </c>
      <c r="I178" s="229">
        <f t="shared" si="4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</row>
    <row r="179" spans="1:15" ht="12.75" thickBot="1">
      <c r="A179" s="1"/>
      <c r="B179" s="1"/>
      <c r="C179" s="70"/>
      <c r="D179" s="94"/>
      <c r="E179" s="94"/>
      <c r="F179" s="95"/>
      <c r="G179" s="95"/>
      <c r="H179" s="95"/>
      <c r="I179" s="229">
        <f t="shared" si="4"/>
        <v>0</v>
      </c>
      <c r="J179" s="107"/>
      <c r="K179" s="107"/>
      <c r="L179" s="107"/>
      <c r="M179" s="107"/>
      <c r="N179" s="120"/>
      <c r="O179" s="123"/>
    </row>
    <row r="180" spans="1:15" ht="12.75" thickBot="1">
      <c r="A180" s="397"/>
      <c r="B180" s="19" t="s">
        <v>14</v>
      </c>
      <c r="C180" s="415">
        <v>1800.55</v>
      </c>
      <c r="D180" s="102">
        <v>2067.94</v>
      </c>
      <c r="E180" s="102">
        <v>3864.57</v>
      </c>
      <c r="F180" s="102">
        <v>3864.57</v>
      </c>
      <c r="G180" s="102">
        <v>3864.57</v>
      </c>
      <c r="H180" s="102">
        <f>D180+E180+F180+G180</f>
        <v>13661.65</v>
      </c>
      <c r="I180" s="229">
        <f t="shared" si="4"/>
        <v>8269.763922518161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10070.31392251816</v>
      </c>
    </row>
    <row r="181" spans="1:15" ht="12.75" thickBot="1">
      <c r="A181" s="1"/>
      <c r="B181" s="15"/>
      <c r="C181" s="70"/>
      <c r="D181" s="94"/>
      <c r="E181" s="94"/>
      <c r="F181" s="95"/>
      <c r="G181" s="95"/>
      <c r="H181" s="95"/>
      <c r="I181" s="229">
        <f t="shared" si="4"/>
        <v>0</v>
      </c>
      <c r="J181" s="107"/>
      <c r="K181" s="107"/>
      <c r="L181" s="107"/>
      <c r="M181" s="107"/>
      <c r="N181" s="120"/>
      <c r="O181" s="123"/>
    </row>
    <row r="182" spans="1:15" ht="12.75" thickBot="1">
      <c r="A182" s="397"/>
      <c r="B182" s="32" t="s">
        <v>15</v>
      </c>
      <c r="C182" s="415"/>
      <c r="D182" s="102"/>
      <c r="E182" s="102"/>
      <c r="F182" s="102"/>
      <c r="G182" s="102"/>
      <c r="H182" s="102">
        <f>D182+E182+F182+G182</f>
        <v>0</v>
      </c>
      <c r="I182" s="229">
        <f t="shared" si="4"/>
        <v>0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0</v>
      </c>
    </row>
    <row r="183" spans="1:15" ht="12.75" thickBot="1">
      <c r="A183" s="28"/>
      <c r="B183" s="29"/>
      <c r="C183" s="73"/>
      <c r="D183" s="94"/>
      <c r="E183" s="94"/>
      <c r="F183" s="95"/>
      <c r="G183" s="95"/>
      <c r="H183" s="95"/>
      <c r="I183" s="229">
        <f t="shared" si="4"/>
        <v>0</v>
      </c>
      <c r="J183" s="107"/>
      <c r="K183" s="107"/>
      <c r="L183" s="107"/>
      <c r="M183" s="107"/>
      <c r="N183" s="120"/>
      <c r="O183" s="123"/>
    </row>
    <row r="184" spans="1:15" ht="12.75" thickBot="1">
      <c r="A184" s="397"/>
      <c r="B184" s="19" t="s">
        <v>56</v>
      </c>
      <c r="C184" s="415"/>
      <c r="D184" s="102"/>
      <c r="E184" s="102"/>
      <c r="F184" s="102"/>
      <c r="G184" s="102"/>
      <c r="H184" s="102">
        <f>D184+E184+F184+G184</f>
        <v>0</v>
      </c>
      <c r="I184" s="229">
        <f t="shared" si="4"/>
        <v>0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0</v>
      </c>
    </row>
    <row r="185" spans="1:15" ht="12.75" thickBot="1">
      <c r="A185" s="15"/>
      <c r="B185" s="15"/>
      <c r="C185" s="76"/>
      <c r="D185" s="94"/>
      <c r="E185" s="94"/>
      <c r="F185" s="95"/>
      <c r="G185" s="95"/>
      <c r="H185" s="95"/>
      <c r="I185" s="229">
        <f t="shared" si="4"/>
        <v>0</v>
      </c>
      <c r="J185" s="107"/>
      <c r="K185" s="107"/>
      <c r="L185" s="107"/>
      <c r="M185" s="107"/>
      <c r="N185" s="120"/>
      <c r="O185" s="123"/>
    </row>
    <row r="186" spans="1:15" ht="12.75" thickBot="1">
      <c r="A186" s="397"/>
      <c r="B186" s="19" t="s">
        <v>16</v>
      </c>
      <c r="C186" s="415">
        <v>35870.32</v>
      </c>
      <c r="D186" s="102">
        <v>40752.99</v>
      </c>
      <c r="E186" s="102">
        <v>12226.28</v>
      </c>
      <c r="F186" s="102">
        <v>12225.99</v>
      </c>
      <c r="G186" s="102">
        <v>12225.99</v>
      </c>
      <c r="H186" s="102">
        <f>D186+E186+F186+G186</f>
        <v>77431.25</v>
      </c>
      <c r="I186" s="229">
        <f t="shared" si="4"/>
        <v>46871.2167070218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82741.53670702179</v>
      </c>
    </row>
    <row r="187" spans="1:15" ht="12.75" thickBot="1">
      <c r="A187" s="2"/>
      <c r="B187" s="3"/>
      <c r="C187" s="70"/>
      <c r="D187" s="94"/>
      <c r="E187" s="94"/>
      <c r="F187" s="94"/>
      <c r="G187" s="95"/>
      <c r="H187" s="95"/>
      <c r="I187" s="229">
        <f t="shared" si="4"/>
        <v>0</v>
      </c>
      <c r="J187" s="107"/>
      <c r="K187" s="107"/>
      <c r="L187" s="107"/>
      <c r="M187" s="107"/>
      <c r="N187" s="120"/>
      <c r="O187" s="123"/>
    </row>
    <row r="188" spans="1:15" ht="12.75" thickBot="1">
      <c r="A188" s="397"/>
      <c r="B188" s="19" t="s">
        <v>329</v>
      </c>
      <c r="C188" s="415"/>
      <c r="D188" s="102"/>
      <c r="E188" s="102"/>
      <c r="F188" s="102"/>
      <c r="G188" s="102"/>
      <c r="H188" s="102">
        <f>D188+E188+F188+G188</f>
        <v>0</v>
      </c>
      <c r="I188" s="229">
        <f t="shared" si="4"/>
        <v>0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0</v>
      </c>
    </row>
    <row r="189" spans="1:15" ht="12.75" thickBot="1">
      <c r="A189" s="1"/>
      <c r="B189" s="15"/>
      <c r="C189" s="70"/>
      <c r="D189" s="94"/>
      <c r="E189" s="94"/>
      <c r="F189" s="94"/>
      <c r="G189" s="95"/>
      <c r="H189" s="95"/>
      <c r="I189" s="229">
        <f t="shared" si="4"/>
        <v>0</v>
      </c>
      <c r="J189" s="107"/>
      <c r="K189" s="107"/>
      <c r="L189" s="107"/>
      <c r="M189" s="107"/>
      <c r="N189" s="120"/>
      <c r="O189" s="123"/>
    </row>
    <row r="190" spans="1:15" ht="12.75" thickBot="1">
      <c r="A190" s="397"/>
      <c r="B190" s="19" t="s">
        <v>22</v>
      </c>
      <c r="C190" s="415">
        <v>324.76</v>
      </c>
      <c r="D190" s="102">
        <v>1136.67</v>
      </c>
      <c r="E190" s="102">
        <v>1136.67</v>
      </c>
      <c r="F190" s="102">
        <v>1136.67</v>
      </c>
      <c r="G190" s="102">
        <v>631.4</v>
      </c>
      <c r="H190" s="102">
        <f>D190+E190+F190+G190</f>
        <v>4041.4100000000003</v>
      </c>
      <c r="I190" s="229">
        <f t="shared" si="4"/>
        <v>2446.3740920096857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2771.1340920096854</v>
      </c>
    </row>
    <row r="191" spans="1:15" ht="12.75" thickBot="1">
      <c r="A191" s="1"/>
      <c r="B191" s="15"/>
      <c r="C191" s="70"/>
      <c r="D191" s="94"/>
      <c r="E191" s="94"/>
      <c r="F191" s="94"/>
      <c r="G191" s="95"/>
      <c r="H191" s="95"/>
      <c r="I191" s="229">
        <f t="shared" si="4"/>
        <v>0</v>
      </c>
      <c r="J191" s="107"/>
      <c r="K191" s="107"/>
      <c r="L191" s="107"/>
      <c r="M191" s="107"/>
      <c r="N191" s="120"/>
      <c r="O191" s="123"/>
    </row>
    <row r="192" spans="1:15" ht="12.75" thickBot="1">
      <c r="A192" s="397"/>
      <c r="B192" s="19" t="s">
        <v>23</v>
      </c>
      <c r="C192" s="415"/>
      <c r="D192" s="102"/>
      <c r="E192" s="102"/>
      <c r="F192" s="102"/>
      <c r="G192" s="102"/>
      <c r="H192" s="102">
        <f>D192+E192+F192+G192</f>
        <v>0</v>
      </c>
      <c r="I192" s="229">
        <f t="shared" si="4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2.75" thickBot="1">
      <c r="A193" s="2"/>
      <c r="B193" s="3"/>
      <c r="C193" s="70"/>
      <c r="D193" s="94"/>
      <c r="E193" s="94"/>
      <c r="F193" s="94"/>
      <c r="G193" s="95"/>
      <c r="H193" s="95"/>
      <c r="I193" s="229">
        <f t="shared" si="4"/>
        <v>0</v>
      </c>
      <c r="J193" s="107"/>
      <c r="K193" s="107"/>
      <c r="L193" s="107"/>
      <c r="M193" s="107"/>
      <c r="N193" s="120"/>
      <c r="O193" s="123"/>
    </row>
    <row r="194" spans="1:15" ht="12.75" thickBot="1">
      <c r="A194" s="397"/>
      <c r="B194" s="19" t="s">
        <v>24</v>
      </c>
      <c r="C194" s="415"/>
      <c r="D194" s="102"/>
      <c r="E194" s="102"/>
      <c r="F194" s="102"/>
      <c r="G194" s="102"/>
      <c r="H194" s="102">
        <f>D194+E194+F194+G194</f>
        <v>0</v>
      </c>
      <c r="I194" s="229">
        <f t="shared" si="4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2.75" thickBot="1">
      <c r="A195" s="1"/>
      <c r="B195" s="15"/>
      <c r="C195" s="70"/>
      <c r="D195" s="94"/>
      <c r="E195" s="94"/>
      <c r="F195" s="94"/>
      <c r="G195" s="95"/>
      <c r="H195" s="95"/>
      <c r="I195" s="229">
        <f t="shared" si="4"/>
        <v>0</v>
      </c>
      <c r="J195" s="107"/>
      <c r="K195" s="107"/>
      <c r="L195" s="107"/>
      <c r="M195" s="107"/>
      <c r="N195" s="120"/>
      <c r="O195" s="123"/>
    </row>
    <row r="196" spans="1:15" ht="12.75" thickBot="1">
      <c r="A196" s="397"/>
      <c r="B196" s="32" t="s">
        <v>25</v>
      </c>
      <c r="C196" s="415"/>
      <c r="D196" s="102"/>
      <c r="E196" s="102"/>
      <c r="F196" s="102"/>
      <c r="G196" s="102"/>
      <c r="H196" s="102">
        <f>D196+E196+F196+G196</f>
        <v>0</v>
      </c>
      <c r="I196" s="229">
        <f t="shared" si="4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2.75" thickBot="1">
      <c r="A197" s="1"/>
      <c r="B197" s="15"/>
      <c r="C197" s="70"/>
      <c r="D197" s="94"/>
      <c r="E197" s="94"/>
      <c r="F197" s="94"/>
      <c r="G197" s="95"/>
      <c r="H197" s="95"/>
      <c r="I197" s="229">
        <f t="shared" si="4"/>
        <v>0</v>
      </c>
      <c r="J197" s="107"/>
      <c r="K197" s="107"/>
      <c r="L197" s="107"/>
      <c r="M197" s="107"/>
      <c r="N197" s="120"/>
      <c r="O197" s="123"/>
    </row>
    <row r="198" spans="1:15" ht="12.75" thickBot="1">
      <c r="A198" s="397"/>
      <c r="B198" s="32" t="s">
        <v>333</v>
      </c>
      <c r="C198" s="415"/>
      <c r="D198" s="102">
        <v>160.41</v>
      </c>
      <c r="E198" s="102">
        <v>4972.83</v>
      </c>
      <c r="F198" s="102">
        <v>20028.69</v>
      </c>
      <c r="G198" s="102">
        <v>5889.01</v>
      </c>
      <c r="H198" s="102">
        <f>D198+E198+F198+G198</f>
        <v>31050.940000000002</v>
      </c>
      <c r="I198" s="229">
        <f t="shared" si="4"/>
        <v>18795.968523002426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18795.968523002426</v>
      </c>
    </row>
    <row r="199" spans="1:15" ht="12.75" thickBot="1">
      <c r="A199" s="28"/>
      <c r="B199" s="29"/>
      <c r="C199" s="73"/>
      <c r="D199" s="94"/>
      <c r="E199" s="94"/>
      <c r="F199" s="94"/>
      <c r="G199" s="95"/>
      <c r="H199" s="95"/>
      <c r="I199" s="229">
        <f t="shared" si="4"/>
        <v>0</v>
      </c>
      <c r="J199" s="107"/>
      <c r="K199" s="107"/>
      <c r="L199" s="107"/>
      <c r="M199" s="107"/>
      <c r="N199" s="120"/>
      <c r="O199" s="123"/>
    </row>
    <row r="200" spans="1:15" ht="12.75" thickBot="1">
      <c r="A200" s="397"/>
      <c r="B200" s="19" t="s">
        <v>26</v>
      </c>
      <c r="C200" s="415"/>
      <c r="D200" s="102"/>
      <c r="E200" s="102"/>
      <c r="F200" s="102"/>
      <c r="G200" s="102">
        <v>15871.62</v>
      </c>
      <c r="H200" s="102">
        <f>D200+E200+F200+G200</f>
        <v>15871.62</v>
      </c>
      <c r="I200" s="229">
        <f t="shared" si="4"/>
        <v>9607.518159806297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9607.518159806297</v>
      </c>
    </row>
    <row r="201" spans="1:15" ht="12.75" thickBot="1">
      <c r="A201" s="2"/>
      <c r="B201" s="3"/>
      <c r="C201" s="70"/>
      <c r="D201" s="94"/>
      <c r="E201" s="94"/>
      <c r="F201" s="94"/>
      <c r="G201" s="95"/>
      <c r="H201" s="95"/>
      <c r="I201" s="229">
        <f t="shared" si="4"/>
        <v>0</v>
      </c>
      <c r="J201" s="107"/>
      <c r="K201" s="107"/>
      <c r="L201" s="107"/>
      <c r="M201" s="107"/>
      <c r="N201" s="120"/>
      <c r="O201" s="123"/>
    </row>
    <row r="202" spans="1:15" ht="12.75" thickBot="1">
      <c r="A202" s="2"/>
      <c r="B202" s="2" t="s">
        <v>27</v>
      </c>
      <c r="C202" s="186"/>
      <c r="D202" s="102"/>
      <c r="E202" s="102"/>
      <c r="F202" s="102"/>
      <c r="G202" s="102"/>
      <c r="H202" s="102">
        <f>D202+E202+F202+G202</f>
        <v>0</v>
      </c>
      <c r="I202" s="229">
        <f t="shared" si="4"/>
        <v>0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0</v>
      </c>
    </row>
    <row r="203" spans="1:15" ht="12.75" thickBot="1">
      <c r="A203" s="16"/>
      <c r="B203" s="6"/>
      <c r="C203" s="71"/>
      <c r="D203" s="102"/>
      <c r="E203" s="102"/>
      <c r="F203" s="102"/>
      <c r="G203" s="102"/>
      <c r="H203" s="102"/>
      <c r="I203" s="229">
        <f t="shared" si="4"/>
        <v>0</v>
      </c>
      <c r="J203" s="109"/>
      <c r="K203" s="109"/>
      <c r="L203" s="109"/>
      <c r="M203" s="109"/>
      <c r="N203" s="503"/>
      <c r="O203" s="146"/>
    </row>
    <row r="204" spans="1:15" ht="12.75" thickBot="1">
      <c r="A204" s="397"/>
      <c r="B204" s="32" t="s">
        <v>28</v>
      </c>
      <c r="C204" s="415">
        <v>1439.26</v>
      </c>
      <c r="D204" s="102">
        <v>4466.36</v>
      </c>
      <c r="E204" s="102">
        <v>5043.84</v>
      </c>
      <c r="F204" s="102">
        <v>5043.84</v>
      </c>
      <c r="G204" s="102">
        <v>20703.83</v>
      </c>
      <c r="H204" s="102">
        <f>D204+E204+F204+G204</f>
        <v>35257.87</v>
      </c>
      <c r="I204" s="229">
        <f t="shared" si="4"/>
        <v>21342.536319612595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22781.796319612593</v>
      </c>
    </row>
    <row r="205" spans="1:15" ht="12.75" thickBot="1">
      <c r="A205" s="1"/>
      <c r="B205" s="15"/>
      <c r="C205" s="70"/>
      <c r="D205" s="94"/>
      <c r="E205" s="94"/>
      <c r="F205" s="94"/>
      <c r="G205" s="95"/>
      <c r="H205" s="95"/>
      <c r="I205" s="229">
        <f t="shared" si="4"/>
        <v>0</v>
      </c>
      <c r="J205" s="107"/>
      <c r="K205" s="107"/>
      <c r="L205" s="107"/>
      <c r="M205" s="107"/>
      <c r="N205" s="120"/>
      <c r="O205" s="123"/>
    </row>
    <row r="206" spans="1:15" ht="12.75" thickBot="1">
      <c r="A206" s="397"/>
      <c r="B206" s="32" t="s">
        <v>29</v>
      </c>
      <c r="C206" s="415">
        <v>5560.49</v>
      </c>
      <c r="D206" s="102">
        <v>3893.01</v>
      </c>
      <c r="E206" s="102">
        <v>3893.01</v>
      </c>
      <c r="F206" s="102">
        <v>3893.01</v>
      </c>
      <c r="G206" s="102">
        <v>3893.01</v>
      </c>
      <c r="H206" s="102">
        <f>D206+E206+F206+G206</f>
        <v>15572.04</v>
      </c>
      <c r="I206" s="229">
        <f aca="true" t="shared" si="5" ref="I206:I235">H206/1.4/1.18</f>
        <v>9426.174334140438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14986.664334140438</v>
      </c>
    </row>
    <row r="207" spans="1:15" ht="12.75" thickBot="1">
      <c r="A207" s="1"/>
      <c r="B207" s="15"/>
      <c r="C207" s="70"/>
      <c r="D207" s="94"/>
      <c r="E207" s="94"/>
      <c r="F207" s="94"/>
      <c r="G207" s="95"/>
      <c r="H207" s="95"/>
      <c r="I207" s="229">
        <f t="shared" si="5"/>
        <v>0</v>
      </c>
      <c r="J207" s="107"/>
      <c r="K207" s="107"/>
      <c r="L207" s="107"/>
      <c r="M207" s="107"/>
      <c r="N207" s="120"/>
      <c r="O207" s="123"/>
    </row>
    <row r="208" spans="1:15" ht="12.75" thickBot="1">
      <c r="A208" s="397"/>
      <c r="B208" s="32" t="s">
        <v>30</v>
      </c>
      <c r="C208" s="415">
        <v>5502.81</v>
      </c>
      <c r="D208" s="102">
        <v>3466.77</v>
      </c>
      <c r="E208" s="102">
        <v>11461.14</v>
      </c>
      <c r="F208" s="102">
        <v>7047.21</v>
      </c>
      <c r="G208" s="102">
        <v>10479.13</v>
      </c>
      <c r="H208" s="102">
        <f>D208+E208+F208+G208</f>
        <v>32454.25</v>
      </c>
      <c r="I208" s="229">
        <f t="shared" si="5"/>
        <v>19645.429782082327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25148.239782082328</v>
      </c>
    </row>
    <row r="209" spans="1:15" ht="12.75" thickBot="1">
      <c r="A209" s="1"/>
      <c r="B209" s="15"/>
      <c r="C209" s="70"/>
      <c r="D209" s="94"/>
      <c r="E209" s="94"/>
      <c r="F209" s="94"/>
      <c r="G209" s="95"/>
      <c r="H209" s="95"/>
      <c r="I209" s="229">
        <f t="shared" si="5"/>
        <v>0</v>
      </c>
      <c r="J209" s="107"/>
      <c r="K209" s="107"/>
      <c r="L209" s="107"/>
      <c r="M209" s="107"/>
      <c r="N209" s="120"/>
      <c r="O209" s="123"/>
    </row>
    <row r="210" spans="1:15" ht="12.75" thickBot="1">
      <c r="A210" s="397"/>
      <c r="B210" s="32" t="s">
        <v>31</v>
      </c>
      <c r="C210" s="415">
        <v>2114.32</v>
      </c>
      <c r="D210" s="102">
        <v>1776.03</v>
      </c>
      <c r="E210" s="102">
        <v>1776.03</v>
      </c>
      <c r="F210" s="102">
        <v>1775.91</v>
      </c>
      <c r="G210" s="102">
        <v>2073.3</v>
      </c>
      <c r="H210" s="102">
        <f>D210+E210+F210+G210</f>
        <v>7401.27</v>
      </c>
      <c r="I210" s="229">
        <f t="shared" si="5"/>
        <v>4480.18765133172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6594.50765133172</v>
      </c>
    </row>
    <row r="211" spans="1:15" ht="12.75" thickBot="1">
      <c r="A211" s="1"/>
      <c r="B211" s="15"/>
      <c r="C211" s="70"/>
      <c r="D211" s="94"/>
      <c r="E211" s="94"/>
      <c r="F211" s="94"/>
      <c r="G211" s="95"/>
      <c r="H211" s="95"/>
      <c r="I211" s="229">
        <f t="shared" si="5"/>
        <v>0</v>
      </c>
      <c r="J211" s="107"/>
      <c r="K211" s="107"/>
      <c r="L211" s="107"/>
      <c r="M211" s="107"/>
      <c r="N211" s="120"/>
      <c r="O211" s="123"/>
    </row>
    <row r="212" spans="1:15" ht="12.75" thickBot="1">
      <c r="A212" s="251"/>
      <c r="B212" s="32" t="s">
        <v>32</v>
      </c>
      <c r="C212" s="415">
        <v>27912.79</v>
      </c>
      <c r="D212" s="102">
        <v>17156.16</v>
      </c>
      <c r="E212" s="102">
        <v>17156.16</v>
      </c>
      <c r="F212" s="102">
        <v>17156.16</v>
      </c>
      <c r="G212" s="102">
        <v>17156.16</v>
      </c>
      <c r="H212" s="102">
        <f>D212+E212+F212+G212</f>
        <v>68624.64</v>
      </c>
      <c r="I212" s="229">
        <f t="shared" si="5"/>
        <v>41540.33898305085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69453.12898305085</v>
      </c>
    </row>
    <row r="213" spans="1:15" ht="12.75" thickBot="1">
      <c r="A213" s="1"/>
      <c r="B213" s="15"/>
      <c r="C213" s="70"/>
      <c r="D213" s="94"/>
      <c r="E213" s="94"/>
      <c r="F213" s="94"/>
      <c r="G213" s="95"/>
      <c r="H213" s="95"/>
      <c r="I213" s="229">
        <f t="shared" si="5"/>
        <v>0</v>
      </c>
      <c r="J213" s="107"/>
      <c r="K213" s="107"/>
      <c r="L213" s="107"/>
      <c r="M213" s="107"/>
      <c r="N213" s="120"/>
      <c r="O213" s="123"/>
    </row>
    <row r="214" spans="1:15" ht="12.75" thickBot="1">
      <c r="A214" s="397"/>
      <c r="B214" s="19" t="s">
        <v>342</v>
      </c>
      <c r="C214" s="415">
        <v>24624.59</v>
      </c>
      <c r="D214" s="102">
        <v>14549.01</v>
      </c>
      <c r="E214" s="102">
        <v>14549.01</v>
      </c>
      <c r="F214" s="102">
        <v>14549.01</v>
      </c>
      <c r="G214" s="102">
        <v>11768.52</v>
      </c>
      <c r="H214" s="102">
        <f>D214+E214+F214+G214</f>
        <v>55415.55</v>
      </c>
      <c r="I214" s="229">
        <f t="shared" si="5"/>
        <v>33544.52179176756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58169.11179176756</v>
      </c>
    </row>
    <row r="215" spans="1:15" ht="12.75" thickBot="1">
      <c r="A215" s="2"/>
      <c r="B215" s="3"/>
      <c r="C215" s="70"/>
      <c r="D215" s="94"/>
      <c r="E215" s="94"/>
      <c r="F215" s="94"/>
      <c r="G215" s="95"/>
      <c r="H215" s="95"/>
      <c r="I215" s="229">
        <f t="shared" si="5"/>
        <v>0</v>
      </c>
      <c r="J215" s="107"/>
      <c r="K215" s="107"/>
      <c r="L215" s="107"/>
      <c r="M215" s="107"/>
      <c r="N215" s="120"/>
      <c r="O215" s="123"/>
    </row>
    <row r="216" spans="1:15" ht="12.75" thickBot="1">
      <c r="A216" s="397"/>
      <c r="B216" s="19" t="s">
        <v>33</v>
      </c>
      <c r="C216" s="415">
        <v>680.61</v>
      </c>
      <c r="D216" s="102">
        <v>1406.58</v>
      </c>
      <c r="E216" s="102">
        <v>1406.58</v>
      </c>
      <c r="F216" s="102">
        <v>1406.58</v>
      </c>
      <c r="G216" s="102">
        <v>1406.58</v>
      </c>
      <c r="H216" s="102">
        <f>D216+E216+F216+G216</f>
        <v>5626.32</v>
      </c>
      <c r="I216" s="229">
        <f t="shared" si="5"/>
        <v>3405.7627118644073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4086.3727118644074</v>
      </c>
    </row>
    <row r="217" spans="1:15" ht="12.75" thickBot="1">
      <c r="A217" s="1"/>
      <c r="B217" s="15"/>
      <c r="C217" s="70"/>
      <c r="D217" s="94"/>
      <c r="E217" s="94"/>
      <c r="F217" s="94"/>
      <c r="G217" s="95"/>
      <c r="H217" s="95"/>
      <c r="I217" s="229">
        <f t="shared" si="5"/>
        <v>0</v>
      </c>
      <c r="J217" s="107"/>
      <c r="K217" s="107"/>
      <c r="L217" s="107"/>
      <c r="M217" s="107"/>
      <c r="N217" s="120"/>
      <c r="O217" s="123"/>
    </row>
    <row r="218" spans="1:15" ht="12.75" thickBot="1">
      <c r="A218" s="263"/>
      <c r="B218" s="32" t="s">
        <v>34</v>
      </c>
      <c r="C218" s="416"/>
      <c r="D218" s="102"/>
      <c r="E218" s="102"/>
      <c r="F218" s="102"/>
      <c r="G218" s="102"/>
      <c r="H218" s="102">
        <f>D218+E218+F218+G218</f>
        <v>0</v>
      </c>
      <c r="I218" s="229">
        <f t="shared" si="5"/>
        <v>0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0</v>
      </c>
    </row>
    <row r="219" spans="1:15" ht="12.75" thickBot="1">
      <c r="A219" s="15"/>
      <c r="B219" s="15"/>
      <c r="C219" s="77"/>
      <c r="D219" s="94"/>
      <c r="E219" s="94"/>
      <c r="F219" s="94"/>
      <c r="G219" s="95"/>
      <c r="H219" s="95"/>
      <c r="I219" s="229">
        <f t="shared" si="5"/>
        <v>0</v>
      </c>
      <c r="J219" s="107"/>
      <c r="K219" s="107"/>
      <c r="L219" s="107"/>
      <c r="M219" s="107"/>
      <c r="N219" s="120"/>
      <c r="O219" s="123"/>
    </row>
    <row r="220" spans="1:15" ht="12.75" thickBot="1">
      <c r="A220" s="397"/>
      <c r="B220" s="32" t="s">
        <v>35</v>
      </c>
      <c r="C220" s="415"/>
      <c r="D220" s="102"/>
      <c r="E220" s="102"/>
      <c r="F220" s="102"/>
      <c r="G220" s="102"/>
      <c r="H220" s="102">
        <f>D220+E220+F220+G220</f>
        <v>0</v>
      </c>
      <c r="I220" s="229">
        <f t="shared" si="5"/>
        <v>0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0</v>
      </c>
    </row>
    <row r="221" spans="1:15" ht="12.75" thickBot="1">
      <c r="A221" s="1"/>
      <c r="B221" s="15"/>
      <c r="C221" s="70"/>
      <c r="D221" s="94"/>
      <c r="E221" s="94"/>
      <c r="F221" s="94"/>
      <c r="G221" s="95"/>
      <c r="H221" s="95"/>
      <c r="I221" s="229">
        <f t="shared" si="5"/>
        <v>0</v>
      </c>
      <c r="J221" s="107"/>
      <c r="K221" s="107"/>
      <c r="L221" s="107"/>
      <c r="M221" s="107"/>
      <c r="N221" s="120"/>
      <c r="O221" s="123"/>
    </row>
    <row r="222" spans="1:15" ht="12.75" thickBot="1">
      <c r="A222" s="397"/>
      <c r="B222" s="32" t="s">
        <v>36</v>
      </c>
      <c r="C222" s="415"/>
      <c r="D222" s="102"/>
      <c r="E222" s="102"/>
      <c r="F222" s="102"/>
      <c r="G222" s="102"/>
      <c r="H222" s="102">
        <f>D222+E222+F222+G222</f>
        <v>0</v>
      </c>
      <c r="I222" s="229">
        <f t="shared" si="5"/>
        <v>0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0</v>
      </c>
    </row>
    <row r="223" spans="1:15" ht="12.75" thickBot="1">
      <c r="A223" s="2"/>
      <c r="B223" s="3"/>
      <c r="C223" s="70"/>
      <c r="D223" s="94"/>
      <c r="E223" s="94"/>
      <c r="F223" s="94"/>
      <c r="G223" s="95"/>
      <c r="H223" s="95"/>
      <c r="I223" s="229">
        <f t="shared" si="5"/>
        <v>0</v>
      </c>
      <c r="J223" s="107"/>
      <c r="K223" s="107"/>
      <c r="L223" s="107"/>
      <c r="M223" s="107"/>
      <c r="N223" s="120"/>
      <c r="O223" s="123"/>
    </row>
    <row r="224" spans="1:15" ht="12.75" thickBot="1">
      <c r="A224" s="397"/>
      <c r="B224" s="19" t="s">
        <v>37</v>
      </c>
      <c r="C224" s="415"/>
      <c r="D224" s="102"/>
      <c r="E224" s="102"/>
      <c r="F224" s="102"/>
      <c r="G224" s="102"/>
      <c r="H224" s="102">
        <f>D224+E224+F224+G224</f>
        <v>0</v>
      </c>
      <c r="I224" s="229">
        <f t="shared" si="5"/>
        <v>0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0</v>
      </c>
    </row>
    <row r="225" spans="1:15" ht="12.75" thickBot="1">
      <c r="A225" s="1"/>
      <c r="B225" s="15"/>
      <c r="C225" s="70"/>
      <c r="D225" s="94"/>
      <c r="E225" s="94"/>
      <c r="F225" s="94"/>
      <c r="G225" s="95"/>
      <c r="H225" s="95"/>
      <c r="I225" s="229">
        <f t="shared" si="5"/>
        <v>0</v>
      </c>
      <c r="J225" s="107"/>
      <c r="K225" s="107"/>
      <c r="L225" s="107"/>
      <c r="M225" s="107"/>
      <c r="N225" s="120"/>
      <c r="O225" s="123"/>
    </row>
    <row r="226" spans="1:15" ht="12.75" thickBot="1">
      <c r="A226" s="397"/>
      <c r="B226" s="19" t="s">
        <v>38</v>
      </c>
      <c r="C226" s="415"/>
      <c r="D226" s="102"/>
      <c r="E226" s="102"/>
      <c r="F226" s="102"/>
      <c r="G226" s="102"/>
      <c r="H226" s="102">
        <f>D226+E226+F226+G226</f>
        <v>0</v>
      </c>
      <c r="I226" s="229">
        <f t="shared" si="5"/>
        <v>0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0</v>
      </c>
    </row>
    <row r="227" spans="1:15" ht="12.75" thickBot="1">
      <c r="A227" s="28"/>
      <c r="B227" s="29"/>
      <c r="C227" s="73"/>
      <c r="D227" s="96"/>
      <c r="E227" s="96"/>
      <c r="F227" s="96"/>
      <c r="G227" s="97"/>
      <c r="H227" s="97"/>
      <c r="I227" s="229">
        <f t="shared" si="5"/>
        <v>0</v>
      </c>
      <c r="J227" s="113"/>
      <c r="K227" s="113"/>
      <c r="L227" s="113"/>
      <c r="M227" s="113"/>
      <c r="N227" s="121"/>
      <c r="O227" s="124"/>
    </row>
    <row r="228" spans="1:15" ht="12.75" thickBot="1">
      <c r="A228" s="397"/>
      <c r="B228" s="32" t="s">
        <v>39</v>
      </c>
      <c r="C228" s="415">
        <v>11725.39</v>
      </c>
      <c r="D228" s="102">
        <v>23990.22</v>
      </c>
      <c r="E228" s="102">
        <v>30040.47</v>
      </c>
      <c r="F228" s="102">
        <v>31449.42</v>
      </c>
      <c r="G228" s="102">
        <v>31449.42</v>
      </c>
      <c r="H228" s="102">
        <f>D228+E228+F228+G228</f>
        <v>116929.53</v>
      </c>
      <c r="I228" s="229">
        <f t="shared" si="5"/>
        <v>70780.58716707023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82505.97716707023</v>
      </c>
    </row>
    <row r="229" spans="1:15" ht="12.75" thickBot="1">
      <c r="A229" s="1"/>
      <c r="B229" s="15"/>
      <c r="C229" s="70"/>
      <c r="D229" s="94"/>
      <c r="E229" s="94"/>
      <c r="F229" s="94"/>
      <c r="G229" s="95"/>
      <c r="H229" s="95"/>
      <c r="I229" s="229">
        <f t="shared" si="5"/>
        <v>0</v>
      </c>
      <c r="J229" s="107"/>
      <c r="K229" s="107"/>
      <c r="L229" s="107"/>
      <c r="M229" s="107"/>
      <c r="N229" s="112"/>
      <c r="O229" s="119"/>
    </row>
    <row r="230" spans="1:15" ht="12.75" thickBot="1">
      <c r="A230" s="397"/>
      <c r="B230" s="32" t="s">
        <v>40</v>
      </c>
      <c r="C230" s="415"/>
      <c r="D230" s="102"/>
      <c r="E230" s="102">
        <v>1407.21</v>
      </c>
      <c r="F230" s="102">
        <v>2145.42</v>
      </c>
      <c r="G230" s="102">
        <v>2145.42</v>
      </c>
      <c r="H230" s="102">
        <f>D230+E230+F230+G230</f>
        <v>5698.05</v>
      </c>
      <c r="I230" s="229">
        <f t="shared" si="5"/>
        <v>3449.1828087167073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3449.1828087167073</v>
      </c>
    </row>
    <row r="231" spans="1:15" ht="12.75" thickBot="1">
      <c r="A231" s="28"/>
      <c r="B231" s="29"/>
      <c r="C231" s="73"/>
      <c r="D231" s="105"/>
      <c r="E231" s="105"/>
      <c r="F231" s="105"/>
      <c r="G231" s="95"/>
      <c r="H231" s="95"/>
      <c r="I231" s="229">
        <f t="shared" si="5"/>
        <v>0</v>
      </c>
      <c r="J231" s="107"/>
      <c r="K231" s="107"/>
      <c r="L231" s="107"/>
      <c r="M231" s="107"/>
      <c r="N231" s="112"/>
      <c r="O231" s="119"/>
    </row>
    <row r="232" spans="1:15" ht="12.75" thickBot="1">
      <c r="A232" s="38"/>
      <c r="B232" s="32" t="s">
        <v>63</v>
      </c>
      <c r="C232" s="415"/>
      <c r="D232" s="102"/>
      <c r="E232" s="102"/>
      <c r="F232" s="102"/>
      <c r="G232" s="102"/>
      <c r="H232" s="102">
        <f>D232+E232+F232+G232</f>
        <v>0</v>
      </c>
      <c r="I232" s="229">
        <f t="shared" si="5"/>
        <v>0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0</v>
      </c>
    </row>
    <row r="233" spans="1:15" ht="12.75" thickBot="1">
      <c r="A233" s="1"/>
      <c r="B233" s="15"/>
      <c r="C233" s="70"/>
      <c r="D233" s="94"/>
      <c r="E233" s="94"/>
      <c r="F233" s="94"/>
      <c r="G233" s="95"/>
      <c r="H233" s="95"/>
      <c r="I233" s="229">
        <f t="shared" si="5"/>
        <v>0</v>
      </c>
      <c r="J233" s="107"/>
      <c r="K233" s="107"/>
      <c r="L233" s="107"/>
      <c r="M233" s="107"/>
      <c r="N233" s="112"/>
      <c r="O233" s="119"/>
    </row>
    <row r="234" spans="1:15" ht="12.75" thickBot="1">
      <c r="A234" s="397"/>
      <c r="B234" s="19" t="s">
        <v>41</v>
      </c>
      <c r="C234" s="415"/>
      <c r="D234" s="102"/>
      <c r="E234" s="102">
        <v>4615.29</v>
      </c>
      <c r="F234" s="102">
        <v>8098.56</v>
      </c>
      <c r="G234" s="102">
        <v>8098.56</v>
      </c>
      <c r="H234" s="102">
        <f>D234+E234+F234+G234</f>
        <v>20812.41</v>
      </c>
      <c r="I234" s="229">
        <f t="shared" si="5"/>
        <v>12598.31113801453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12598.31113801453</v>
      </c>
    </row>
    <row r="235" spans="1:15" ht="12.75" thickBot="1">
      <c r="A235" s="38"/>
      <c r="B235" s="417"/>
      <c r="C235" s="418"/>
      <c r="D235" s="395"/>
      <c r="E235" s="395"/>
      <c r="F235" s="395"/>
      <c r="G235" s="264"/>
      <c r="H235" s="264"/>
      <c r="I235" s="229">
        <f t="shared" si="5"/>
        <v>0</v>
      </c>
      <c r="J235" s="407"/>
      <c r="K235" s="407"/>
      <c r="L235" s="407"/>
      <c r="M235" s="407"/>
      <c r="N235" s="408"/>
      <c r="O235" s="409"/>
    </row>
    <row r="236" spans="1:15" ht="12" thickBot="1">
      <c r="A236" s="148"/>
      <c r="B236" s="149"/>
      <c r="C236" s="191"/>
      <c r="D236" s="150"/>
      <c r="E236" s="150"/>
      <c r="F236" s="151"/>
      <c r="G236" s="151"/>
      <c r="H236" s="151"/>
      <c r="I236" s="151"/>
      <c r="J236" s="151"/>
      <c r="K236" s="151"/>
      <c r="L236" s="151"/>
      <c r="M236" s="151"/>
      <c r="N236" s="152"/>
      <c r="O236" s="153"/>
    </row>
    <row r="237" spans="1:15" ht="12" thickBot="1">
      <c r="A237" s="1"/>
      <c r="B237" s="14" t="s">
        <v>3</v>
      </c>
      <c r="C237" s="188">
        <f>C141+C142+C144+C146+C148+C150+C152+C154+C156+C158+C160+C162+C164+C166+C168+C170+C172+C174+C176+C178+C180+C182+C184+C186+C188+C190+C192+C194+C196+C198+C200+C203+C204+C206+C208+C210+C212+C214+C216+C218+C220+C222+C224+C226+C228+C230+C232+C234</f>
        <v>145937.05</v>
      </c>
      <c r="D237" s="188">
        <f>D141+D142+D144+D146+D148+D150+D152+D154+D156+D158+D160+D162+D164+D166+D168+D170+D172+D174+D176+D178+D180+D182+D184+D186+D188+D190+D192+D194+D196+D198+D200+D203+D204+D206+D208+D210+D212+D214+D216+D218+D220+D222+D224+D226+D228+D230+D232+D234</f>
        <v>209644.77</v>
      </c>
      <c r="E237" s="188">
        <f>E141+E142+E144+E146+E148+E150+E152+E154+E156+E158+E160+E162+E164+E166+E168+E170+E172+E174+E176+E178+E180+E182+E184+E186+E188+E190+E192+E194+E196+E198+E200+E203+E204+E206+E208+E210+E212+E214+E216+E218+E220+E222+E224+E226+E228+E230+E232+E234</f>
        <v>172018.81</v>
      </c>
      <c r="F237" s="188">
        <f>F141+F142+F144+F146+F148+F150+F152+F154+F156+F158+F160+F162+F164+F166+F168+F170+F172+F174+F176+F178+F180+F182+F184+F186+F188+F190+F192+F194+F196+F198+F200+F203+F204+F206+F208+F210+F212+F214+F216+F218+F220+F222+F224+F226+F228+F230+F232+F234</f>
        <v>205120.79</v>
      </c>
      <c r="G237" s="188">
        <f>G141+G142+G144+G146+G148+G150+G152+G154+G156+G158+G160+G162+G164+G166+G168+G170+G172+G174+G176+G178+G180+G182+G184+G186+G188+G190+G192+G194+G196+G198+G200+G203+G204+G206+G208+G210+G212+G214+G216+G218+G220+G222+G224+G226+G228+G230+G232+G234</f>
        <v>235223.85</v>
      </c>
      <c r="H237" s="137">
        <f>D237+E237+F237+G237</f>
        <v>822008.22</v>
      </c>
      <c r="I237" s="188">
        <f>I141+I142+I144+I146+I148+I150+I152+I154+I156+I158+I160+I162+I164+I166+I168+I170+I172+I174+I176+I178+I180+I182+I184+I186+I188+I190+I192+I194+I196+I198+I200+I203+I204+I206+I208+I210+I212+I214+I216+I218+I220+I222+I224+I226+I228+I230+I232+I234</f>
        <v>497583.66828087176</v>
      </c>
      <c r="J237" s="188">
        <f>J141+J142+J144+J146+J148+J150+J152+J154+J156+J158+J160+J162+J164+J166+J168+J170+J172+J174+J176+J178+J180+J182+J184+J186+J188+J190+J192+J194+J196+J198+J200+J203+J204+J206+J208+J210+J212+J214+J216+J218+J220+J222+J224+J226+J228+J230+J232+J234</f>
        <v>0</v>
      </c>
      <c r="K237" s="188">
        <f>K141+K142+K144+K146+K148+K150+K152+K154+K156+K158+K160+K162+K164+K166+K168+K170+K172+K174+K176+K178+K180+K182+K184+K186+K188+K190+K192+K194+K196+K198+K200+K203+K204+K206+K208+K210+K212+K214+K216+K218+K220+K222+K224+K226+K228+K230+K232+K234</f>
        <v>0</v>
      </c>
      <c r="L237" s="188">
        <f>L141+L142+L144+L146+L148+L150+L152+L154+L156+L158+L160+L162+L164+L166+L168+L170+L172+L174+L176+L178+L180+L182+L184+L186+L188+L190+L192+L194+L196+L198+L200+L203+L204+L206+L208+L210+L212+L214+L216+L218+L220+L222+L224+L226+L228+L230+L232+L234</f>
        <v>0</v>
      </c>
      <c r="M237" s="188">
        <f>M141+M142+M144+M146+M148+M150+M152+M154+M156+M158+M160+M162+M164+M166+M168+M170+M172+M174+M176+M178+M180+M182+M184+M186+M188+M190+M192+M194+M196+M198+M200+M203+M204+M206+M208+M210+M212+M214+M216+M218+M220+M222+M224+M226+M228+M230+M232+M234</f>
        <v>0</v>
      </c>
      <c r="N237" s="145">
        <f>J237+K237+L237+M237</f>
        <v>0</v>
      </c>
      <c r="O237" s="188">
        <f>O141+O142+O144+O146+O148+O150+O152+O154+O156+O158+O160+O162+O164+O166+O168+O170+O172+O174+O176+O178+O180+O182+O184+O186+O188+O190+O192+O194+O196+O198+O200+O203+O204+O206+O208+O210+O212+O214+O216+O218+O220+O222+O224+O226+O228+O230+O232+O234</f>
        <v>643520.7182808716</v>
      </c>
    </row>
    <row r="238" spans="1:15" ht="12.75" thickBot="1">
      <c r="A238" s="1"/>
      <c r="B238" s="134" t="s">
        <v>384</v>
      </c>
      <c r="C238" s="78"/>
      <c r="D238" s="42"/>
      <c r="E238" s="42"/>
      <c r="F238" s="42"/>
      <c r="G238" s="42"/>
      <c r="H238" s="137"/>
      <c r="I238" s="229">
        <f>H237-I237</f>
        <v>324424.5517191282</v>
      </c>
      <c r="J238" s="42"/>
      <c r="K238" s="42"/>
      <c r="L238" s="42"/>
      <c r="M238" s="42"/>
      <c r="N238" s="145">
        <f>J238+K238+L238+M238</f>
        <v>0</v>
      </c>
      <c r="O238" s="229"/>
    </row>
    <row r="239" spans="1:15" ht="12.7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229"/>
    </row>
    <row r="240" spans="1:15" ht="12.75" thickBot="1">
      <c r="A240" s="154"/>
      <c r="B240" s="155" t="s">
        <v>4</v>
      </c>
      <c r="C240" s="156"/>
      <c r="D240" s="167"/>
      <c r="E240" s="167"/>
      <c r="F240" s="167">
        <f>F237+F129</f>
        <v>782657.3699999999</v>
      </c>
      <c r="G240" s="167"/>
      <c r="H240" s="163"/>
      <c r="I240" s="243">
        <f>I239+I238+I237</f>
        <v>822008.22</v>
      </c>
      <c r="J240" s="167"/>
      <c r="K240" s="167"/>
      <c r="L240" s="167"/>
      <c r="M240" s="167"/>
      <c r="N240" s="164">
        <f>J240+K240+L240+M240</f>
        <v>0</v>
      </c>
      <c r="O240" s="243"/>
    </row>
    <row r="241" spans="1:15" ht="12">
      <c r="A241" s="260"/>
      <c r="B241" s="260"/>
      <c r="C241" s="153"/>
      <c r="D241" s="287"/>
      <c r="E241" s="287"/>
      <c r="F241" s="261"/>
      <c r="G241" s="261"/>
      <c r="H241" s="151"/>
      <c r="I241" s="288"/>
      <c r="J241" s="287"/>
      <c r="K241" s="261"/>
      <c r="L241" s="261"/>
      <c r="M241" s="261"/>
      <c r="N241" s="170"/>
      <c r="O241" s="289"/>
    </row>
    <row r="242" spans="1:15" ht="12">
      <c r="A242" s="260"/>
      <c r="B242" s="260"/>
      <c r="C242" s="153"/>
      <c r="D242" s="287"/>
      <c r="E242" s="287"/>
      <c r="F242" s="261"/>
      <c r="G242" s="261"/>
      <c r="H242" s="151"/>
      <c r="I242" s="288"/>
      <c r="J242" s="287"/>
      <c r="K242" s="261"/>
      <c r="L242" s="261"/>
      <c r="M242" s="261"/>
      <c r="N242" s="170"/>
      <c r="O242" s="289"/>
    </row>
    <row r="243" spans="4:15" ht="11.25">
      <c r="D243" s="125"/>
      <c r="E243" s="125"/>
      <c r="F243" s="75"/>
      <c r="G243" s="75"/>
      <c r="H243" s="70"/>
      <c r="I243" s="224"/>
      <c r="J243" s="125"/>
      <c r="K243" s="75"/>
      <c r="L243" s="75"/>
      <c r="M243" s="75"/>
      <c r="N243" s="70"/>
      <c r="O243" s="69"/>
    </row>
    <row r="244" spans="1:15" ht="11.25">
      <c r="A244" s="253"/>
      <c r="B244" s="253"/>
      <c r="C244" s="253"/>
      <c r="D244" s="254"/>
      <c r="E244" s="254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1.25">
      <c r="A245" s="69"/>
      <c r="B245" s="69"/>
      <c r="D245" s="125"/>
      <c r="E245" s="12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2:15" ht="12.75">
      <c r="B246" s="17" t="s">
        <v>233</v>
      </c>
      <c r="C246" s="252" t="s">
        <v>295</v>
      </c>
      <c r="D246" s="330"/>
      <c r="F246" s="17" t="s">
        <v>360</v>
      </c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4:15" ht="12" thickBot="1">
      <c r="D247" s="125"/>
      <c r="E247" s="12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2" thickBot="1">
      <c r="A248" s="7"/>
      <c r="B248" s="7" t="s">
        <v>94</v>
      </c>
      <c r="C248" s="192"/>
      <c r="D248" s="81"/>
      <c r="E248" s="81" t="s">
        <v>364</v>
      </c>
      <c r="F248" s="82"/>
      <c r="G248" s="82"/>
      <c r="H248" s="233"/>
      <c r="I248" s="223"/>
      <c r="J248" s="85"/>
      <c r="K248" s="85" t="s">
        <v>18</v>
      </c>
      <c r="L248" s="85"/>
      <c r="M248" s="86"/>
      <c r="N248" s="92"/>
      <c r="O248" s="115"/>
    </row>
    <row r="249" spans="1:15" ht="45.75" thickBot="1">
      <c r="A249" s="27"/>
      <c r="B249" s="27"/>
      <c r="C249" s="331" t="s">
        <v>363</v>
      </c>
      <c r="D249" s="517" t="s">
        <v>220</v>
      </c>
      <c r="E249" s="517" t="s">
        <v>318</v>
      </c>
      <c r="F249" s="81" t="s">
        <v>314</v>
      </c>
      <c r="G249" s="83" t="s">
        <v>354</v>
      </c>
      <c r="H249" s="234" t="s">
        <v>365</v>
      </c>
      <c r="I249" s="90" t="s">
        <v>378</v>
      </c>
      <c r="J249" s="87"/>
      <c r="K249" s="87"/>
      <c r="L249" s="87"/>
      <c r="M249" s="87"/>
      <c r="N249" s="93" t="s">
        <v>19</v>
      </c>
      <c r="O249" s="116" t="s">
        <v>367</v>
      </c>
    </row>
    <row r="250" spans="1:15" ht="11.25">
      <c r="A250" s="27"/>
      <c r="B250" s="27"/>
      <c r="C250" s="193"/>
      <c r="D250" s="437"/>
      <c r="E250" s="437"/>
      <c r="F250" s="335"/>
      <c r="G250" s="335"/>
      <c r="H250" s="411"/>
      <c r="I250" s="412"/>
      <c r="J250" s="355"/>
      <c r="K250" s="355"/>
      <c r="L250" s="355"/>
      <c r="M250" s="355"/>
      <c r="N250" s="413"/>
      <c r="O250" s="414"/>
    </row>
    <row r="251" spans="1:15" ht="12" thickBot="1">
      <c r="A251" s="27"/>
      <c r="B251" s="27"/>
      <c r="C251" s="193"/>
      <c r="D251" s="437"/>
      <c r="E251" s="437"/>
      <c r="F251" s="335"/>
      <c r="G251" s="335"/>
      <c r="H251" s="411"/>
      <c r="I251" s="412"/>
      <c r="J251" s="355"/>
      <c r="K251" s="355"/>
      <c r="L251" s="355"/>
      <c r="M251" s="355"/>
      <c r="N251" s="413"/>
      <c r="O251" s="414"/>
    </row>
    <row r="252" spans="1:15" ht="12.75" thickBot="1">
      <c r="A252" s="263"/>
      <c r="B252" s="32" t="s">
        <v>117</v>
      </c>
      <c r="C252" s="197"/>
      <c r="D252" s="102"/>
      <c r="E252" s="102"/>
      <c r="F252" s="102"/>
      <c r="G252" s="102"/>
      <c r="H252" s="102">
        <f>D252+E252+F252+G252</f>
        <v>0</v>
      </c>
      <c r="I252" s="229">
        <f aca="true" t="shared" si="6" ref="I252:I315">H252/1.4/1.18</f>
        <v>0</v>
      </c>
      <c r="J252" s="109"/>
      <c r="K252" s="109"/>
      <c r="L252" s="109"/>
      <c r="M252" s="109"/>
      <c r="N252" s="236">
        <f>J252+K252+L252+M252</f>
        <v>0</v>
      </c>
      <c r="O252" s="146">
        <f>C252+I252-N252</f>
        <v>0</v>
      </c>
    </row>
    <row r="253" spans="1:15" ht="12.75" thickBot="1">
      <c r="A253" s="36"/>
      <c r="B253" s="27"/>
      <c r="C253" s="196"/>
      <c r="D253" s="94"/>
      <c r="E253" s="94"/>
      <c r="F253" s="95"/>
      <c r="G253" s="95"/>
      <c r="H253" s="95"/>
      <c r="I253" s="229">
        <f t="shared" si="6"/>
        <v>0</v>
      </c>
      <c r="J253" s="107"/>
      <c r="K253" s="107"/>
      <c r="L253" s="107"/>
      <c r="M253" s="107"/>
      <c r="N253" s="112"/>
      <c r="O253" s="119"/>
    </row>
    <row r="254" spans="1:15" ht="12.75" thickBot="1">
      <c r="A254" s="263"/>
      <c r="B254" s="32" t="s">
        <v>60</v>
      </c>
      <c r="C254" s="197"/>
      <c r="D254" s="102"/>
      <c r="E254" s="102"/>
      <c r="F254" s="102"/>
      <c r="G254" s="102"/>
      <c r="H254" s="102">
        <f>D254+E254+F254+G254</f>
        <v>0</v>
      </c>
      <c r="I254" s="229">
        <f t="shared" si="6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</row>
    <row r="255" spans="1:15" ht="12.75" thickBot="1">
      <c r="A255" s="15"/>
      <c r="B255" s="15"/>
      <c r="C255" s="198"/>
      <c r="D255" s="94"/>
      <c r="E255" s="94"/>
      <c r="F255" s="95"/>
      <c r="G255" s="95"/>
      <c r="H255" s="95"/>
      <c r="I255" s="229">
        <f t="shared" si="6"/>
        <v>0</v>
      </c>
      <c r="J255" s="107"/>
      <c r="K255" s="107"/>
      <c r="L255" s="107"/>
      <c r="M255" s="107"/>
      <c r="N255" s="112"/>
      <c r="O255" s="119"/>
    </row>
    <row r="256" spans="1:15" ht="12.75" thickBot="1">
      <c r="A256" s="263"/>
      <c r="B256" s="32" t="s">
        <v>343</v>
      </c>
      <c r="C256" s="197"/>
      <c r="D256" s="102"/>
      <c r="E256" s="102">
        <v>3011.18</v>
      </c>
      <c r="F256" s="102">
        <v>5834.16</v>
      </c>
      <c r="G256" s="102">
        <v>5834.16</v>
      </c>
      <c r="H256" s="102">
        <f>D256+E256+F256+G256</f>
        <v>14679.5</v>
      </c>
      <c r="I256" s="229">
        <f t="shared" si="6"/>
        <v>8885.89588377724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8885.89588377724</v>
      </c>
    </row>
    <row r="257" spans="1:15" ht="12.75" thickBot="1">
      <c r="A257" s="27"/>
      <c r="B257" s="27"/>
      <c r="C257" s="199"/>
      <c r="D257" s="94"/>
      <c r="E257" s="94"/>
      <c r="F257" s="95"/>
      <c r="G257" s="95"/>
      <c r="H257" s="95"/>
      <c r="I257" s="229">
        <f t="shared" si="6"/>
        <v>0</v>
      </c>
      <c r="J257" s="107"/>
      <c r="K257" s="107"/>
      <c r="L257" s="107"/>
      <c r="M257" s="107"/>
      <c r="N257" s="112"/>
      <c r="O257" s="119"/>
    </row>
    <row r="258" spans="1:15" ht="12.75" thickBot="1">
      <c r="A258" s="397"/>
      <c r="B258" s="32" t="s">
        <v>106</v>
      </c>
      <c r="C258" s="197"/>
      <c r="D258" s="102"/>
      <c r="E258" s="102"/>
      <c r="F258" s="102"/>
      <c r="G258" s="102"/>
      <c r="H258" s="102">
        <f>D258+E258+F258+G258</f>
        <v>0</v>
      </c>
      <c r="I258" s="229">
        <f t="shared" si="6"/>
        <v>0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0</v>
      </c>
    </row>
    <row r="259" spans="1:15" ht="12.75" thickBot="1">
      <c r="A259" s="28"/>
      <c r="B259" s="29"/>
      <c r="C259" s="196"/>
      <c r="D259" s="94"/>
      <c r="E259" s="94"/>
      <c r="F259" s="95"/>
      <c r="G259" s="95"/>
      <c r="H259" s="95"/>
      <c r="I259" s="229">
        <f t="shared" si="6"/>
        <v>0</v>
      </c>
      <c r="J259" s="107"/>
      <c r="K259" s="107"/>
      <c r="L259" s="107"/>
      <c r="M259" s="107"/>
      <c r="N259" s="112"/>
      <c r="O259" s="119"/>
    </row>
    <row r="260" spans="1:15" ht="12.75" thickBot="1">
      <c r="A260" s="397"/>
      <c r="B260" s="32" t="s">
        <v>116</v>
      </c>
      <c r="C260" s="197"/>
      <c r="D260" s="102"/>
      <c r="E260" s="102"/>
      <c r="F260" s="102"/>
      <c r="G260" s="102"/>
      <c r="H260" s="102">
        <f>D260+E260+F260+G260</f>
        <v>0</v>
      </c>
      <c r="I260" s="229">
        <f t="shared" si="6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</row>
    <row r="261" spans="1:15" ht="12.75" thickBot="1">
      <c r="A261" s="28"/>
      <c r="B261" s="29"/>
      <c r="C261" s="196"/>
      <c r="D261" s="94"/>
      <c r="E261" s="94"/>
      <c r="F261" s="95"/>
      <c r="G261" s="95"/>
      <c r="H261" s="95"/>
      <c r="I261" s="229">
        <f t="shared" si="6"/>
        <v>0</v>
      </c>
      <c r="J261" s="107"/>
      <c r="K261" s="107"/>
      <c r="L261" s="107"/>
      <c r="M261" s="107"/>
      <c r="N261" s="112"/>
      <c r="O261" s="119"/>
    </row>
    <row r="262" spans="1:15" ht="12.75" thickBot="1">
      <c r="A262" s="263"/>
      <c r="B262" s="32" t="s">
        <v>115</v>
      </c>
      <c r="C262" s="197"/>
      <c r="D262" s="102"/>
      <c r="E262" s="102"/>
      <c r="F262" s="102"/>
      <c r="G262" s="102"/>
      <c r="H262" s="102">
        <f>D262+E262+F262+G262</f>
        <v>0</v>
      </c>
      <c r="I262" s="229">
        <f t="shared" si="6"/>
        <v>0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0</v>
      </c>
    </row>
    <row r="263" spans="1:15" ht="12.75" thickBot="1">
      <c r="A263" s="28"/>
      <c r="B263" s="29"/>
      <c r="C263" s="196"/>
      <c r="D263" s="94"/>
      <c r="E263" s="94"/>
      <c r="F263" s="95"/>
      <c r="G263" s="95"/>
      <c r="H263" s="95"/>
      <c r="I263" s="229">
        <f t="shared" si="6"/>
        <v>0</v>
      </c>
      <c r="J263" s="107"/>
      <c r="K263" s="107"/>
      <c r="L263" s="107"/>
      <c r="M263" s="107"/>
      <c r="N263" s="112"/>
      <c r="O263" s="119"/>
    </row>
    <row r="264" spans="1:15" ht="12.75" thickBot="1">
      <c r="A264" s="397"/>
      <c r="B264" s="32" t="s">
        <v>107</v>
      </c>
      <c r="C264" s="197"/>
      <c r="D264" s="102"/>
      <c r="E264" s="102"/>
      <c r="F264" s="102"/>
      <c r="G264" s="102"/>
      <c r="H264" s="102">
        <f>D264+E264+F264+G264</f>
        <v>0</v>
      </c>
      <c r="I264" s="229">
        <f t="shared" si="6"/>
        <v>0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0</v>
      </c>
    </row>
    <row r="265" spans="1:15" ht="12.75" thickBot="1">
      <c r="A265" s="1"/>
      <c r="B265" s="15"/>
      <c r="C265" s="194"/>
      <c r="D265" s="94"/>
      <c r="E265" s="94"/>
      <c r="F265" s="95"/>
      <c r="G265" s="95"/>
      <c r="H265" s="95"/>
      <c r="I265" s="229">
        <f t="shared" si="6"/>
        <v>0</v>
      </c>
      <c r="J265" s="107"/>
      <c r="K265" s="107"/>
      <c r="L265" s="107"/>
      <c r="M265" s="107"/>
      <c r="N265" s="112"/>
      <c r="O265" s="119"/>
    </row>
    <row r="266" spans="1:15" ht="12.75" thickBot="1">
      <c r="A266" s="30"/>
      <c r="B266" s="1" t="s">
        <v>206</v>
      </c>
      <c r="C266" s="195"/>
      <c r="D266" s="102"/>
      <c r="E266" s="102"/>
      <c r="F266" s="102"/>
      <c r="G266" s="102"/>
      <c r="H266" s="102">
        <f>D266+E266+F266+G266</f>
        <v>0</v>
      </c>
      <c r="I266" s="229">
        <f t="shared" si="6"/>
        <v>0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0</v>
      </c>
    </row>
    <row r="267" spans="1:15" ht="12.75" thickBot="1">
      <c r="A267" s="15"/>
      <c r="B267" s="15"/>
      <c r="C267" s="200"/>
      <c r="D267" s="94"/>
      <c r="E267" s="94"/>
      <c r="F267" s="95"/>
      <c r="G267" s="95"/>
      <c r="H267" s="95"/>
      <c r="I267" s="229">
        <f t="shared" si="6"/>
        <v>0</v>
      </c>
      <c r="J267" s="107"/>
      <c r="K267" s="107"/>
      <c r="L267" s="107"/>
      <c r="M267" s="107"/>
      <c r="N267" s="112"/>
      <c r="O267" s="119"/>
    </row>
    <row r="268" spans="1:15" ht="12.75" thickBot="1">
      <c r="A268" s="263"/>
      <c r="B268" s="32" t="s">
        <v>110</v>
      </c>
      <c r="C268" s="197"/>
      <c r="D268" s="102"/>
      <c r="E268" s="102"/>
      <c r="F268" s="102"/>
      <c r="G268" s="102"/>
      <c r="H268" s="102">
        <f>D268+E268+F268+G268</f>
        <v>0</v>
      </c>
      <c r="I268" s="229">
        <f t="shared" si="6"/>
        <v>0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0</v>
      </c>
    </row>
    <row r="269" spans="1:15" ht="12.75" thickBot="1">
      <c r="A269" s="36"/>
      <c r="B269" s="27"/>
      <c r="C269" s="201"/>
      <c r="D269" s="94"/>
      <c r="E269" s="94"/>
      <c r="F269" s="95"/>
      <c r="G269" s="95"/>
      <c r="H269" s="95"/>
      <c r="I269" s="229">
        <f t="shared" si="6"/>
        <v>0</v>
      </c>
      <c r="J269" s="107"/>
      <c r="K269" s="107"/>
      <c r="L269" s="107"/>
      <c r="M269" s="107"/>
      <c r="N269" s="120"/>
      <c r="O269" s="123"/>
    </row>
    <row r="270" spans="1:15" ht="12.75" thickBot="1">
      <c r="A270" s="263"/>
      <c r="B270" s="32" t="s">
        <v>112</v>
      </c>
      <c r="C270" s="197">
        <v>162420.4</v>
      </c>
      <c r="D270" s="102">
        <v>59182.41</v>
      </c>
      <c r="E270" s="102">
        <v>61412.91</v>
      </c>
      <c r="F270" s="102">
        <v>61412.91</v>
      </c>
      <c r="G270" s="102">
        <v>61412.91</v>
      </c>
      <c r="H270" s="102">
        <f>D270+E270+F270+G270</f>
        <v>243421.14</v>
      </c>
      <c r="I270" s="229">
        <f t="shared" si="6"/>
        <v>147349.3583535109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309769.7583535109</v>
      </c>
    </row>
    <row r="271" spans="1:15" ht="12.75" thickBot="1">
      <c r="A271" s="15"/>
      <c r="B271" s="27"/>
      <c r="C271" s="203"/>
      <c r="D271" s="94"/>
      <c r="E271" s="94"/>
      <c r="F271" s="94"/>
      <c r="G271" s="95"/>
      <c r="H271" s="95"/>
      <c r="I271" s="229">
        <f t="shared" si="6"/>
        <v>0</v>
      </c>
      <c r="J271" s="107"/>
      <c r="K271" s="107"/>
      <c r="L271" s="107"/>
      <c r="M271" s="107"/>
      <c r="N271" s="120"/>
      <c r="O271" s="123"/>
    </row>
    <row r="272" spans="1:15" ht="12.75" thickBot="1">
      <c r="A272" s="263"/>
      <c r="B272" s="32" t="s">
        <v>111</v>
      </c>
      <c r="C272" s="197"/>
      <c r="D272" s="102"/>
      <c r="E272" s="102">
        <v>2628.47</v>
      </c>
      <c r="F272" s="102">
        <v>10869.13</v>
      </c>
      <c r="G272" s="102"/>
      <c r="H272" s="102">
        <f>D272+E272+F272+G272</f>
        <v>13497.599999999999</v>
      </c>
      <c r="I272" s="229">
        <f t="shared" si="6"/>
        <v>8170.46004842615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8170.46004842615</v>
      </c>
    </row>
    <row r="273" spans="1:15" ht="12.75" thickBot="1">
      <c r="A273" s="15"/>
      <c r="B273" s="32" t="s">
        <v>380</v>
      </c>
      <c r="C273" s="203"/>
      <c r="D273" s="94"/>
      <c r="E273" s="94"/>
      <c r="F273" s="94"/>
      <c r="G273" s="95"/>
      <c r="H273" s="95"/>
      <c r="I273" s="229">
        <f t="shared" si="6"/>
        <v>0</v>
      </c>
      <c r="J273" s="107"/>
      <c r="K273" s="107"/>
      <c r="L273" s="107"/>
      <c r="M273" s="107"/>
      <c r="N273" s="120"/>
      <c r="O273" s="123"/>
    </row>
    <row r="274" spans="1:15" ht="12.75" thickBot="1">
      <c r="A274" s="263"/>
      <c r="B274" s="32" t="s">
        <v>109</v>
      </c>
      <c r="C274" s="197">
        <v>23620.04</v>
      </c>
      <c r="D274" s="102">
        <v>11622.15</v>
      </c>
      <c r="E274" s="102">
        <v>24182.96</v>
      </c>
      <c r="F274" s="102">
        <v>24324.09</v>
      </c>
      <c r="G274" s="102">
        <v>24324.09</v>
      </c>
      <c r="H274" s="102">
        <f>D274+E274+F274+G274</f>
        <v>84453.29</v>
      </c>
      <c r="I274" s="229">
        <f t="shared" si="6"/>
        <v>51121.84624697337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74741.88624697337</v>
      </c>
    </row>
    <row r="275" spans="1:15" ht="12.75" thickBot="1">
      <c r="A275" s="15"/>
      <c r="B275" s="15"/>
      <c r="C275" s="203"/>
      <c r="D275" s="94"/>
      <c r="E275" s="94"/>
      <c r="F275" s="94"/>
      <c r="G275" s="95"/>
      <c r="H275" s="95"/>
      <c r="I275" s="229">
        <f t="shared" si="6"/>
        <v>0</v>
      </c>
      <c r="J275" s="107"/>
      <c r="K275" s="107"/>
      <c r="L275" s="107"/>
      <c r="M275" s="107"/>
      <c r="N275" s="120"/>
      <c r="O275" s="123"/>
    </row>
    <row r="276" spans="1:15" ht="12.75" thickBot="1">
      <c r="A276" s="263"/>
      <c r="B276" s="32" t="s">
        <v>321</v>
      </c>
      <c r="C276" s="197">
        <v>2954.68</v>
      </c>
      <c r="D276" s="102">
        <v>978.21</v>
      </c>
      <c r="E276" s="102">
        <v>3186.69</v>
      </c>
      <c r="F276" s="102">
        <v>3759.45</v>
      </c>
      <c r="G276" s="102">
        <v>3759.45</v>
      </c>
      <c r="H276" s="102">
        <f>D276+E276+F276+G276</f>
        <v>11683.8</v>
      </c>
      <c r="I276" s="229">
        <f t="shared" si="6"/>
        <v>7072.518159806296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10027.198159806296</v>
      </c>
    </row>
    <row r="277" spans="1:15" ht="12.75" thickBot="1">
      <c r="A277" s="1"/>
      <c r="B277" s="15"/>
      <c r="C277" s="194"/>
      <c r="D277" s="94"/>
      <c r="E277" s="94"/>
      <c r="F277" s="94"/>
      <c r="G277" s="95"/>
      <c r="H277" s="95"/>
      <c r="I277" s="229">
        <f t="shared" si="6"/>
        <v>0</v>
      </c>
      <c r="J277" s="107"/>
      <c r="K277" s="107"/>
      <c r="L277" s="107"/>
      <c r="M277" s="107"/>
      <c r="N277" s="120"/>
      <c r="O277" s="123"/>
    </row>
    <row r="278" spans="1:15" ht="12.75" thickBot="1">
      <c r="A278" s="30"/>
      <c r="B278" s="1" t="s">
        <v>113</v>
      </c>
      <c r="C278" s="195">
        <v>89037.08</v>
      </c>
      <c r="D278" s="102">
        <v>12971.55</v>
      </c>
      <c r="E278" s="102">
        <v>25082.82</v>
      </c>
      <c r="F278" s="102">
        <v>25218.84</v>
      </c>
      <c r="G278" s="102">
        <v>25218.84</v>
      </c>
      <c r="H278" s="102">
        <f>D278+E278+F278+G278</f>
        <v>88492.04999999999</v>
      </c>
      <c r="I278" s="229">
        <f t="shared" si="6"/>
        <v>53566.61622276029</v>
      </c>
      <c r="J278" s="109"/>
      <c r="K278" s="109"/>
      <c r="L278" s="109"/>
      <c r="M278" s="109">
        <v>41097</v>
      </c>
      <c r="N278" s="236">
        <f>J278+K278+L278+M278</f>
        <v>41097</v>
      </c>
      <c r="O278" s="146">
        <f>C278+I278-N278</f>
        <v>101506.6962227603</v>
      </c>
    </row>
    <row r="279" spans="1:15" ht="12.75" thickBot="1">
      <c r="A279" s="15"/>
      <c r="B279" s="15"/>
      <c r="C279" s="203"/>
      <c r="D279" s="94"/>
      <c r="E279" s="94"/>
      <c r="F279" s="94"/>
      <c r="G279" s="95"/>
      <c r="H279" s="95"/>
      <c r="I279" s="229">
        <f t="shared" si="6"/>
        <v>0</v>
      </c>
      <c r="J279" s="107"/>
      <c r="K279" s="107"/>
      <c r="L279" s="107"/>
      <c r="M279" s="107"/>
      <c r="N279" s="120"/>
      <c r="O279" s="123"/>
    </row>
    <row r="280" spans="1:15" ht="12.75" thickBot="1">
      <c r="A280" s="263"/>
      <c r="B280" s="32" t="s">
        <v>108</v>
      </c>
      <c r="C280" s="197">
        <v>9539.66</v>
      </c>
      <c r="D280" s="102">
        <v>20928.39</v>
      </c>
      <c r="E280" s="102">
        <v>22821.6</v>
      </c>
      <c r="F280" s="102">
        <v>23006.31</v>
      </c>
      <c r="G280" s="102">
        <v>23006.31</v>
      </c>
      <c r="H280" s="102">
        <f>D280+E280+F280+G280</f>
        <v>89762.61</v>
      </c>
      <c r="I280" s="229">
        <f t="shared" si="6"/>
        <v>54335.720338983054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63875.38033898306</v>
      </c>
    </row>
    <row r="281" spans="1:15" ht="12.75" thickBot="1">
      <c r="A281" s="1"/>
      <c r="B281" s="15"/>
      <c r="C281" s="194"/>
      <c r="D281" s="94"/>
      <c r="E281" s="94"/>
      <c r="F281" s="94"/>
      <c r="G281" s="95"/>
      <c r="H281" s="95"/>
      <c r="I281" s="229">
        <f t="shared" si="6"/>
        <v>0</v>
      </c>
      <c r="J281" s="107"/>
      <c r="K281" s="107"/>
      <c r="L281" s="107"/>
      <c r="M281" s="107"/>
      <c r="N281" s="120"/>
      <c r="O281" s="123"/>
    </row>
    <row r="282" spans="1:15" ht="12.75" thickBot="1">
      <c r="A282" s="263"/>
      <c r="B282" s="32" t="s">
        <v>114</v>
      </c>
      <c r="C282" s="197"/>
      <c r="D282" s="102"/>
      <c r="E282" s="102"/>
      <c r="F282" s="102"/>
      <c r="G282" s="102"/>
      <c r="H282" s="102">
        <f>D282+E282+F282+G282</f>
        <v>0</v>
      </c>
      <c r="I282" s="229">
        <f t="shared" si="6"/>
        <v>0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0</v>
      </c>
    </row>
    <row r="283" spans="1:15" ht="12.75" thickBot="1">
      <c r="A283" s="15"/>
      <c r="B283" s="15"/>
      <c r="C283" s="203"/>
      <c r="D283" s="94"/>
      <c r="E283" s="94"/>
      <c r="F283" s="94"/>
      <c r="G283" s="95"/>
      <c r="H283" s="95"/>
      <c r="I283" s="229">
        <f t="shared" si="6"/>
        <v>0</v>
      </c>
      <c r="J283" s="107"/>
      <c r="K283" s="107"/>
      <c r="L283" s="107"/>
      <c r="M283" s="107"/>
      <c r="N283" s="120"/>
      <c r="O283" s="123"/>
    </row>
    <row r="284" spans="1:15" ht="12.75" thickBot="1">
      <c r="A284" s="263"/>
      <c r="B284" s="32" t="s">
        <v>340</v>
      </c>
      <c r="C284" s="419"/>
      <c r="D284" s="102"/>
      <c r="E284" s="102"/>
      <c r="F284" s="102"/>
      <c r="G284" s="102"/>
      <c r="H284" s="102">
        <f>D284+E284+F284+G284</f>
        <v>0</v>
      </c>
      <c r="I284" s="229">
        <f t="shared" si="6"/>
        <v>0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0</v>
      </c>
    </row>
    <row r="285" spans="1:15" ht="12.75" thickBot="1">
      <c r="A285" s="15"/>
      <c r="B285" s="15"/>
      <c r="C285" s="200"/>
      <c r="D285" s="273"/>
      <c r="E285" s="273"/>
      <c r="F285" s="273"/>
      <c r="G285" s="273"/>
      <c r="H285" s="273"/>
      <c r="I285" s="229">
        <f t="shared" si="6"/>
        <v>0</v>
      </c>
      <c r="J285" s="275"/>
      <c r="K285" s="275"/>
      <c r="L285" s="275"/>
      <c r="M285" s="275"/>
      <c r="N285" s="297"/>
      <c r="O285" s="158"/>
    </row>
    <row r="286" spans="1:15" ht="12.75" thickBot="1">
      <c r="A286" s="30"/>
      <c r="B286" s="6" t="s">
        <v>234</v>
      </c>
      <c r="C286" s="298"/>
      <c r="D286" s="102"/>
      <c r="E286" s="102"/>
      <c r="F286" s="102"/>
      <c r="G286" s="102"/>
      <c r="H286" s="102">
        <f>D286+E286+F286+G286</f>
        <v>0</v>
      </c>
      <c r="I286" s="229">
        <f t="shared" si="6"/>
        <v>0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0</v>
      </c>
    </row>
    <row r="287" spans="1:15" ht="12.75" thickBot="1">
      <c r="A287" s="15"/>
      <c r="B287" s="15"/>
      <c r="C287" s="200"/>
      <c r="D287" s="273"/>
      <c r="E287" s="273"/>
      <c r="F287" s="273"/>
      <c r="G287" s="273"/>
      <c r="H287" s="273"/>
      <c r="I287" s="229">
        <f t="shared" si="6"/>
        <v>0</v>
      </c>
      <c r="J287" s="275"/>
      <c r="K287" s="275"/>
      <c r="L287" s="275"/>
      <c r="M287" s="275"/>
      <c r="N287" s="297"/>
      <c r="O287" s="158"/>
    </row>
    <row r="288" spans="1:15" ht="12.75" thickBot="1">
      <c r="A288" s="30"/>
      <c r="B288" s="6" t="s">
        <v>235</v>
      </c>
      <c r="C288" s="298"/>
      <c r="D288" s="102"/>
      <c r="E288" s="102"/>
      <c r="F288" s="102"/>
      <c r="G288" s="102"/>
      <c r="H288" s="102">
        <f>D288+E288+F288+G288</f>
        <v>0</v>
      </c>
      <c r="I288" s="229">
        <f t="shared" si="6"/>
        <v>0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0</v>
      </c>
    </row>
    <row r="289" spans="1:15" ht="12.75" thickBot="1">
      <c r="A289" s="15"/>
      <c r="B289" s="15"/>
      <c r="C289" s="200"/>
      <c r="D289" s="273"/>
      <c r="E289" s="273"/>
      <c r="F289" s="273"/>
      <c r="G289" s="273"/>
      <c r="H289" s="273"/>
      <c r="I289" s="229">
        <f t="shared" si="6"/>
        <v>0</v>
      </c>
      <c r="J289" s="275"/>
      <c r="K289" s="275"/>
      <c r="L289" s="275"/>
      <c r="M289" s="275"/>
      <c r="N289" s="297"/>
      <c r="O289" s="158"/>
    </row>
    <row r="290" spans="1:15" ht="12.75" thickBot="1">
      <c r="A290" s="30"/>
      <c r="B290" s="6" t="s">
        <v>236</v>
      </c>
      <c r="C290" s="298"/>
      <c r="D290" s="102"/>
      <c r="E290" s="102"/>
      <c r="F290" s="102"/>
      <c r="G290" s="102"/>
      <c r="H290" s="102">
        <f>D290+E290+F290+G290</f>
        <v>0</v>
      </c>
      <c r="I290" s="229">
        <f t="shared" si="6"/>
        <v>0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0</v>
      </c>
    </row>
    <row r="291" spans="1:15" ht="12.7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6"/>
        <v>0</v>
      </c>
      <c r="J291" s="271"/>
      <c r="K291" s="271"/>
      <c r="L291" s="271"/>
      <c r="M291" s="271"/>
      <c r="N291" s="294"/>
      <c r="O291" s="147"/>
    </row>
    <row r="292" spans="1:15" ht="12.75" thickBot="1">
      <c r="A292" s="30"/>
      <c r="B292" s="6" t="s">
        <v>237</v>
      </c>
      <c r="C292" s="298"/>
      <c r="D292" s="102"/>
      <c r="E292" s="102"/>
      <c r="F292" s="102"/>
      <c r="G292" s="102"/>
      <c r="H292" s="102">
        <f>D292+E292+F292+G292</f>
        <v>0</v>
      </c>
      <c r="I292" s="229">
        <f t="shared" si="6"/>
        <v>0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0</v>
      </c>
    </row>
    <row r="293" spans="1:15" ht="12.75" thickBot="1">
      <c r="A293" s="1"/>
      <c r="B293" s="1"/>
      <c r="C293" s="202"/>
      <c r="D293" s="269"/>
      <c r="E293" s="269"/>
      <c r="F293" s="269"/>
      <c r="G293" s="269"/>
      <c r="H293" s="269"/>
      <c r="I293" s="229">
        <f t="shared" si="6"/>
        <v>0</v>
      </c>
      <c r="J293" s="271"/>
      <c r="K293" s="271"/>
      <c r="L293" s="271"/>
      <c r="M293" s="271"/>
      <c r="N293" s="294"/>
      <c r="O293" s="147"/>
    </row>
    <row r="294" spans="1:15" ht="12.75" thickBot="1">
      <c r="A294" s="30"/>
      <c r="B294" s="22" t="s">
        <v>238</v>
      </c>
      <c r="C294" s="298"/>
      <c r="D294" s="102"/>
      <c r="E294" s="102"/>
      <c r="F294" s="102"/>
      <c r="G294" s="102"/>
      <c r="H294" s="102">
        <f>D294+E294+F294+G294</f>
        <v>0</v>
      </c>
      <c r="I294" s="229">
        <f t="shared" si="6"/>
        <v>0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0</v>
      </c>
    </row>
    <row r="295" spans="1:15" ht="12.75" thickBot="1">
      <c r="A295" s="7"/>
      <c r="B295" s="7"/>
      <c r="C295" s="295"/>
      <c r="D295" s="277"/>
      <c r="E295" s="277"/>
      <c r="F295" s="277"/>
      <c r="G295" s="277"/>
      <c r="H295" s="277"/>
      <c r="I295" s="229">
        <f t="shared" si="6"/>
        <v>0</v>
      </c>
      <c r="J295" s="279"/>
      <c r="K295" s="279"/>
      <c r="L295" s="279"/>
      <c r="M295" s="279"/>
      <c r="N295" s="296"/>
      <c r="O295" s="157"/>
    </row>
    <row r="296" spans="1:15" ht="12.75" thickBot="1">
      <c r="A296" s="30"/>
      <c r="B296" s="22" t="s">
        <v>239</v>
      </c>
      <c r="C296" s="298"/>
      <c r="D296" s="102"/>
      <c r="E296" s="102"/>
      <c r="F296" s="102"/>
      <c r="G296" s="102"/>
      <c r="H296" s="102">
        <f>D296+E296+F296+G296</f>
        <v>0</v>
      </c>
      <c r="I296" s="229">
        <f t="shared" si="6"/>
        <v>0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0</v>
      </c>
    </row>
    <row r="297" spans="1:15" ht="12.75" thickBot="1">
      <c r="A297" s="15"/>
      <c r="B297" s="15"/>
      <c r="C297" s="200"/>
      <c r="D297" s="273"/>
      <c r="E297" s="273"/>
      <c r="F297" s="273"/>
      <c r="G297" s="273"/>
      <c r="H297" s="273"/>
      <c r="I297" s="229">
        <f t="shared" si="6"/>
        <v>0</v>
      </c>
      <c r="J297" s="275"/>
      <c r="K297" s="275"/>
      <c r="L297" s="275"/>
      <c r="M297" s="275"/>
      <c r="N297" s="297"/>
      <c r="O297" s="158"/>
    </row>
    <row r="298" spans="1:15" ht="12.75" thickBot="1">
      <c r="A298" s="30"/>
      <c r="B298" s="22" t="s">
        <v>240</v>
      </c>
      <c r="C298" s="298"/>
      <c r="D298" s="102"/>
      <c r="E298" s="102"/>
      <c r="F298" s="102"/>
      <c r="G298" s="102"/>
      <c r="H298" s="102">
        <f>D298+E298+F298+G298</f>
        <v>0</v>
      </c>
      <c r="I298" s="229">
        <f t="shared" si="6"/>
        <v>0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0</v>
      </c>
    </row>
    <row r="299" spans="1:15" ht="12.75" thickBot="1">
      <c r="A299" s="1"/>
      <c r="B299" s="1"/>
      <c r="C299" s="202"/>
      <c r="D299" s="269"/>
      <c r="E299" s="269"/>
      <c r="F299" s="269"/>
      <c r="G299" s="269"/>
      <c r="H299" s="269"/>
      <c r="I299" s="229">
        <f t="shared" si="6"/>
        <v>0</v>
      </c>
      <c r="J299" s="271"/>
      <c r="K299" s="271"/>
      <c r="L299" s="271"/>
      <c r="M299" s="271"/>
      <c r="N299" s="294"/>
      <c r="O299" s="147"/>
    </row>
    <row r="300" spans="1:15" ht="12.75" thickBot="1">
      <c r="A300" s="30"/>
      <c r="B300" s="22" t="s">
        <v>241</v>
      </c>
      <c r="C300" s="298"/>
      <c r="D300" s="102"/>
      <c r="E300" s="102"/>
      <c r="F300" s="102"/>
      <c r="G300" s="102"/>
      <c r="H300" s="102">
        <f>D300+E300+F300+G300</f>
        <v>0</v>
      </c>
      <c r="I300" s="229">
        <f t="shared" si="6"/>
        <v>0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0</v>
      </c>
    </row>
    <row r="301" spans="1:15" ht="12.75" thickBot="1">
      <c r="A301" s="15"/>
      <c r="B301" s="15"/>
      <c r="C301" s="200"/>
      <c r="D301" s="273"/>
      <c r="E301" s="273"/>
      <c r="F301" s="273"/>
      <c r="G301" s="273"/>
      <c r="H301" s="273"/>
      <c r="I301" s="229">
        <f t="shared" si="6"/>
        <v>0</v>
      </c>
      <c r="J301" s="275"/>
      <c r="K301" s="275"/>
      <c r="L301" s="275"/>
      <c r="M301" s="275"/>
      <c r="N301" s="297"/>
      <c r="O301" s="158"/>
    </row>
    <row r="302" spans="1:15" ht="12.75" thickBot="1">
      <c r="A302" s="30"/>
      <c r="B302" s="22" t="s">
        <v>242</v>
      </c>
      <c r="C302" s="298"/>
      <c r="D302" s="102"/>
      <c r="E302" s="102"/>
      <c r="F302" s="102"/>
      <c r="G302" s="102"/>
      <c r="H302" s="102">
        <f>D302+E302+F302+G302</f>
        <v>0</v>
      </c>
      <c r="I302" s="229">
        <f t="shared" si="6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</row>
    <row r="303" spans="1:15" ht="12.7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6"/>
        <v>0</v>
      </c>
      <c r="J303" s="275"/>
      <c r="K303" s="275"/>
      <c r="L303" s="275"/>
      <c r="M303" s="275"/>
      <c r="N303" s="297"/>
      <c r="O303" s="158"/>
    </row>
    <row r="304" spans="1:15" ht="12.75" thickBot="1">
      <c r="A304" s="30"/>
      <c r="B304" s="22" t="s">
        <v>243</v>
      </c>
      <c r="C304" s="298">
        <v>33152.89</v>
      </c>
      <c r="D304" s="102">
        <v>16253.94</v>
      </c>
      <c r="E304" s="102">
        <v>16253.94</v>
      </c>
      <c r="F304" s="102">
        <v>16253.94</v>
      </c>
      <c r="G304" s="102">
        <v>16253.94</v>
      </c>
      <c r="H304" s="102">
        <f>D304+E304+F304+G304</f>
        <v>65015.76</v>
      </c>
      <c r="I304" s="229">
        <f t="shared" si="6"/>
        <v>39355.78692493947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72508.67692493947</v>
      </c>
    </row>
    <row r="305" spans="1:15" ht="12.7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6"/>
        <v>0</v>
      </c>
      <c r="J305" s="275"/>
      <c r="K305" s="275"/>
      <c r="L305" s="275"/>
      <c r="M305" s="275"/>
      <c r="N305" s="297"/>
      <c r="O305" s="158"/>
    </row>
    <row r="306" spans="1:15" ht="12.75" thickBot="1">
      <c r="A306" s="30"/>
      <c r="B306" s="22" t="s">
        <v>244</v>
      </c>
      <c r="C306" s="298"/>
      <c r="D306" s="102"/>
      <c r="E306" s="102"/>
      <c r="F306" s="102"/>
      <c r="G306" s="102"/>
      <c r="H306" s="102">
        <f>D306+E306+F306+G306</f>
        <v>0</v>
      </c>
      <c r="I306" s="229">
        <f t="shared" si="6"/>
        <v>0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0</v>
      </c>
    </row>
    <row r="307" spans="1:15" ht="12.7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6"/>
        <v>0</v>
      </c>
      <c r="J307" s="271"/>
      <c r="K307" s="271"/>
      <c r="L307" s="271"/>
      <c r="M307" s="271"/>
      <c r="N307" s="294"/>
      <c r="O307" s="147"/>
    </row>
    <row r="308" spans="1:15" ht="12.75" thickBot="1">
      <c r="A308" s="30"/>
      <c r="B308" s="22" t="s">
        <v>245</v>
      </c>
      <c r="C308" s="298"/>
      <c r="D308" s="102"/>
      <c r="E308" s="102"/>
      <c r="F308" s="102"/>
      <c r="G308" s="102"/>
      <c r="H308" s="102">
        <f>D308+E308+F308+G308</f>
        <v>0</v>
      </c>
      <c r="I308" s="229">
        <f t="shared" si="6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</row>
    <row r="309" spans="1:15" ht="12.7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6"/>
        <v>0</v>
      </c>
      <c r="J309" s="275"/>
      <c r="K309" s="275"/>
      <c r="L309" s="275"/>
      <c r="M309" s="275"/>
      <c r="N309" s="297"/>
      <c r="O309" s="158"/>
    </row>
    <row r="310" spans="1:15" ht="12.75" thickBot="1">
      <c r="A310" s="30"/>
      <c r="B310" s="22" t="s">
        <v>246</v>
      </c>
      <c r="C310" s="298"/>
      <c r="D310" s="102"/>
      <c r="E310" s="102"/>
      <c r="F310" s="102"/>
      <c r="G310" s="102"/>
      <c r="H310" s="102">
        <f>D310+E310+F310+G310</f>
        <v>0</v>
      </c>
      <c r="I310" s="229">
        <f t="shared" si="6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</row>
    <row r="311" spans="1:15" ht="12.7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6"/>
        <v>0</v>
      </c>
      <c r="J311" s="285"/>
      <c r="K311" s="285"/>
      <c r="L311" s="285"/>
      <c r="M311" s="285"/>
      <c r="N311" s="300"/>
      <c r="O311" s="161"/>
    </row>
    <row r="312" spans="1:15" ht="12.75" thickBot="1">
      <c r="A312" s="30"/>
      <c r="B312" s="22" t="s">
        <v>247</v>
      </c>
      <c r="C312" s="298"/>
      <c r="D312" s="102"/>
      <c r="E312" s="102"/>
      <c r="F312" s="102"/>
      <c r="G312" s="102"/>
      <c r="H312" s="102">
        <f>D312+E312+F312+G312</f>
        <v>0</v>
      </c>
      <c r="I312" s="229">
        <f t="shared" si="6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</row>
    <row r="313" spans="1:15" ht="12.7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6"/>
        <v>0</v>
      </c>
      <c r="J313" s="285"/>
      <c r="K313" s="285"/>
      <c r="L313" s="285"/>
      <c r="M313" s="285"/>
      <c r="N313" s="300"/>
      <c r="O313" s="161"/>
    </row>
    <row r="314" spans="1:15" ht="12.75" thickBot="1">
      <c r="A314" s="30"/>
      <c r="B314" s="22" t="s">
        <v>248</v>
      </c>
      <c r="C314" s="298"/>
      <c r="D314" s="102"/>
      <c r="E314" s="102"/>
      <c r="F314" s="102"/>
      <c r="G314" s="102"/>
      <c r="H314" s="102">
        <f>D314+E314+F314+G314</f>
        <v>0</v>
      </c>
      <c r="I314" s="229">
        <f t="shared" si="6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</row>
    <row r="315" spans="1:15" ht="12.7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6"/>
        <v>0</v>
      </c>
      <c r="J315" s="285"/>
      <c r="K315" s="285"/>
      <c r="L315" s="285"/>
      <c r="M315" s="285"/>
      <c r="N315" s="300"/>
      <c r="O315" s="161"/>
    </row>
    <row r="316" spans="1:15" ht="12.75" thickBot="1">
      <c r="A316" s="30"/>
      <c r="B316" s="22" t="s">
        <v>249</v>
      </c>
      <c r="C316" s="298"/>
      <c r="D316" s="102"/>
      <c r="E316" s="102"/>
      <c r="F316" s="102"/>
      <c r="G316" s="102"/>
      <c r="H316" s="102">
        <f>D316+E316+F316+G316</f>
        <v>0</v>
      </c>
      <c r="I316" s="229">
        <f aca="true" t="shared" si="7" ref="I316:I323">H316/1.4/1.18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</row>
    <row r="317" spans="1:15" ht="12.7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7"/>
        <v>0</v>
      </c>
      <c r="J317" s="275"/>
      <c r="K317" s="275"/>
      <c r="L317" s="275"/>
      <c r="M317" s="275"/>
      <c r="N317" s="297"/>
      <c r="O317" s="158"/>
    </row>
    <row r="318" spans="1:15" ht="12.75" thickBot="1">
      <c r="A318" s="30"/>
      <c r="B318" s="22" t="s">
        <v>250</v>
      </c>
      <c r="C318" s="298"/>
      <c r="D318" s="102"/>
      <c r="E318" s="102"/>
      <c r="F318" s="102"/>
      <c r="G318" s="102"/>
      <c r="H318" s="102">
        <f>D318+E318+F318+G318</f>
        <v>0</v>
      </c>
      <c r="I318" s="229">
        <f t="shared" si="7"/>
        <v>0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0</v>
      </c>
    </row>
    <row r="319" spans="1:15" ht="12.75" thickBot="1">
      <c r="A319" s="7"/>
      <c r="B319" s="7"/>
      <c r="C319" s="295"/>
      <c r="D319" s="277"/>
      <c r="E319" s="277"/>
      <c r="F319" s="277"/>
      <c r="G319" s="277"/>
      <c r="H319" s="277"/>
      <c r="I319" s="229">
        <f t="shared" si="7"/>
        <v>0</v>
      </c>
      <c r="J319" s="279"/>
      <c r="K319" s="279"/>
      <c r="L319" s="279"/>
      <c r="M319" s="279"/>
      <c r="N319" s="296"/>
      <c r="O319" s="157"/>
    </row>
    <row r="320" spans="1:15" ht="12.75" thickBot="1">
      <c r="A320" s="30"/>
      <c r="B320" s="22" t="s">
        <v>251</v>
      </c>
      <c r="C320" s="298"/>
      <c r="D320" s="102"/>
      <c r="E320" s="102"/>
      <c r="F320" s="102"/>
      <c r="G320" s="102"/>
      <c r="H320" s="102">
        <f>D320+E320+F320+G320</f>
        <v>0</v>
      </c>
      <c r="I320" s="229">
        <f t="shared" si="7"/>
        <v>0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0</v>
      </c>
    </row>
    <row r="321" spans="1:15" ht="12.7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7"/>
        <v>0</v>
      </c>
      <c r="J321" s="275"/>
      <c r="K321" s="275"/>
      <c r="L321" s="275"/>
      <c r="M321" s="275"/>
      <c r="N321" s="297"/>
      <c r="O321" s="158"/>
    </row>
    <row r="322" spans="1:15" ht="12.75" thickBot="1">
      <c r="A322" s="30"/>
      <c r="B322" s="22" t="s">
        <v>356</v>
      </c>
      <c r="C322" s="301"/>
      <c r="D322" s="102"/>
      <c r="E322" s="102"/>
      <c r="F322" s="102"/>
      <c r="G322" s="102"/>
      <c r="H322" s="102">
        <f>D322+E322+F322+G322</f>
        <v>0</v>
      </c>
      <c r="I322" s="229">
        <f t="shared" si="7"/>
        <v>0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0</v>
      </c>
    </row>
    <row r="323" spans="1:15" ht="12.7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7"/>
        <v>0</v>
      </c>
      <c r="J323" s="271"/>
      <c r="K323" s="271"/>
      <c r="L323" s="271"/>
      <c r="M323" s="271"/>
      <c r="N323" s="294"/>
      <c r="O323" s="147"/>
    </row>
    <row r="324" spans="1:15" ht="12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</row>
    <row r="325" spans="1:17" ht="12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C252+C254+C256+C258+C260+C262+C264+C266+C268+C270+C272+C274+C276+C278+C280+C282+C284+C286+C288+C290+C292+C294+C296+C298+C300+C302+C304+C306+C308+C310+C312+C314+C316+C318+C320+C322+C273</f>
        <v>320724.75</v>
      </c>
      <c r="D325" s="42">
        <f>D252+D254+D256+D258+D260+D262+D264+D266+D268+D270+D272+D274+D276+D278+D280+D282+D284+D286+D288+D290+D292+D294+D296+D298+D300+D302+D304+D306+D308+D310+D312+D314+D316+D318+D320+D322+D273</f>
        <v>121936.65000000001</v>
      </c>
      <c r="E325" s="42">
        <f>E252+E254+E256+E258+E260+E262+E264+E266+E268+E270+E272+E274+E276+E278+E280+E282+E284+E286+E288+E290+E292+E294+E296+E298+E300+E302+E304+E306+E308+E310+E312+E314+E316+E318+E320+E322+E273</f>
        <v>158580.57</v>
      </c>
      <c r="F325" s="42">
        <f>F252+F254+F256+F258+F260+F262+F264+F266+F268+F270+F272+F274+F276+F278+F280+F282+F284+F286+F288+F290+F292+F294+F296+F298+F300+F302+F304+F306+F308+F310+F312+F314+F316+F318+F320+F322+F273</f>
        <v>170678.83000000002</v>
      </c>
      <c r="G325" s="42">
        <f>G252+G254+G256+G258+G260+G262+G264+G266+G268+G270+G272+G274+G276+G278+G280+G282+G284+G286+G288+G290+G292+G294+G296+G298+G300+G302+G304+G306+G308+G310+G312+G314+G316+G318+G320+G322+G273</f>
        <v>159809.7</v>
      </c>
      <c r="H325" s="137">
        <f>D325+E325+F325+G325</f>
        <v>611005.75</v>
      </c>
      <c r="I325" s="42">
        <f>I252+I254+I256+I258+I260+I262+I264+I266+I268+I270+I272+I274+I276+I278+I280+I282+I284+I286+I288+I290+I292+I294+I296+I298+I300+I302+I304+I306+I308+I310+I312+I314+I316+I318+I320+I322+I273</f>
        <v>369858.2021791768</v>
      </c>
      <c r="J325" s="42">
        <f>J252+J254+J256+J258+J260+J262+J264+J266+J268+J270+J272+J274+J276+J278+J280+J282+J284+J286+J288+J290+J292+J294+J296+J298+J300+J302+J304+J306+J308+J310+J312+J314+J316+J318+J320+J322+J273</f>
        <v>0</v>
      </c>
      <c r="K325" s="42">
        <f>K252+K254+K256+K258+K260+K262+K264+K266+K268+K270+K272+K274+K276+K278+K280+K282+K284+K286+K288+K290+K292+K294+K296+K298+K300+K302+K304+K306+K308+K310+K312+K314+K316+K318+K320+K322+K273</f>
        <v>0</v>
      </c>
      <c r="L325" s="42">
        <f>L252+L254+L256+L258+L260+L262+L264+L266+L268+L270+L272+L274+L276+L278+L280+L282+L284+L286+L288+L290+L292+L294+L296+L298+L300+L302+L304+L306+L308+L310+L312+L314+L316+L318+L320+L322+L273</f>
        <v>0</v>
      </c>
      <c r="M325" s="42">
        <f>M252+M254+M256+M258+M260+M262+M264+M266+M268+M270+M272+M274+M276+M278+M280+M282+M284+M286+M288+M290+M292+M294+M296+M298+M300+M302+M304+M306+M308+M310+M312+M314+M316+M318+M320+M322+M273</f>
        <v>41097</v>
      </c>
      <c r="N325" s="145">
        <f>J325+K325+L325+M325</f>
        <v>41097</v>
      </c>
      <c r="O325" s="42">
        <f>O252+O254+O256+O258+O260+O262+O264+O266+O268+O270+O272+O274+O276+O278+O280+O282+O284+O286+O288+O290+O292+O294+O296+O298+O300+O302+O304+O306+O308+O310+O312+O314+O316+O318+O320+O322+O273</f>
        <v>649485.9521791768</v>
      </c>
      <c r="Q325" s="12" t="s">
        <v>232</v>
      </c>
    </row>
    <row r="326" spans="1:15" ht="12.75" thickBot="1">
      <c r="A326" s="43"/>
      <c r="B326" s="134" t="s">
        <v>384</v>
      </c>
      <c r="C326" s="78"/>
      <c r="D326" s="42"/>
      <c r="E326" s="42"/>
      <c r="F326" s="42"/>
      <c r="G326" s="42"/>
      <c r="H326" s="137"/>
      <c r="I326" s="229">
        <f>H325-I325</f>
        <v>241147.5478208232</v>
      </c>
      <c r="J326" s="42"/>
      <c r="K326" s="42"/>
      <c r="L326" s="42"/>
      <c r="M326" s="42"/>
      <c r="N326" s="145">
        <f>J326+K326+L326+M326</f>
        <v>0</v>
      </c>
      <c r="O326" s="146">
        <f>C326+H326-N326</f>
        <v>0</v>
      </c>
    </row>
    <row r="327" spans="1:15" ht="12.7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>
        <f>C327+H327-N327</f>
        <v>0</v>
      </c>
    </row>
    <row r="328" spans="1:15" ht="12.7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I325+I326+I327</f>
        <v>611005.75</v>
      </c>
      <c r="J328" s="167"/>
      <c r="K328" s="167"/>
      <c r="L328" s="167"/>
      <c r="M328" s="167"/>
      <c r="N328" s="164">
        <f>J328+K328+L328+M328</f>
        <v>0</v>
      </c>
      <c r="O328" s="165"/>
    </row>
    <row r="329" spans="4:15" ht="11.25">
      <c r="D329" s="125"/>
      <c r="E329" s="125"/>
      <c r="F329" s="75"/>
      <c r="G329" s="75"/>
      <c r="H329" s="75"/>
      <c r="I329" s="75"/>
      <c r="J329" s="75"/>
      <c r="K329" s="75"/>
      <c r="L329" s="75"/>
      <c r="M329" s="75"/>
      <c r="N329" s="126"/>
      <c r="O329" s="127"/>
    </row>
    <row r="330" spans="4:15" ht="11.25">
      <c r="D330" s="125"/>
      <c r="E330" s="125"/>
      <c r="F330" s="75"/>
      <c r="G330" s="75"/>
      <c r="H330" s="75"/>
      <c r="I330" s="75"/>
      <c r="J330" s="75"/>
      <c r="K330" s="75"/>
      <c r="L330" s="75"/>
      <c r="M330" s="75"/>
      <c r="N330" s="126"/>
      <c r="O330" s="127"/>
    </row>
    <row r="331" spans="1:15" ht="11.25">
      <c r="A331" s="253"/>
      <c r="B331" s="253"/>
      <c r="C331" s="253"/>
      <c r="D331" s="254"/>
      <c r="E331" s="254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1.25">
      <c r="A332" s="69"/>
      <c r="B332" s="69"/>
      <c r="D332" s="125"/>
      <c r="E332" s="12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1.25">
      <c r="A333" s="69"/>
      <c r="B333" s="69"/>
      <c r="D333" s="125"/>
      <c r="E333" s="12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4:15" ht="11.25">
      <c r="D334" s="125"/>
      <c r="E334" s="12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2.75">
      <c r="A335" s="59"/>
      <c r="B335" s="17" t="s">
        <v>61</v>
      </c>
      <c r="C335" s="252" t="s">
        <v>295</v>
      </c>
      <c r="D335" s="330"/>
      <c r="F335" s="17" t="s">
        <v>360</v>
      </c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6" customHeight="1" thickBot="1">
      <c r="A336" s="59"/>
      <c r="D336" s="125"/>
      <c r="E336" s="12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2" thickBot="1">
      <c r="A337" s="60"/>
      <c r="B337" s="21" t="s">
        <v>94</v>
      </c>
      <c r="C337" s="205"/>
      <c r="D337" s="81"/>
      <c r="E337" s="81" t="s">
        <v>364</v>
      </c>
      <c r="F337" s="82"/>
      <c r="G337" s="82"/>
      <c r="H337" s="233"/>
      <c r="I337" s="223"/>
      <c r="J337" s="85"/>
      <c r="K337" s="85" t="s">
        <v>18</v>
      </c>
      <c r="L337" s="85"/>
      <c r="M337" s="86"/>
      <c r="N337" s="92"/>
      <c r="O337" s="115"/>
    </row>
    <row r="338" spans="1:15" ht="33.75" customHeight="1" thickBot="1">
      <c r="A338" s="61"/>
      <c r="B338" s="3"/>
      <c r="C338" s="331" t="s">
        <v>363</v>
      </c>
      <c r="D338" s="262" t="s">
        <v>220</v>
      </c>
      <c r="E338" s="262" t="s">
        <v>318</v>
      </c>
      <c r="F338" s="89" t="s">
        <v>352</v>
      </c>
      <c r="G338" s="89" t="s">
        <v>354</v>
      </c>
      <c r="H338" s="234" t="s">
        <v>365</v>
      </c>
      <c r="I338" s="90" t="s">
        <v>378</v>
      </c>
      <c r="J338" s="91"/>
      <c r="K338" s="88"/>
      <c r="L338" s="88"/>
      <c r="M338" s="88"/>
      <c r="N338" s="93" t="s">
        <v>19</v>
      </c>
      <c r="O338" s="116" t="s">
        <v>367</v>
      </c>
    </row>
    <row r="339" spans="1:15" ht="12" thickBot="1">
      <c r="A339" s="62"/>
      <c r="B339" s="8"/>
      <c r="C339" s="76"/>
      <c r="D339" s="94"/>
      <c r="E339" s="94"/>
      <c r="F339" s="95"/>
      <c r="G339" s="95"/>
      <c r="H339" s="95"/>
      <c r="I339" s="95"/>
      <c r="J339" s="107"/>
      <c r="K339" s="107"/>
      <c r="L339" s="107"/>
      <c r="M339" s="107"/>
      <c r="N339" s="120"/>
      <c r="O339" s="123"/>
    </row>
    <row r="340" spans="1:16" ht="12.75" thickBot="1">
      <c r="A340" s="64"/>
      <c r="B340" s="8" t="s">
        <v>147</v>
      </c>
      <c r="C340" s="190"/>
      <c r="D340" s="102"/>
      <c r="E340" s="102">
        <v>214.9</v>
      </c>
      <c r="F340" s="102">
        <v>1758.24</v>
      </c>
      <c r="G340" s="102">
        <v>1758.24</v>
      </c>
      <c r="H340" s="102">
        <f>D340+E340+F340+G340</f>
        <v>3731.38</v>
      </c>
      <c r="I340" s="229">
        <f aca="true" t="shared" si="8" ref="I340:I403">H340/1.4/1.18</f>
        <v>2258.704600484262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2258.704600484262</v>
      </c>
      <c r="P340" s="378">
        <f>C340+I340-N340</f>
        <v>2258.704600484262</v>
      </c>
    </row>
    <row r="341" spans="1:16" ht="12.75" thickBot="1">
      <c r="A341" s="65"/>
      <c r="B341" s="48"/>
      <c r="C341" s="72"/>
      <c r="D341" s="94"/>
      <c r="E341" s="94"/>
      <c r="F341" s="95"/>
      <c r="G341" s="95"/>
      <c r="H341" s="95"/>
      <c r="I341" s="229">
        <f t="shared" si="8"/>
        <v>0</v>
      </c>
      <c r="J341" s="107"/>
      <c r="K341" s="107"/>
      <c r="L341" s="107"/>
      <c r="M341" s="107"/>
      <c r="N341" s="120"/>
      <c r="O341" s="123"/>
      <c r="P341" s="378">
        <f aca="true" t="shared" si="9" ref="P341:P404">C341+I341-N341</f>
        <v>0</v>
      </c>
    </row>
    <row r="342" spans="1:16" ht="12.75" thickBot="1">
      <c r="A342" s="396"/>
      <c r="B342" s="80" t="s">
        <v>148</v>
      </c>
      <c r="C342" s="416">
        <v>1306.22</v>
      </c>
      <c r="D342" s="102">
        <v>2024.64</v>
      </c>
      <c r="E342" s="102">
        <v>2024.64</v>
      </c>
      <c r="F342" s="102">
        <v>2024.64</v>
      </c>
      <c r="G342" s="102">
        <v>2024.64</v>
      </c>
      <c r="H342" s="102">
        <f>D342+E342+F342+G342</f>
        <v>8098.56</v>
      </c>
      <c r="I342" s="229">
        <f t="shared" si="8"/>
        <v>4902.276029055691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6208.496029055691</v>
      </c>
      <c r="P342" s="378">
        <f t="shared" si="9"/>
        <v>6208.496029055691</v>
      </c>
    </row>
    <row r="343" spans="1:16" ht="12.75" thickBot="1">
      <c r="A343" s="67"/>
      <c r="B343" s="50"/>
      <c r="C343" s="77"/>
      <c r="D343" s="94"/>
      <c r="E343" s="94"/>
      <c r="F343" s="95"/>
      <c r="G343" s="95"/>
      <c r="H343" s="95"/>
      <c r="I343" s="229">
        <f t="shared" si="8"/>
        <v>0</v>
      </c>
      <c r="J343" s="107"/>
      <c r="K343" s="107"/>
      <c r="L343" s="107"/>
      <c r="M343" s="107"/>
      <c r="N343" s="120"/>
      <c r="O343" s="123"/>
      <c r="P343" s="378">
        <f t="shared" si="9"/>
        <v>0</v>
      </c>
    </row>
    <row r="344" spans="1:16" ht="12.75" thickBot="1">
      <c r="A344" s="64"/>
      <c r="B344" s="9" t="s">
        <v>57</v>
      </c>
      <c r="C344" s="190"/>
      <c r="D344" s="102"/>
      <c r="E344" s="102"/>
      <c r="F344" s="102"/>
      <c r="G344" s="102"/>
      <c r="H344" s="102">
        <f>D344+E344+F344+G344</f>
        <v>0</v>
      </c>
      <c r="I344" s="229">
        <f t="shared" si="8"/>
        <v>0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0</v>
      </c>
      <c r="P344" s="378">
        <f t="shared" si="9"/>
        <v>0</v>
      </c>
    </row>
    <row r="345" spans="1:16" ht="12.75" thickBot="1">
      <c r="A345" s="68"/>
      <c r="B345" s="48"/>
      <c r="C345" s="72"/>
      <c r="D345" s="94"/>
      <c r="E345" s="94"/>
      <c r="F345" s="95"/>
      <c r="G345" s="95"/>
      <c r="H345" s="95"/>
      <c r="I345" s="229">
        <f t="shared" si="8"/>
        <v>0</v>
      </c>
      <c r="J345" s="107"/>
      <c r="K345" s="107"/>
      <c r="L345" s="107"/>
      <c r="M345" s="107"/>
      <c r="N345" s="120"/>
      <c r="O345" s="123"/>
      <c r="P345" s="378">
        <f t="shared" si="9"/>
        <v>0</v>
      </c>
    </row>
    <row r="346" spans="1:16" ht="12.75" thickBot="1">
      <c r="A346" s="396"/>
      <c r="B346" s="80" t="s">
        <v>149</v>
      </c>
      <c r="C346" s="416">
        <v>26366.54</v>
      </c>
      <c r="D346" s="102">
        <v>35342.37</v>
      </c>
      <c r="E346" s="102">
        <v>35342.37</v>
      </c>
      <c r="F346" s="102">
        <v>35342.37</v>
      </c>
      <c r="G346" s="102">
        <v>35735.09</v>
      </c>
      <c r="H346" s="102">
        <f>D346+E346+F346+G346</f>
        <v>141762.2</v>
      </c>
      <c r="I346" s="229">
        <f t="shared" si="8"/>
        <v>85812.4697336562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112179.00973365619</v>
      </c>
      <c r="P346" s="378">
        <f t="shared" si="9"/>
        <v>112179.00973365619</v>
      </c>
    </row>
    <row r="347" spans="1:16" ht="12.75" thickBot="1">
      <c r="A347" s="62"/>
      <c r="B347" s="50"/>
      <c r="C347" s="75"/>
      <c r="D347" s="94"/>
      <c r="E347" s="94"/>
      <c r="F347" s="95"/>
      <c r="G347" s="95"/>
      <c r="H347" s="95"/>
      <c r="I347" s="229">
        <f t="shared" si="8"/>
        <v>0</v>
      </c>
      <c r="J347" s="107"/>
      <c r="K347" s="107"/>
      <c r="L347" s="107"/>
      <c r="M347" s="107"/>
      <c r="N347" s="120"/>
      <c r="O347" s="123"/>
      <c r="P347" s="378">
        <f t="shared" si="9"/>
        <v>0</v>
      </c>
    </row>
    <row r="348" spans="1:16" ht="12.75" thickBot="1">
      <c r="A348" s="396"/>
      <c r="B348" s="80" t="s">
        <v>150</v>
      </c>
      <c r="C348" s="416"/>
      <c r="D348" s="102"/>
      <c r="E348" s="102"/>
      <c r="F348" s="102"/>
      <c r="G348" s="102"/>
      <c r="H348" s="102">
        <f>D348+E348+F348+G348</f>
        <v>0</v>
      </c>
      <c r="I348" s="229">
        <f t="shared" si="8"/>
        <v>0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0</v>
      </c>
      <c r="P348" s="378">
        <f t="shared" si="9"/>
        <v>0</v>
      </c>
    </row>
    <row r="349" spans="1:16" ht="12.75" thickBot="1">
      <c r="A349" s="62"/>
      <c r="B349" s="50"/>
      <c r="C349" s="75"/>
      <c r="D349" s="94"/>
      <c r="E349" s="94"/>
      <c r="F349" s="95"/>
      <c r="G349" s="95"/>
      <c r="H349" s="95"/>
      <c r="I349" s="229">
        <f t="shared" si="8"/>
        <v>0</v>
      </c>
      <c r="J349" s="107"/>
      <c r="K349" s="107"/>
      <c r="L349" s="107"/>
      <c r="M349" s="107"/>
      <c r="N349" s="120"/>
      <c r="O349" s="123"/>
      <c r="P349" s="378">
        <f t="shared" si="9"/>
        <v>0</v>
      </c>
    </row>
    <row r="350" spans="1:16" ht="12.75" thickBot="1">
      <c r="A350" s="396"/>
      <c r="B350" s="80" t="s">
        <v>151</v>
      </c>
      <c r="C350" s="416"/>
      <c r="D350" s="102"/>
      <c r="E350" s="102"/>
      <c r="F350" s="102"/>
      <c r="G350" s="102"/>
      <c r="H350" s="102">
        <f>D350+E350+F350+G350</f>
        <v>0</v>
      </c>
      <c r="I350" s="229">
        <f t="shared" si="8"/>
        <v>0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0</v>
      </c>
      <c r="P350" s="378">
        <f t="shared" si="9"/>
        <v>0</v>
      </c>
    </row>
    <row r="351" spans="1:16" ht="12.75" thickBot="1">
      <c r="A351" s="62"/>
      <c r="B351" s="50"/>
      <c r="C351" s="75"/>
      <c r="D351" s="94"/>
      <c r="E351" s="94"/>
      <c r="F351" s="95"/>
      <c r="G351" s="95"/>
      <c r="H351" s="95"/>
      <c r="I351" s="229">
        <f t="shared" si="8"/>
        <v>0</v>
      </c>
      <c r="J351" s="107"/>
      <c r="K351" s="107"/>
      <c r="L351" s="107"/>
      <c r="M351" s="107"/>
      <c r="N351" s="120"/>
      <c r="O351" s="123"/>
      <c r="P351" s="378">
        <f t="shared" si="9"/>
        <v>0</v>
      </c>
    </row>
    <row r="352" spans="1:16" ht="12.75" thickBot="1">
      <c r="A352" s="396"/>
      <c r="B352" s="80" t="s">
        <v>152</v>
      </c>
      <c r="C352" s="416"/>
      <c r="D352" s="102"/>
      <c r="E352" s="102"/>
      <c r="F352" s="102"/>
      <c r="G352" s="102"/>
      <c r="H352" s="102">
        <f>D352+E352+F352+G352</f>
        <v>0</v>
      </c>
      <c r="I352" s="229">
        <f t="shared" si="8"/>
        <v>0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0</v>
      </c>
      <c r="P352" s="378">
        <f t="shared" si="9"/>
        <v>0</v>
      </c>
    </row>
    <row r="353" spans="1:16" ht="12.75" thickBot="1">
      <c r="A353" s="62"/>
      <c r="B353" s="48"/>
      <c r="C353" s="75"/>
      <c r="D353" s="94"/>
      <c r="E353" s="94"/>
      <c r="F353" s="95"/>
      <c r="G353" s="95"/>
      <c r="H353" s="95"/>
      <c r="I353" s="229">
        <f t="shared" si="8"/>
        <v>0</v>
      </c>
      <c r="J353" s="107"/>
      <c r="K353" s="107"/>
      <c r="L353" s="107"/>
      <c r="M353" s="107"/>
      <c r="N353" s="120"/>
      <c r="O353" s="123"/>
      <c r="P353" s="378">
        <f t="shared" si="9"/>
        <v>0</v>
      </c>
    </row>
    <row r="354" spans="1:16" ht="12.75" thickBot="1">
      <c r="A354" s="396"/>
      <c r="B354" s="80" t="s">
        <v>154</v>
      </c>
      <c r="C354" s="416"/>
      <c r="D354" s="102"/>
      <c r="E354" s="102"/>
      <c r="F354" s="102"/>
      <c r="G354" s="102"/>
      <c r="H354" s="102">
        <f>D354+E354+F354+G354</f>
        <v>0</v>
      </c>
      <c r="I354" s="229">
        <f t="shared" si="8"/>
        <v>0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0</v>
      </c>
      <c r="P354" s="378">
        <f t="shared" si="9"/>
        <v>0</v>
      </c>
    </row>
    <row r="355" spans="1:16" ht="12.75" thickBot="1">
      <c r="A355" s="67"/>
      <c r="B355" s="50"/>
      <c r="C355" s="77"/>
      <c r="D355" s="94"/>
      <c r="E355" s="94"/>
      <c r="F355" s="95"/>
      <c r="G355" s="95"/>
      <c r="H355" s="95"/>
      <c r="I355" s="229">
        <f t="shared" si="8"/>
        <v>0</v>
      </c>
      <c r="J355" s="107"/>
      <c r="K355" s="107"/>
      <c r="L355" s="107"/>
      <c r="M355" s="107"/>
      <c r="N355" s="120"/>
      <c r="O355" s="123"/>
      <c r="P355" s="378">
        <f t="shared" si="9"/>
        <v>0</v>
      </c>
    </row>
    <row r="356" spans="1:16" ht="12.75" thickBot="1">
      <c r="A356" s="396"/>
      <c r="B356" s="80" t="s">
        <v>53</v>
      </c>
      <c r="C356" s="416"/>
      <c r="D356" s="102"/>
      <c r="E356" s="102"/>
      <c r="F356" s="102"/>
      <c r="G356" s="102"/>
      <c r="H356" s="102">
        <f>D356+E356+F356+G356</f>
        <v>0</v>
      </c>
      <c r="I356" s="229">
        <f t="shared" si="8"/>
        <v>0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0</v>
      </c>
      <c r="P356" s="378">
        <f t="shared" si="9"/>
        <v>0</v>
      </c>
    </row>
    <row r="357" spans="1:16" ht="12.75" thickBot="1">
      <c r="A357" s="67"/>
      <c r="B357" s="50"/>
      <c r="C357" s="77"/>
      <c r="D357" s="94"/>
      <c r="E357" s="94"/>
      <c r="F357" s="95"/>
      <c r="G357" s="95"/>
      <c r="H357" s="95"/>
      <c r="I357" s="229">
        <f t="shared" si="8"/>
        <v>0</v>
      </c>
      <c r="J357" s="107"/>
      <c r="K357" s="107"/>
      <c r="L357" s="107"/>
      <c r="M357" s="107"/>
      <c r="N357" s="120"/>
      <c r="O357" s="123"/>
      <c r="P357" s="378">
        <f t="shared" si="9"/>
        <v>0</v>
      </c>
    </row>
    <row r="358" spans="1:16" ht="12.75" thickBot="1">
      <c r="A358" s="396"/>
      <c r="B358" s="80" t="s">
        <v>42</v>
      </c>
      <c r="C358" s="420"/>
      <c r="D358" s="102"/>
      <c r="E358" s="102"/>
      <c r="F358" s="102"/>
      <c r="G358" s="102"/>
      <c r="H358" s="102">
        <f>D358+E358+F358+G358</f>
        <v>0</v>
      </c>
      <c r="I358" s="229">
        <f t="shared" si="8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  <c r="P358" s="378">
        <f t="shared" si="9"/>
        <v>0</v>
      </c>
    </row>
    <row r="359" spans="1:16" ht="12.75" thickBot="1">
      <c r="A359" s="65"/>
      <c r="B359" s="48"/>
      <c r="C359" s="76"/>
      <c r="D359" s="94"/>
      <c r="E359" s="94"/>
      <c r="F359" s="95"/>
      <c r="G359" s="95"/>
      <c r="H359" s="95"/>
      <c r="I359" s="229">
        <f t="shared" si="8"/>
        <v>0</v>
      </c>
      <c r="J359" s="107"/>
      <c r="K359" s="107"/>
      <c r="L359" s="107"/>
      <c r="M359" s="107"/>
      <c r="N359" s="120"/>
      <c r="O359" s="123"/>
      <c r="P359" s="378">
        <f t="shared" si="9"/>
        <v>0</v>
      </c>
    </row>
    <row r="360" spans="1:16" ht="12.75" thickBot="1">
      <c r="A360" s="396"/>
      <c r="B360" s="80" t="s">
        <v>155</v>
      </c>
      <c r="C360" s="416"/>
      <c r="D360" s="102"/>
      <c r="E360" s="102"/>
      <c r="F360" s="102"/>
      <c r="G360" s="102"/>
      <c r="H360" s="102">
        <f>D360+E360+F360+G360</f>
        <v>0</v>
      </c>
      <c r="I360" s="229">
        <f t="shared" si="8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  <c r="P360" s="378">
        <f t="shared" si="9"/>
        <v>0</v>
      </c>
    </row>
    <row r="361" spans="1:16" ht="12.75" thickBot="1">
      <c r="A361" s="62"/>
      <c r="B361" s="48"/>
      <c r="C361" s="75"/>
      <c r="D361" s="94"/>
      <c r="E361" s="94"/>
      <c r="F361" s="95"/>
      <c r="G361" s="95"/>
      <c r="H361" s="95"/>
      <c r="I361" s="229">
        <f t="shared" si="8"/>
        <v>0</v>
      </c>
      <c r="J361" s="107"/>
      <c r="K361" s="107"/>
      <c r="L361" s="107"/>
      <c r="M361" s="107"/>
      <c r="N361" s="120"/>
      <c r="O361" s="123"/>
      <c r="P361" s="378">
        <f t="shared" si="9"/>
        <v>0</v>
      </c>
    </row>
    <row r="362" spans="1:16" ht="12.75" thickBot="1">
      <c r="A362" s="396"/>
      <c r="B362" s="80" t="s">
        <v>156</v>
      </c>
      <c r="C362" s="416"/>
      <c r="D362" s="102"/>
      <c r="E362" s="102"/>
      <c r="F362" s="102"/>
      <c r="G362" s="102"/>
      <c r="H362" s="102">
        <f>D362+E362+F362+G362</f>
        <v>0</v>
      </c>
      <c r="I362" s="229">
        <f t="shared" si="8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  <c r="P362" s="378">
        <f t="shared" si="9"/>
        <v>0</v>
      </c>
    </row>
    <row r="363" spans="1:16" ht="12.75" thickBot="1">
      <c r="A363" s="10"/>
      <c r="B363" s="48"/>
      <c r="C363" s="75"/>
      <c r="D363" s="94"/>
      <c r="E363" s="94"/>
      <c r="F363" s="95"/>
      <c r="G363" s="95"/>
      <c r="H363" s="95"/>
      <c r="I363" s="229">
        <f t="shared" si="8"/>
        <v>0</v>
      </c>
      <c r="J363" s="107"/>
      <c r="K363" s="107"/>
      <c r="L363" s="107"/>
      <c r="M363" s="107"/>
      <c r="N363" s="120"/>
      <c r="O363" s="123"/>
      <c r="P363" s="378">
        <f t="shared" si="9"/>
        <v>0</v>
      </c>
    </row>
    <row r="364" spans="1:16" ht="12.75" thickBot="1">
      <c r="A364" s="396"/>
      <c r="B364" s="80" t="s">
        <v>157</v>
      </c>
      <c r="C364" s="416"/>
      <c r="D364" s="102"/>
      <c r="E364" s="102">
        <v>7443.74</v>
      </c>
      <c r="F364" s="102">
        <v>11348.64</v>
      </c>
      <c r="G364" s="102">
        <v>11348.64</v>
      </c>
      <c r="H364" s="102">
        <f>D364+E364+F364+G364</f>
        <v>30141.019999999997</v>
      </c>
      <c r="I364" s="229">
        <f t="shared" si="8"/>
        <v>18245.169491525423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18245.169491525423</v>
      </c>
      <c r="P364" s="378">
        <f t="shared" si="9"/>
        <v>18245.169491525423</v>
      </c>
    </row>
    <row r="365" spans="1:16" ht="12.75" thickBot="1">
      <c r="A365" s="62"/>
      <c r="B365" s="48"/>
      <c r="C365" s="75"/>
      <c r="D365" s="94"/>
      <c r="E365" s="94"/>
      <c r="F365" s="95"/>
      <c r="G365" s="95"/>
      <c r="H365" s="95"/>
      <c r="I365" s="229">
        <f t="shared" si="8"/>
        <v>0</v>
      </c>
      <c r="J365" s="107"/>
      <c r="K365" s="107"/>
      <c r="L365" s="107"/>
      <c r="M365" s="107"/>
      <c r="N365" s="120"/>
      <c r="O365" s="123"/>
      <c r="P365" s="378">
        <f t="shared" si="9"/>
        <v>0</v>
      </c>
    </row>
    <row r="366" spans="1:16" ht="12.75" thickBot="1">
      <c r="A366" s="396"/>
      <c r="B366" s="80" t="s">
        <v>158</v>
      </c>
      <c r="C366" s="416"/>
      <c r="D366" s="102"/>
      <c r="E366" s="102"/>
      <c r="F366" s="102"/>
      <c r="G366" s="102"/>
      <c r="H366" s="102">
        <f>D366+E366+F366+G366</f>
        <v>0</v>
      </c>
      <c r="I366" s="229">
        <f t="shared" si="8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  <c r="P366" s="378">
        <f t="shared" si="9"/>
        <v>0</v>
      </c>
    </row>
    <row r="367" spans="1:16" ht="12.75" thickBot="1">
      <c r="A367" s="63"/>
      <c r="B367" s="50"/>
      <c r="C367" s="173"/>
      <c r="D367" s="100"/>
      <c r="E367" s="100"/>
      <c r="F367" s="101"/>
      <c r="G367" s="101"/>
      <c r="H367" s="101"/>
      <c r="I367" s="229">
        <f t="shared" si="8"/>
        <v>0</v>
      </c>
      <c r="J367" s="108"/>
      <c r="K367" s="108"/>
      <c r="L367" s="108"/>
      <c r="M367" s="108"/>
      <c r="N367" s="421"/>
      <c r="O367" s="422"/>
      <c r="P367" s="378">
        <f t="shared" si="9"/>
        <v>0</v>
      </c>
    </row>
    <row r="368" spans="1:16" ht="12.75" thickBot="1">
      <c r="A368" s="64"/>
      <c r="B368" s="11" t="s">
        <v>159</v>
      </c>
      <c r="C368" s="190"/>
      <c r="D368" s="102"/>
      <c r="E368" s="102"/>
      <c r="F368" s="102"/>
      <c r="G368" s="102"/>
      <c r="H368" s="102">
        <f>D368+E368+F368+G368</f>
        <v>0</v>
      </c>
      <c r="I368" s="229">
        <f t="shared" si="8"/>
        <v>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0</v>
      </c>
      <c r="P368" s="378">
        <f>C368+I368-N368</f>
        <v>0</v>
      </c>
    </row>
    <row r="369" spans="1:16" ht="12.75" thickBot="1">
      <c r="A369" s="64"/>
      <c r="B369" s="80"/>
      <c r="C369" s="190"/>
      <c r="D369" s="102"/>
      <c r="E369" s="102"/>
      <c r="F369" s="102"/>
      <c r="G369" s="102"/>
      <c r="H369" s="102"/>
      <c r="I369" s="229">
        <f t="shared" si="8"/>
        <v>0</v>
      </c>
      <c r="J369" s="109"/>
      <c r="K369" s="109"/>
      <c r="L369" s="109"/>
      <c r="M369" s="109"/>
      <c r="N369" s="236"/>
      <c r="O369" s="146"/>
      <c r="P369" s="378"/>
    </row>
    <row r="370" spans="1:16" ht="12.75" thickBot="1">
      <c r="A370" s="62"/>
      <c r="B370" s="8" t="s">
        <v>160</v>
      </c>
      <c r="C370" s="70"/>
      <c r="D370" s="94"/>
      <c r="E370" s="94"/>
      <c r="F370" s="95"/>
      <c r="G370" s="95"/>
      <c r="H370" s="95"/>
      <c r="I370" s="229">
        <f t="shared" si="8"/>
        <v>0</v>
      </c>
      <c r="J370" s="107"/>
      <c r="K370" s="107"/>
      <c r="L370" s="107"/>
      <c r="M370" s="107"/>
      <c r="N370" s="120"/>
      <c r="O370" s="123"/>
      <c r="P370" s="378">
        <f t="shared" si="9"/>
        <v>0</v>
      </c>
    </row>
    <row r="371" spans="1:16" ht="12.75" thickBot="1">
      <c r="A371" s="64"/>
      <c r="B371" s="11"/>
      <c r="C371" s="190"/>
      <c r="D371" s="102"/>
      <c r="E371" s="102"/>
      <c r="F371" s="102"/>
      <c r="G371" s="102"/>
      <c r="H371" s="102">
        <f>D371+E371+F371+G371</f>
        <v>0</v>
      </c>
      <c r="I371" s="229">
        <f t="shared" si="8"/>
        <v>0</v>
      </c>
      <c r="J371" s="109"/>
      <c r="K371" s="109"/>
      <c r="L371" s="109"/>
      <c r="M371" s="109"/>
      <c r="N371" s="236">
        <f>J371+K371+L371+M371</f>
        <v>0</v>
      </c>
      <c r="O371" s="146">
        <f>C371+I371-N371</f>
        <v>0</v>
      </c>
      <c r="P371" s="378">
        <f t="shared" si="9"/>
        <v>0</v>
      </c>
    </row>
    <row r="372" spans="1:16" ht="12.75" thickBot="1">
      <c r="A372" s="62"/>
      <c r="B372" s="9" t="s">
        <v>161</v>
      </c>
      <c r="C372" s="70"/>
      <c r="D372" s="94"/>
      <c r="E372" s="94"/>
      <c r="F372" s="95"/>
      <c r="G372" s="95"/>
      <c r="H372" s="95"/>
      <c r="I372" s="229">
        <f t="shared" si="8"/>
        <v>0</v>
      </c>
      <c r="J372" s="107"/>
      <c r="K372" s="107"/>
      <c r="L372" s="107"/>
      <c r="M372" s="107"/>
      <c r="N372" s="120"/>
      <c r="O372" s="123"/>
      <c r="P372" s="378">
        <f t="shared" si="9"/>
        <v>0</v>
      </c>
    </row>
    <row r="373" spans="1:16" ht="12.75" thickBot="1">
      <c r="A373" s="64"/>
      <c r="B373" s="80"/>
      <c r="C373" s="190"/>
      <c r="D373" s="102"/>
      <c r="E373" s="102"/>
      <c r="F373" s="102"/>
      <c r="G373" s="102"/>
      <c r="H373" s="102">
        <f>D373+E373+F373+G373</f>
        <v>0</v>
      </c>
      <c r="I373" s="229">
        <f t="shared" si="8"/>
        <v>0</v>
      </c>
      <c r="J373" s="109"/>
      <c r="K373" s="109"/>
      <c r="L373" s="109"/>
      <c r="M373" s="109"/>
      <c r="N373" s="236">
        <f>J373+K373+L373+M373</f>
        <v>0</v>
      </c>
      <c r="O373" s="146">
        <f>C373+I373-N373</f>
        <v>0</v>
      </c>
      <c r="P373" s="378">
        <f t="shared" si="9"/>
        <v>0</v>
      </c>
    </row>
    <row r="374" spans="1:16" ht="12.75" thickBot="1">
      <c r="A374" s="396"/>
      <c r="B374" s="80" t="s">
        <v>162</v>
      </c>
      <c r="C374" s="416"/>
      <c r="D374" s="102">
        <v>2664.03</v>
      </c>
      <c r="E374" s="102">
        <v>2664</v>
      </c>
      <c r="F374" s="102">
        <v>2664</v>
      </c>
      <c r="G374" s="102">
        <v>2663.97</v>
      </c>
      <c r="H374" s="102">
        <f>D374+E374+F374+G374</f>
        <v>10656</v>
      </c>
      <c r="I374" s="229">
        <f t="shared" si="8"/>
        <v>6450.363196125909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6450.363196125909</v>
      </c>
      <c r="P374" s="378">
        <f t="shared" si="9"/>
        <v>6450.363196125909</v>
      </c>
    </row>
    <row r="375" spans="1:16" ht="12.75" thickBot="1">
      <c r="A375" s="62"/>
      <c r="B375" s="48"/>
      <c r="C375" s="75"/>
      <c r="D375" s="94"/>
      <c r="E375" s="94"/>
      <c r="F375" s="95"/>
      <c r="G375" s="95"/>
      <c r="H375" s="95"/>
      <c r="I375" s="229">
        <f t="shared" si="8"/>
        <v>0</v>
      </c>
      <c r="J375" s="107"/>
      <c r="K375" s="107"/>
      <c r="L375" s="107"/>
      <c r="M375" s="107"/>
      <c r="N375" s="120"/>
      <c r="O375" s="123"/>
      <c r="P375" s="378">
        <f t="shared" si="9"/>
        <v>0</v>
      </c>
    </row>
    <row r="376" spans="1:16" ht="12.75" thickBot="1">
      <c r="A376" s="396"/>
      <c r="B376" s="80" t="s">
        <v>163</v>
      </c>
      <c r="C376" s="416"/>
      <c r="D376" s="102"/>
      <c r="E376" s="102"/>
      <c r="F376" s="102"/>
      <c r="G376" s="102"/>
      <c r="H376" s="102">
        <f>D376+E376+F376+G376</f>
        <v>0</v>
      </c>
      <c r="I376" s="229">
        <f t="shared" si="8"/>
        <v>0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0</v>
      </c>
      <c r="P376" s="378">
        <f t="shared" si="9"/>
        <v>0</v>
      </c>
    </row>
    <row r="377" spans="1:16" ht="12.75" thickBot="1">
      <c r="A377" s="62"/>
      <c r="B377" s="48"/>
      <c r="C377" s="75"/>
      <c r="D377" s="94"/>
      <c r="E377" s="94"/>
      <c r="F377" s="95"/>
      <c r="G377" s="95"/>
      <c r="H377" s="95"/>
      <c r="I377" s="229">
        <f t="shared" si="8"/>
        <v>0</v>
      </c>
      <c r="J377" s="107"/>
      <c r="K377" s="107"/>
      <c r="L377" s="107"/>
      <c r="M377" s="107"/>
      <c r="N377" s="120"/>
      <c r="O377" s="123"/>
      <c r="P377" s="378">
        <f t="shared" si="9"/>
        <v>0</v>
      </c>
    </row>
    <row r="378" spans="1:16" ht="12.75" thickBot="1">
      <c r="A378" s="396"/>
      <c r="B378" s="80" t="s">
        <v>164</v>
      </c>
      <c r="C378" s="416">
        <v>5209.16</v>
      </c>
      <c r="D378" s="102">
        <v>4432.89</v>
      </c>
      <c r="E378" s="102">
        <v>4432.89</v>
      </c>
      <c r="F378" s="102">
        <v>4432.89</v>
      </c>
      <c r="G378" s="102">
        <v>4432.89</v>
      </c>
      <c r="H378" s="102">
        <f>D378+E378+F378+G378</f>
        <v>17731.56</v>
      </c>
      <c r="I378" s="229">
        <f t="shared" si="8"/>
        <v>10733.389830508477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15942.549830508477</v>
      </c>
      <c r="P378" s="378">
        <f t="shared" si="9"/>
        <v>15942.549830508477</v>
      </c>
    </row>
    <row r="379" spans="1:16" ht="12.75" thickBot="1">
      <c r="A379" s="62"/>
      <c r="B379" s="50"/>
      <c r="C379" s="75"/>
      <c r="D379" s="94"/>
      <c r="E379" s="94"/>
      <c r="F379" s="95"/>
      <c r="G379" s="95"/>
      <c r="H379" s="95"/>
      <c r="I379" s="229">
        <f t="shared" si="8"/>
        <v>0</v>
      </c>
      <c r="J379" s="107"/>
      <c r="K379" s="107"/>
      <c r="L379" s="107"/>
      <c r="M379" s="107"/>
      <c r="N379" s="120"/>
      <c r="O379" s="123"/>
      <c r="P379" s="378">
        <f t="shared" si="9"/>
        <v>0</v>
      </c>
    </row>
    <row r="380" spans="1:16" ht="12.75" thickBot="1">
      <c r="A380" s="396"/>
      <c r="B380" s="80" t="s">
        <v>165</v>
      </c>
      <c r="C380" s="416">
        <v>38473.04</v>
      </c>
      <c r="D380" s="102">
        <v>20850.19</v>
      </c>
      <c r="E380" s="102">
        <v>19578.36</v>
      </c>
      <c r="F380" s="102">
        <v>19578.36</v>
      </c>
      <c r="G380" s="102">
        <v>19578.36</v>
      </c>
      <c r="H380" s="102">
        <f>D380+E380+F380+G380</f>
        <v>79585.27</v>
      </c>
      <c r="I380" s="229">
        <f t="shared" si="8"/>
        <v>48175.102905569016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86648.14290556902</v>
      </c>
      <c r="P380" s="378">
        <f t="shared" si="9"/>
        <v>86648.14290556902</v>
      </c>
    </row>
    <row r="381" spans="1:16" ht="12.75" thickBot="1">
      <c r="A381" s="62"/>
      <c r="B381" s="48"/>
      <c r="C381" s="75"/>
      <c r="D381" s="94"/>
      <c r="E381" s="94"/>
      <c r="F381" s="94"/>
      <c r="G381" s="95"/>
      <c r="H381" s="95"/>
      <c r="I381" s="229">
        <f t="shared" si="8"/>
        <v>0</v>
      </c>
      <c r="J381" s="107"/>
      <c r="K381" s="107"/>
      <c r="L381" s="107"/>
      <c r="M381" s="107"/>
      <c r="N381" s="120"/>
      <c r="O381" s="123"/>
      <c r="P381" s="378">
        <f t="shared" si="9"/>
        <v>0</v>
      </c>
    </row>
    <row r="382" spans="1:16" ht="12.75" thickBot="1">
      <c r="A382" s="396"/>
      <c r="B382" s="80" t="s">
        <v>166</v>
      </c>
      <c r="C382" s="416"/>
      <c r="D382" s="102">
        <v>128.96</v>
      </c>
      <c r="E382" s="102">
        <v>1332.6</v>
      </c>
      <c r="F382" s="102">
        <v>1332.6</v>
      </c>
      <c r="G382" s="102">
        <v>1332.6</v>
      </c>
      <c r="H382" s="102">
        <f>D382+E382+F382+G382</f>
        <v>4126.76</v>
      </c>
      <c r="I382" s="229">
        <f t="shared" si="8"/>
        <v>2498.0387409200976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2498.0387409200976</v>
      </c>
      <c r="P382" s="378">
        <f t="shared" si="9"/>
        <v>2498.0387409200976</v>
      </c>
    </row>
    <row r="383" spans="1:16" ht="12.75" thickBot="1">
      <c r="A383" s="62"/>
      <c r="B383" s="50"/>
      <c r="C383" s="75"/>
      <c r="D383" s="94"/>
      <c r="E383" s="94"/>
      <c r="F383" s="94"/>
      <c r="G383" s="95"/>
      <c r="H383" s="95"/>
      <c r="I383" s="229">
        <f t="shared" si="8"/>
        <v>0</v>
      </c>
      <c r="J383" s="107"/>
      <c r="K383" s="107"/>
      <c r="L383" s="107"/>
      <c r="M383" s="107"/>
      <c r="N383" s="120"/>
      <c r="O383" s="123"/>
      <c r="P383" s="378">
        <f t="shared" si="9"/>
        <v>0</v>
      </c>
    </row>
    <row r="384" spans="1:16" ht="12.75" thickBot="1">
      <c r="A384" s="396"/>
      <c r="B384" s="80" t="s">
        <v>167</v>
      </c>
      <c r="C384" s="416">
        <v>24227.27</v>
      </c>
      <c r="D384" s="102">
        <v>14204.4</v>
      </c>
      <c r="E384" s="102">
        <v>51423.59</v>
      </c>
      <c r="F384" s="102">
        <v>56978.17</v>
      </c>
      <c r="G384" s="102">
        <v>61161.59</v>
      </c>
      <c r="H384" s="102">
        <f>D384+E384+F384+G384</f>
        <v>183767.75</v>
      </c>
      <c r="I384" s="229">
        <f t="shared" si="8"/>
        <v>111239.55811138016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135466.82811138016</v>
      </c>
      <c r="P384" s="378">
        <f t="shared" si="9"/>
        <v>135466.82811138016</v>
      </c>
    </row>
    <row r="385" spans="1:16" ht="12.75" thickBot="1">
      <c r="A385" s="62"/>
      <c r="B385" s="50"/>
      <c r="C385" s="75"/>
      <c r="D385" s="94"/>
      <c r="E385" s="94"/>
      <c r="F385" s="94"/>
      <c r="G385" s="95"/>
      <c r="H385" s="95"/>
      <c r="I385" s="229">
        <f t="shared" si="8"/>
        <v>0</v>
      </c>
      <c r="J385" s="107"/>
      <c r="K385" s="107"/>
      <c r="L385" s="107"/>
      <c r="M385" s="107"/>
      <c r="N385" s="120"/>
      <c r="O385" s="123"/>
      <c r="P385" s="378">
        <f t="shared" si="9"/>
        <v>0</v>
      </c>
    </row>
    <row r="386" spans="1:16" ht="12.75" thickBot="1">
      <c r="A386" s="396"/>
      <c r="B386" s="80" t="s">
        <v>168</v>
      </c>
      <c r="C386" s="416">
        <v>150958.94</v>
      </c>
      <c r="D386" s="102">
        <v>60222.96</v>
      </c>
      <c r="E386" s="102">
        <v>53759.52</v>
      </c>
      <c r="F386" s="102">
        <v>53759.52</v>
      </c>
      <c r="G386" s="102">
        <v>53759.57</v>
      </c>
      <c r="H386" s="102">
        <f>D386+E386+F386+G386</f>
        <v>221501.57</v>
      </c>
      <c r="I386" s="229">
        <f t="shared" si="8"/>
        <v>134080.8535108959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285039.7935108959</v>
      </c>
      <c r="P386" s="378">
        <f t="shared" si="9"/>
        <v>285039.7935108959</v>
      </c>
    </row>
    <row r="387" spans="1:16" ht="12.75" thickBot="1">
      <c r="A387" s="62"/>
      <c r="B387" s="48"/>
      <c r="C387" s="75"/>
      <c r="D387" s="94"/>
      <c r="E387" s="94"/>
      <c r="F387" s="94"/>
      <c r="G387" s="95"/>
      <c r="H387" s="95"/>
      <c r="I387" s="229">
        <f t="shared" si="8"/>
        <v>0</v>
      </c>
      <c r="J387" s="107"/>
      <c r="K387" s="107"/>
      <c r="L387" s="107"/>
      <c r="M387" s="107"/>
      <c r="N387" s="120"/>
      <c r="O387" s="123"/>
      <c r="P387" s="378">
        <f t="shared" si="9"/>
        <v>0</v>
      </c>
    </row>
    <row r="388" spans="1:16" ht="12.75" thickBot="1">
      <c r="A388" s="396"/>
      <c r="B388" s="80" t="s">
        <v>170</v>
      </c>
      <c r="C388" s="416">
        <v>59853.52</v>
      </c>
      <c r="D388" s="102">
        <v>54704.34</v>
      </c>
      <c r="E388" s="102">
        <v>54704.34</v>
      </c>
      <c r="F388" s="102">
        <v>54704.34</v>
      </c>
      <c r="G388" s="102">
        <v>54704.34</v>
      </c>
      <c r="H388" s="102">
        <f>D388+E388+F388+G388</f>
        <v>218817.36</v>
      </c>
      <c r="I388" s="229">
        <f t="shared" si="8"/>
        <v>132456.02905569007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192309.54905569006</v>
      </c>
      <c r="P388" s="378">
        <f t="shared" si="9"/>
        <v>192309.54905569006</v>
      </c>
    </row>
    <row r="389" spans="1:16" ht="12.75" thickBot="1">
      <c r="A389" s="62"/>
      <c r="B389" s="48"/>
      <c r="C389" s="70"/>
      <c r="D389" s="94"/>
      <c r="E389" s="94"/>
      <c r="F389" s="94"/>
      <c r="G389" s="95"/>
      <c r="H389" s="95"/>
      <c r="I389" s="229">
        <f t="shared" si="8"/>
        <v>0</v>
      </c>
      <c r="J389" s="107"/>
      <c r="K389" s="107"/>
      <c r="L389" s="107"/>
      <c r="M389" s="107"/>
      <c r="N389" s="120"/>
      <c r="O389" s="123"/>
      <c r="P389" s="378">
        <f t="shared" si="9"/>
        <v>0</v>
      </c>
    </row>
    <row r="390" spans="1:16" ht="12.75" thickBot="1">
      <c r="A390" s="396"/>
      <c r="B390" s="80" t="s">
        <v>171</v>
      </c>
      <c r="C390" s="416">
        <v>19787.1</v>
      </c>
      <c r="D390" s="102">
        <v>11096.25</v>
      </c>
      <c r="E390" s="102">
        <v>22697.22</v>
      </c>
      <c r="F390" s="102">
        <v>22765.89</v>
      </c>
      <c r="G390" s="102">
        <v>22697.22</v>
      </c>
      <c r="H390" s="102">
        <f>D390+E390+F390+G390</f>
        <v>79256.58</v>
      </c>
      <c r="I390" s="229">
        <f t="shared" si="8"/>
        <v>47976.13801452785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67763.23801452786</v>
      </c>
      <c r="P390" s="378">
        <f t="shared" si="9"/>
        <v>67763.23801452786</v>
      </c>
    </row>
    <row r="391" spans="1:16" ht="12.75" thickBot="1">
      <c r="A391" s="62"/>
      <c r="B391" s="48"/>
      <c r="C391" s="75"/>
      <c r="D391" s="94"/>
      <c r="E391" s="94"/>
      <c r="F391" s="94"/>
      <c r="G391" s="95"/>
      <c r="H391" s="95"/>
      <c r="I391" s="229">
        <f t="shared" si="8"/>
        <v>0</v>
      </c>
      <c r="J391" s="107"/>
      <c r="K391" s="107"/>
      <c r="L391" s="107"/>
      <c r="M391" s="107"/>
      <c r="N391" s="112"/>
      <c r="O391" s="119"/>
      <c r="P391" s="378">
        <f t="shared" si="9"/>
        <v>0</v>
      </c>
    </row>
    <row r="392" spans="1:16" ht="12.75" thickBot="1">
      <c r="A392" s="396"/>
      <c r="B392" s="80" t="s">
        <v>344</v>
      </c>
      <c r="C392" s="416"/>
      <c r="D392" s="102"/>
      <c r="E392" s="102">
        <v>2845.17</v>
      </c>
      <c r="F392" s="102">
        <v>2877.15</v>
      </c>
      <c r="G392" s="102">
        <v>2877.15</v>
      </c>
      <c r="H392" s="102">
        <f>D392+E392+F392+G392</f>
        <v>8599.47</v>
      </c>
      <c r="I392" s="229">
        <f t="shared" si="8"/>
        <v>5205.490314769976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5205.490314769976</v>
      </c>
      <c r="P392" s="378">
        <f t="shared" si="9"/>
        <v>5205.490314769976</v>
      </c>
    </row>
    <row r="393" spans="1:16" ht="12.7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8"/>
        <v>0</v>
      </c>
      <c r="J393" s="285"/>
      <c r="K393" s="285"/>
      <c r="L393" s="285"/>
      <c r="M393" s="285"/>
      <c r="N393" s="284"/>
      <c r="O393" s="159"/>
      <c r="P393" s="378">
        <f t="shared" si="9"/>
        <v>0</v>
      </c>
    </row>
    <row r="394" spans="1:16" ht="12.75" thickBot="1">
      <c r="A394" s="64"/>
      <c r="B394" s="11" t="s">
        <v>252</v>
      </c>
      <c r="C394" s="190"/>
      <c r="D394" s="280"/>
      <c r="E394" s="280"/>
      <c r="F394" s="280"/>
      <c r="G394" s="280"/>
      <c r="H394" s="102">
        <f>D394+E394+F394+G394</f>
        <v>0</v>
      </c>
      <c r="I394" s="229">
        <f t="shared" si="8"/>
        <v>0</v>
      </c>
      <c r="J394" s="109"/>
      <c r="K394" s="109"/>
      <c r="L394" s="109"/>
      <c r="M394" s="109"/>
      <c r="N394" s="236">
        <f>J394+K394+L394+M394</f>
        <v>0</v>
      </c>
      <c r="O394" s="146">
        <f>C394+I394-N394</f>
        <v>0</v>
      </c>
      <c r="P394" s="378">
        <f t="shared" si="9"/>
        <v>0</v>
      </c>
    </row>
    <row r="395" spans="1:16" ht="12.75" thickBot="1">
      <c r="A395" s="67"/>
      <c r="B395" s="50"/>
      <c r="C395" s="77"/>
      <c r="D395" s="283"/>
      <c r="E395" s="283"/>
      <c r="F395" s="283"/>
      <c r="G395" s="283"/>
      <c r="H395" s="283"/>
      <c r="I395" s="229">
        <f t="shared" si="8"/>
        <v>0</v>
      </c>
      <c r="J395" s="285"/>
      <c r="K395" s="285"/>
      <c r="L395" s="285"/>
      <c r="M395" s="285"/>
      <c r="N395" s="284"/>
      <c r="O395" s="114"/>
      <c r="P395" s="378">
        <f t="shared" si="9"/>
        <v>0</v>
      </c>
    </row>
    <row r="396" spans="1:16" s="24" customFormat="1" ht="12.75" thickBot="1">
      <c r="A396" s="64"/>
      <c r="B396" s="11" t="s">
        <v>253</v>
      </c>
      <c r="C396" s="190"/>
      <c r="D396" s="280"/>
      <c r="E396" s="280"/>
      <c r="F396" s="280"/>
      <c r="G396" s="280"/>
      <c r="H396" s="102">
        <f>D396+E396+F396+G396</f>
        <v>0</v>
      </c>
      <c r="I396" s="229">
        <f t="shared" si="8"/>
        <v>0</v>
      </c>
      <c r="J396" s="109"/>
      <c r="K396" s="109"/>
      <c r="L396" s="109"/>
      <c r="M396" s="109"/>
      <c r="N396" s="236">
        <f>J396+K396+L396+M396</f>
        <v>0</v>
      </c>
      <c r="O396" s="146">
        <f>C396+I396-N396</f>
        <v>0</v>
      </c>
      <c r="P396" s="378">
        <f t="shared" si="9"/>
        <v>0</v>
      </c>
    </row>
    <row r="397" spans="1:16" ht="12.7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8"/>
        <v>0</v>
      </c>
      <c r="J397" s="285"/>
      <c r="K397" s="285"/>
      <c r="L397" s="285"/>
      <c r="M397" s="285"/>
      <c r="N397" s="284"/>
      <c r="O397" s="159"/>
      <c r="P397" s="378">
        <f t="shared" si="9"/>
        <v>0</v>
      </c>
    </row>
    <row r="398" spans="1:16" ht="12.75" thickBot="1">
      <c r="A398" s="64"/>
      <c r="B398" s="11" t="s">
        <v>254</v>
      </c>
      <c r="C398" s="190"/>
      <c r="D398" s="280"/>
      <c r="E398" s="280"/>
      <c r="F398" s="280"/>
      <c r="G398" s="280"/>
      <c r="H398" s="102">
        <f>D398+E398+F398+G398</f>
        <v>0</v>
      </c>
      <c r="I398" s="229">
        <f t="shared" si="8"/>
        <v>0</v>
      </c>
      <c r="J398" s="109"/>
      <c r="K398" s="109"/>
      <c r="L398" s="109"/>
      <c r="M398" s="109"/>
      <c r="N398" s="236">
        <f>J398+K398+L398+M398</f>
        <v>0</v>
      </c>
      <c r="O398" s="146">
        <f>C398+I398-N398</f>
        <v>0</v>
      </c>
      <c r="P398" s="378">
        <f t="shared" si="9"/>
        <v>0</v>
      </c>
    </row>
    <row r="399" spans="1:16" ht="12.7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8"/>
        <v>0</v>
      </c>
      <c r="J399" s="285"/>
      <c r="K399" s="285"/>
      <c r="L399" s="285"/>
      <c r="M399" s="285"/>
      <c r="N399" s="284"/>
      <c r="O399" s="159"/>
      <c r="P399" s="378">
        <f t="shared" si="9"/>
        <v>0</v>
      </c>
    </row>
    <row r="400" spans="1:16" ht="12.75" thickBot="1">
      <c r="A400" s="64"/>
      <c r="B400" s="11" t="s">
        <v>255</v>
      </c>
      <c r="C400" s="190"/>
      <c r="D400" s="280"/>
      <c r="E400" s="280"/>
      <c r="F400" s="280"/>
      <c r="G400" s="280"/>
      <c r="H400" s="102">
        <f>D400+E400+F400+G400</f>
        <v>0</v>
      </c>
      <c r="I400" s="229">
        <f t="shared" si="8"/>
        <v>0</v>
      </c>
      <c r="J400" s="109"/>
      <c r="K400" s="109"/>
      <c r="L400" s="109"/>
      <c r="M400" s="109"/>
      <c r="N400" s="236">
        <f>J400+K400+L400+M400</f>
        <v>0</v>
      </c>
      <c r="O400" s="146">
        <f>C400+I400-N400</f>
        <v>0</v>
      </c>
      <c r="P400" s="378">
        <f t="shared" si="9"/>
        <v>0</v>
      </c>
    </row>
    <row r="401" spans="1:16" ht="12.7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8"/>
        <v>0</v>
      </c>
      <c r="J401" s="285"/>
      <c r="K401" s="285"/>
      <c r="L401" s="285"/>
      <c r="M401" s="285"/>
      <c r="N401" s="284"/>
      <c r="O401" s="159"/>
      <c r="P401" s="378">
        <f t="shared" si="9"/>
        <v>0</v>
      </c>
    </row>
    <row r="402" spans="1:16" ht="12.75" thickBot="1">
      <c r="A402" s="64"/>
      <c r="B402" s="11" t="s">
        <v>256</v>
      </c>
      <c r="C402" s="190"/>
      <c r="D402" s="280"/>
      <c r="E402" s="280"/>
      <c r="F402" s="280"/>
      <c r="G402" s="280"/>
      <c r="H402" s="102">
        <f>D402+E402+F402+G402</f>
        <v>0</v>
      </c>
      <c r="I402" s="229">
        <f t="shared" si="8"/>
        <v>0</v>
      </c>
      <c r="J402" s="109"/>
      <c r="K402" s="109"/>
      <c r="L402" s="109"/>
      <c r="M402" s="109"/>
      <c r="N402" s="236">
        <f>J402+K402+L402+M402</f>
        <v>0</v>
      </c>
      <c r="O402" s="146">
        <f>C402+I402-N402</f>
        <v>0</v>
      </c>
      <c r="P402" s="378">
        <f t="shared" si="9"/>
        <v>0</v>
      </c>
    </row>
    <row r="403" spans="1:16" ht="12.7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8"/>
        <v>0</v>
      </c>
      <c r="J403" s="285"/>
      <c r="K403" s="285"/>
      <c r="L403" s="285"/>
      <c r="M403" s="285"/>
      <c r="N403" s="284"/>
      <c r="O403" s="159"/>
      <c r="P403" s="378">
        <f t="shared" si="9"/>
        <v>0</v>
      </c>
    </row>
    <row r="404" spans="1:16" ht="12.75" thickBot="1">
      <c r="A404" s="64"/>
      <c r="B404" s="11" t="s">
        <v>257</v>
      </c>
      <c r="C404" s="190"/>
      <c r="D404" s="280"/>
      <c r="E404" s="280"/>
      <c r="F404" s="280"/>
      <c r="G404" s="280"/>
      <c r="H404" s="102">
        <f>D404+E404+F404+G404</f>
        <v>0</v>
      </c>
      <c r="I404" s="229">
        <f aca="true" t="shared" si="10" ref="I404:I429">H404/1.4/1.18</f>
        <v>0</v>
      </c>
      <c r="J404" s="109"/>
      <c r="K404" s="109"/>
      <c r="L404" s="109"/>
      <c r="M404" s="109"/>
      <c r="N404" s="236">
        <f>J404+K404+L404+M404</f>
        <v>0</v>
      </c>
      <c r="O404" s="146">
        <f>C404+I404-N404</f>
        <v>0</v>
      </c>
      <c r="P404" s="378">
        <f t="shared" si="9"/>
        <v>0</v>
      </c>
    </row>
    <row r="405" spans="1:16" ht="12.7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10"/>
        <v>0</v>
      </c>
      <c r="J405" s="275"/>
      <c r="K405" s="275"/>
      <c r="L405" s="275"/>
      <c r="M405" s="275"/>
      <c r="N405" s="274"/>
      <c r="O405" s="276"/>
      <c r="P405" s="378">
        <f aca="true" t="shared" si="11" ref="P405:P430">C405+I405-N405</f>
        <v>0</v>
      </c>
    </row>
    <row r="406" spans="1:16" ht="12.75" thickBot="1">
      <c r="A406" s="64"/>
      <c r="B406" s="11" t="s">
        <v>258</v>
      </c>
      <c r="C406" s="190"/>
      <c r="D406" s="280"/>
      <c r="E406" s="280"/>
      <c r="F406" s="280"/>
      <c r="G406" s="280"/>
      <c r="H406" s="102">
        <f>D406+E406+F406+G406</f>
        <v>0</v>
      </c>
      <c r="I406" s="229">
        <f t="shared" si="10"/>
        <v>0</v>
      </c>
      <c r="J406" s="109"/>
      <c r="K406" s="109"/>
      <c r="L406" s="109"/>
      <c r="M406" s="109"/>
      <c r="N406" s="236">
        <f>J406+K406+L406+M406</f>
        <v>0</v>
      </c>
      <c r="O406" s="146">
        <f>C406+I406-N406</f>
        <v>0</v>
      </c>
      <c r="P406" s="378">
        <f t="shared" si="11"/>
        <v>0</v>
      </c>
    </row>
    <row r="407" spans="1:16" ht="12.7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10"/>
        <v>0</v>
      </c>
      <c r="J407" s="271"/>
      <c r="K407" s="271"/>
      <c r="L407" s="271"/>
      <c r="M407" s="271"/>
      <c r="N407" s="270"/>
      <c r="O407" s="160"/>
      <c r="P407" s="378">
        <f t="shared" si="11"/>
        <v>0</v>
      </c>
    </row>
    <row r="408" spans="1:16" ht="12.75" thickBot="1">
      <c r="A408" s="64"/>
      <c r="B408" s="11" t="s">
        <v>264</v>
      </c>
      <c r="C408" s="190"/>
      <c r="D408" s="280"/>
      <c r="E408" s="280"/>
      <c r="F408" s="280"/>
      <c r="G408" s="280"/>
      <c r="H408" s="102">
        <f>D408+E408+F408+G408</f>
        <v>0</v>
      </c>
      <c r="I408" s="229">
        <f t="shared" si="10"/>
        <v>0</v>
      </c>
      <c r="J408" s="109"/>
      <c r="K408" s="109"/>
      <c r="L408" s="109"/>
      <c r="M408" s="109"/>
      <c r="N408" s="236">
        <f>J408+K408+L408+M408</f>
        <v>0</v>
      </c>
      <c r="O408" s="146">
        <f>C408+I408-N408</f>
        <v>0</v>
      </c>
      <c r="P408" s="378">
        <f t="shared" si="11"/>
        <v>0</v>
      </c>
    </row>
    <row r="409" spans="1:16" ht="12.7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10"/>
        <v>0</v>
      </c>
      <c r="J409" s="271"/>
      <c r="K409" s="271"/>
      <c r="L409" s="271"/>
      <c r="M409" s="271"/>
      <c r="N409" s="270"/>
      <c r="O409" s="160"/>
      <c r="P409" s="378">
        <f t="shared" si="11"/>
        <v>0</v>
      </c>
    </row>
    <row r="410" spans="1:16" ht="12.75" thickBot="1">
      <c r="A410" s="64"/>
      <c r="B410" s="11" t="s">
        <v>259</v>
      </c>
      <c r="C410" s="190"/>
      <c r="D410" s="280"/>
      <c r="E410" s="280"/>
      <c r="F410" s="280"/>
      <c r="G410" s="280"/>
      <c r="H410" s="102">
        <f>D410+E410+F410+G410</f>
        <v>0</v>
      </c>
      <c r="I410" s="229">
        <f t="shared" si="10"/>
        <v>0</v>
      </c>
      <c r="J410" s="109"/>
      <c r="K410" s="109"/>
      <c r="L410" s="109"/>
      <c r="M410" s="109"/>
      <c r="N410" s="236">
        <f>J410+K410+L410+M410</f>
        <v>0</v>
      </c>
      <c r="O410" s="146">
        <f>C410+I410-N410</f>
        <v>0</v>
      </c>
      <c r="P410" s="378">
        <f t="shared" si="11"/>
        <v>0</v>
      </c>
    </row>
    <row r="411" spans="1:16" ht="12.7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10"/>
        <v>0</v>
      </c>
      <c r="J411" s="271"/>
      <c r="K411" s="271"/>
      <c r="L411" s="271"/>
      <c r="M411" s="271"/>
      <c r="N411" s="270"/>
      <c r="O411" s="160"/>
      <c r="P411" s="378">
        <f t="shared" si="11"/>
        <v>0</v>
      </c>
    </row>
    <row r="412" spans="1:16" ht="12.75" thickBot="1">
      <c r="A412" s="64"/>
      <c r="B412" s="11" t="s">
        <v>260</v>
      </c>
      <c r="C412" s="190"/>
      <c r="D412" s="280"/>
      <c r="E412" s="280"/>
      <c r="F412" s="280"/>
      <c r="G412" s="280"/>
      <c r="H412" s="102">
        <f>D412+E412+F412+G412</f>
        <v>0</v>
      </c>
      <c r="I412" s="229">
        <f t="shared" si="10"/>
        <v>0</v>
      </c>
      <c r="J412" s="109"/>
      <c r="K412" s="109"/>
      <c r="L412" s="109"/>
      <c r="M412" s="109"/>
      <c r="N412" s="236">
        <f>J412+K412+L412+M412</f>
        <v>0</v>
      </c>
      <c r="O412" s="146">
        <f>C412+I412-N412</f>
        <v>0</v>
      </c>
      <c r="P412" s="378">
        <f t="shared" si="11"/>
        <v>0</v>
      </c>
    </row>
    <row r="413" spans="1:16" ht="12.7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10"/>
        <v>0</v>
      </c>
      <c r="J413" s="271"/>
      <c r="K413" s="271"/>
      <c r="L413" s="271"/>
      <c r="M413" s="271"/>
      <c r="N413" s="270"/>
      <c r="O413" s="160"/>
      <c r="P413" s="378">
        <f t="shared" si="11"/>
        <v>0</v>
      </c>
    </row>
    <row r="414" spans="1:16" ht="12.75" thickBot="1">
      <c r="A414" s="64"/>
      <c r="B414" s="11" t="s">
        <v>261</v>
      </c>
      <c r="C414" s="190"/>
      <c r="D414" s="280"/>
      <c r="E414" s="280"/>
      <c r="F414" s="280"/>
      <c r="G414" s="280"/>
      <c r="H414" s="102">
        <f>D414+E414+F414+G414</f>
        <v>0</v>
      </c>
      <c r="I414" s="229">
        <f t="shared" si="10"/>
        <v>0</v>
      </c>
      <c r="J414" s="109"/>
      <c r="K414" s="109"/>
      <c r="L414" s="109"/>
      <c r="M414" s="109"/>
      <c r="N414" s="236">
        <f>J414+K414+L414+M414</f>
        <v>0</v>
      </c>
      <c r="O414" s="146">
        <f>C414+I414-N414</f>
        <v>0</v>
      </c>
      <c r="P414" s="378">
        <f t="shared" si="11"/>
        <v>0</v>
      </c>
    </row>
    <row r="415" spans="1:16" ht="12.7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10"/>
        <v>0</v>
      </c>
      <c r="J415" s="271"/>
      <c r="K415" s="271"/>
      <c r="L415" s="271"/>
      <c r="M415" s="271"/>
      <c r="N415" s="270"/>
      <c r="O415" s="160"/>
      <c r="P415" s="378">
        <f t="shared" si="11"/>
        <v>0</v>
      </c>
    </row>
    <row r="416" spans="1:16" ht="12.75" thickBot="1">
      <c r="A416" s="64"/>
      <c r="B416" s="11" t="s">
        <v>262</v>
      </c>
      <c r="C416" s="190"/>
      <c r="D416" s="280"/>
      <c r="E416" s="280"/>
      <c r="F416" s="280"/>
      <c r="G416" s="280"/>
      <c r="H416" s="102">
        <f>D416+E416+F416+G416</f>
        <v>0</v>
      </c>
      <c r="I416" s="229">
        <f t="shared" si="10"/>
        <v>0</v>
      </c>
      <c r="J416" s="109"/>
      <c r="K416" s="109"/>
      <c r="L416" s="109"/>
      <c r="M416" s="109"/>
      <c r="N416" s="236">
        <f>J416+K416+L416+M416</f>
        <v>0</v>
      </c>
      <c r="O416" s="146">
        <f>C416+I416-N416</f>
        <v>0</v>
      </c>
      <c r="P416" s="378">
        <f t="shared" si="11"/>
        <v>0</v>
      </c>
    </row>
    <row r="417" spans="1:16" ht="12.7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10"/>
        <v>0</v>
      </c>
      <c r="J417" s="271"/>
      <c r="K417" s="271"/>
      <c r="L417" s="271"/>
      <c r="M417" s="271"/>
      <c r="N417" s="270"/>
      <c r="O417" s="160"/>
      <c r="P417" s="378">
        <f t="shared" si="11"/>
        <v>0</v>
      </c>
    </row>
    <row r="418" spans="1:16" ht="12.75" thickBot="1">
      <c r="A418" s="64"/>
      <c r="B418" s="11" t="s">
        <v>263</v>
      </c>
      <c r="C418" s="190"/>
      <c r="D418" s="280"/>
      <c r="E418" s="280"/>
      <c r="F418" s="280"/>
      <c r="G418" s="280"/>
      <c r="H418" s="102">
        <f>D418+E418+F418+G418</f>
        <v>0</v>
      </c>
      <c r="I418" s="229">
        <f t="shared" si="10"/>
        <v>0</v>
      </c>
      <c r="J418" s="109"/>
      <c r="K418" s="109"/>
      <c r="L418" s="109"/>
      <c r="M418" s="109"/>
      <c r="N418" s="236">
        <f>J418+K418+L418+M418</f>
        <v>0</v>
      </c>
      <c r="O418" s="146">
        <f>C418+I418-N418</f>
        <v>0</v>
      </c>
      <c r="P418" s="378">
        <f t="shared" si="11"/>
        <v>0</v>
      </c>
    </row>
    <row r="419" spans="1:16" ht="12.7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10"/>
        <v>0</v>
      </c>
      <c r="J419" s="279"/>
      <c r="K419" s="279"/>
      <c r="L419" s="279"/>
      <c r="M419" s="279"/>
      <c r="N419" s="278"/>
      <c r="O419" s="162"/>
      <c r="P419" s="378">
        <f t="shared" si="11"/>
        <v>0</v>
      </c>
    </row>
    <row r="420" spans="1:16" ht="12.75" thickBot="1">
      <c r="A420" s="64"/>
      <c r="B420" s="11" t="s">
        <v>265</v>
      </c>
      <c r="C420" s="190"/>
      <c r="D420" s="280"/>
      <c r="E420" s="280"/>
      <c r="F420" s="280"/>
      <c r="G420" s="280"/>
      <c r="H420" s="102">
        <f>D420+E420+F420+G420</f>
        <v>0</v>
      </c>
      <c r="I420" s="229">
        <f t="shared" si="10"/>
        <v>0</v>
      </c>
      <c r="J420" s="109"/>
      <c r="K420" s="109"/>
      <c r="L420" s="109"/>
      <c r="M420" s="109"/>
      <c r="N420" s="236">
        <f>J420+K420+L420+M420</f>
        <v>0</v>
      </c>
      <c r="O420" s="146">
        <f>C420+I420-N420</f>
        <v>0</v>
      </c>
      <c r="P420" s="378">
        <f t="shared" si="11"/>
        <v>0</v>
      </c>
    </row>
    <row r="421" spans="1:16" ht="12.7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10"/>
        <v>0</v>
      </c>
      <c r="J421" s="285"/>
      <c r="K421" s="285"/>
      <c r="L421" s="285"/>
      <c r="M421" s="285"/>
      <c r="N421" s="284"/>
      <c r="O421" s="159"/>
      <c r="P421" s="378">
        <f t="shared" si="11"/>
        <v>0</v>
      </c>
    </row>
    <row r="422" spans="1:16" ht="12.75" thickBot="1">
      <c r="A422" s="64"/>
      <c r="B422" s="11" t="s">
        <v>266</v>
      </c>
      <c r="C422" s="190"/>
      <c r="D422" s="280"/>
      <c r="E422" s="280"/>
      <c r="F422" s="280"/>
      <c r="G422" s="280"/>
      <c r="H422" s="102">
        <f>D422+E422+F422+G422</f>
        <v>0</v>
      </c>
      <c r="I422" s="229">
        <f t="shared" si="10"/>
        <v>0</v>
      </c>
      <c r="J422" s="109"/>
      <c r="K422" s="109"/>
      <c r="L422" s="109"/>
      <c r="M422" s="109"/>
      <c r="N422" s="236">
        <f>J422+K422+L422+M422</f>
        <v>0</v>
      </c>
      <c r="O422" s="146">
        <f>C422+I422-N422</f>
        <v>0</v>
      </c>
      <c r="P422" s="378">
        <f t="shared" si="11"/>
        <v>0</v>
      </c>
    </row>
    <row r="423" spans="1:16" ht="12.7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10"/>
        <v>0</v>
      </c>
      <c r="J423" s="285"/>
      <c r="K423" s="285"/>
      <c r="L423" s="285"/>
      <c r="M423" s="285"/>
      <c r="N423" s="284"/>
      <c r="O423" s="159"/>
      <c r="P423" s="378">
        <f t="shared" si="11"/>
        <v>0</v>
      </c>
    </row>
    <row r="424" spans="1:16" ht="12.75" thickBot="1">
      <c r="A424" s="64"/>
      <c r="B424" s="11" t="s">
        <v>267</v>
      </c>
      <c r="C424" s="190"/>
      <c r="D424" s="280"/>
      <c r="E424" s="280"/>
      <c r="F424" s="280"/>
      <c r="G424" s="280"/>
      <c r="H424" s="102">
        <f>D424+E424+F424+G424</f>
        <v>0</v>
      </c>
      <c r="I424" s="229">
        <f t="shared" si="10"/>
        <v>0</v>
      </c>
      <c r="J424" s="109"/>
      <c r="K424" s="109"/>
      <c r="L424" s="109"/>
      <c r="M424" s="109"/>
      <c r="N424" s="236">
        <f>J424+K424+L424+M424</f>
        <v>0</v>
      </c>
      <c r="O424" s="146">
        <f>C424+I424-N424</f>
        <v>0</v>
      </c>
      <c r="P424" s="378">
        <f t="shared" si="11"/>
        <v>0</v>
      </c>
    </row>
    <row r="425" spans="1:16" ht="12.7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10"/>
        <v>0</v>
      </c>
      <c r="J425" s="285"/>
      <c r="K425" s="285"/>
      <c r="L425" s="285"/>
      <c r="M425" s="285"/>
      <c r="N425" s="284"/>
      <c r="O425" s="159"/>
      <c r="P425" s="378">
        <f t="shared" si="11"/>
        <v>0</v>
      </c>
    </row>
    <row r="426" spans="1:16" ht="12.75" thickBot="1">
      <c r="A426" s="64"/>
      <c r="B426" s="11" t="s">
        <v>282</v>
      </c>
      <c r="C426" s="190"/>
      <c r="D426" s="280"/>
      <c r="E426" s="280"/>
      <c r="F426" s="280"/>
      <c r="G426" s="280"/>
      <c r="H426" s="280"/>
      <c r="I426" s="229">
        <f t="shared" si="10"/>
        <v>0</v>
      </c>
      <c r="J426" s="282"/>
      <c r="K426" s="282"/>
      <c r="L426" s="282"/>
      <c r="M426" s="282"/>
      <c r="N426" s="281"/>
      <c r="O426" s="146">
        <f>C426+I426-N426</f>
        <v>0</v>
      </c>
      <c r="P426" s="378">
        <f t="shared" si="11"/>
        <v>0</v>
      </c>
    </row>
    <row r="427" spans="1:16" ht="12.7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10"/>
        <v>0</v>
      </c>
      <c r="J427" s="285"/>
      <c r="K427" s="285"/>
      <c r="L427" s="285"/>
      <c r="M427" s="285"/>
      <c r="N427" s="284"/>
      <c r="O427" s="159"/>
      <c r="P427" s="378">
        <f t="shared" si="11"/>
        <v>0</v>
      </c>
    </row>
    <row r="428" spans="1:16" ht="12.75" thickBot="1">
      <c r="A428" s="64"/>
      <c r="B428" s="11" t="s">
        <v>303</v>
      </c>
      <c r="C428" s="190"/>
      <c r="D428" s="280"/>
      <c r="E428" s="280"/>
      <c r="F428" s="280"/>
      <c r="G428" s="280"/>
      <c r="H428" s="102">
        <f>D428+E428+F428+G428</f>
        <v>0</v>
      </c>
      <c r="I428" s="229">
        <f t="shared" si="10"/>
        <v>0</v>
      </c>
      <c r="J428" s="109"/>
      <c r="K428" s="109"/>
      <c r="L428" s="109"/>
      <c r="M428" s="109"/>
      <c r="N428" s="236">
        <f>J428+K428+L428+M428</f>
        <v>0</v>
      </c>
      <c r="O428" s="146">
        <f>C428+I428-N428</f>
        <v>0</v>
      </c>
      <c r="P428" s="378">
        <f t="shared" si="11"/>
        <v>0</v>
      </c>
    </row>
    <row r="429" spans="1:16" ht="12.7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10"/>
        <v>0</v>
      </c>
      <c r="J429" s="275"/>
      <c r="K429" s="275"/>
      <c r="L429" s="275"/>
      <c r="M429" s="275"/>
      <c r="N429" s="274"/>
      <c r="O429" s="276"/>
      <c r="P429" s="378">
        <f t="shared" si="11"/>
        <v>0</v>
      </c>
    </row>
    <row r="430" spans="1:17" ht="12" thickBot="1">
      <c r="A430" s="265"/>
      <c r="B430" s="305" t="s">
        <v>104</v>
      </c>
      <c r="C430" s="306">
        <f>C340+C342+C344+C346+C348+C350+C352+C354+C356+C360+C362+C364+C366+C369+C371+C373+C374+C376+C378+C380+C382+C384+C386+C388+C390+C392+C358+C394+C396+C398+C400+C402+C404+C406+C408+C410+C412+C414+C416+C418+C420+C422+C424+C426+C428</f>
        <v>326181.79</v>
      </c>
      <c r="D430" s="306">
        <f>D340+D342+D344+D346+D348+D350+D352+D354+D356+D360+D362+D364+D366+D369+D371+D373+D374+D376+D378+D380+D382+D384+D386+D388+D390+D392+D358+D394+D396+D398+D400+D402+D404+D406+D408+D410+D412+D414+D416+D418+D420+D422+D424+D426+D428</f>
        <v>205671.03</v>
      </c>
      <c r="E430" s="306">
        <f>E340+E342+E344+E346+E348+E350+E352+E354+E356+E360+E362+E364+E366+E369+E371+E373+E374+E376+E378+E380+E382+E384+E386+E388+E390+E392+E358+E394+E396+E398+E400+E402+E404+E406+E408+E410+E412+E414+E416+E418+E420+E422+E424+E426+E428</f>
        <v>258463.34</v>
      </c>
      <c r="F430" s="306">
        <f>F340+F342+F344+F346+F348+F350+F352+F354+F356+F360+F362+F364+F366+F369+F371+F373+F374+F376+F378+F380+F382+F384+F386+F388+F390+F392+F358+F394+F396+F398+F400+F402+F404+F406+F408+F410+F412+F414+F416+F418+F420+F422+F424+F426+F428</f>
        <v>269566.81</v>
      </c>
      <c r="G430" s="306">
        <f>G340+G342+G344+G346+G348+G350+G352+G354+G356+G360+G362+G364+G366+G369+G371+G373+G374+G376+G378+G380+G382+G384+G386+G388+G390+G392+G358+G394+G396+G398+G400+G402+G404+G406+G408+G410+G412+G414+G416+G418+G420+G422+G424+G426+G428</f>
        <v>274074.30000000005</v>
      </c>
      <c r="H430" s="291">
        <f>D430+E430+F430+G430</f>
        <v>1007775.48</v>
      </c>
      <c r="I430" s="306">
        <f>I340+I342+I344+I346+I348+I350+I352+I354+I356+I360+I362+I364+I366+I369+I371+I373+I374+I376+I378+I380+I382+I384+I386+I388+I390+I392+I358+I394+I396+I398+I400+I402+I404+I406+I408+I410+I412+I414+I416+I418+I420+I422+I424+I426+I428</f>
        <v>610033.5835351091</v>
      </c>
      <c r="J430" s="306">
        <f>J340+J342+J344+J346+J348+J350+J352+J354+J356+J360+J362+J364+J366+J369+J371+J373+J374+J376+J378+J380+J382+J384+J386+J388+J390+J392+J358+J394+J396+J398+J400+J402+J404+J406+J408+J410+J412+J414+J416+J418+J420+J422+J424+J426+J428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K340+K342+K344+K346+K348+K350+K352+K354+K356+K360+K362+K364+K366+K369+K371+K373+K374+K376+K378+K380+K382+K384+K386+K388+K390+K392+K358+K394+K396+K398+K400+K402+K404+K406+K408+K410+K412+K414+K416+K418+K420+K422+K424+K426+K428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L340+L342+L344+L346+L348+L350+L352+L354+L356+L360+L362+L364+L366+L369+L371+L373+L374+L376+L378+L380+L382+L384+L386+L388+L390+L392+L358+L394+L396+L398+L400+L402+L404+L406+L408+L410+L412+L414+L416+L418+L420+L422+L424+L426+L428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M340+M342+M344+M346+M348+M350+M352+M354+M356+M360+M362+M364+M366+M369+M371+M373+M374+M376+M378+M380+M382+M384+M386+M388+M390+M392+M358+M394+M396+M398+M400+M402+M404+M406+M408+M410+M412+M414+M416+M418+M420+M422+M424+M426+M428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O340+O342+O344+O346+O348+O350+O352+O354+O356+O360+O362+O364+O366+O369+O371+O373+O374+O376+O378+O380+O382+O384+O386+O388+O390+O392+O358+O394+O396+O398+O400+O402+O404+O406+O408+O410+O412+O414+O416+O418+O420+O422+O424+O426+O428</f>
        <v>936215.3735351091</v>
      </c>
      <c r="P430" s="378">
        <f t="shared" si="11"/>
        <v>936215.373535109</v>
      </c>
      <c r="Q430" s="12" t="s">
        <v>232</v>
      </c>
    </row>
    <row r="431" spans="1:15" ht="12.75" thickBot="1">
      <c r="A431" s="1"/>
      <c r="B431" s="134" t="s">
        <v>384</v>
      </c>
      <c r="C431" s="70"/>
      <c r="D431" s="42"/>
      <c r="E431" s="42"/>
      <c r="F431" s="42"/>
      <c r="G431" s="42"/>
      <c r="H431" s="137"/>
      <c r="I431" s="229">
        <f>H430-I430</f>
        <v>397741.8964648909</v>
      </c>
      <c r="J431" s="42"/>
      <c r="K431" s="42"/>
      <c r="L431" s="42"/>
      <c r="M431" s="42"/>
      <c r="N431" s="145"/>
      <c r="O431" s="146"/>
    </row>
    <row r="432" spans="1:15" ht="12.7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/>
      <c r="O432" s="146"/>
    </row>
    <row r="433" spans="1:15" ht="12.7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1007775.48</v>
      </c>
      <c r="J433" s="167"/>
      <c r="K433" s="167"/>
      <c r="L433" s="167"/>
      <c r="M433" s="167"/>
      <c r="N433" s="164"/>
      <c r="O433" s="243"/>
    </row>
    <row r="434" spans="1:15" ht="12">
      <c r="A434" s="308"/>
      <c r="B434" s="308"/>
      <c r="C434" s="303"/>
      <c r="D434" s="208"/>
      <c r="E434" s="208"/>
      <c r="F434" s="74"/>
      <c r="G434" s="74"/>
      <c r="H434" s="309"/>
      <c r="I434" s="310"/>
      <c r="J434" s="74"/>
      <c r="K434" s="74"/>
      <c r="L434" s="74"/>
      <c r="M434" s="74"/>
      <c r="N434" s="311"/>
      <c r="O434" s="312"/>
    </row>
    <row r="435" spans="1:15" ht="12">
      <c r="A435" s="308"/>
      <c r="B435" s="308"/>
      <c r="C435" s="303"/>
      <c r="D435" s="208"/>
      <c r="E435" s="208"/>
      <c r="F435" s="74"/>
      <c r="G435" s="74"/>
      <c r="H435" s="309"/>
      <c r="I435" s="310"/>
      <c r="J435" s="74"/>
      <c r="K435" s="74"/>
      <c r="L435" s="74"/>
      <c r="M435" s="74"/>
      <c r="N435" s="311"/>
      <c r="O435" s="312"/>
    </row>
    <row r="436" spans="1:15" ht="12">
      <c r="A436" s="308"/>
      <c r="B436" s="308"/>
      <c r="C436" s="303"/>
      <c r="D436" s="208"/>
      <c r="E436" s="208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4:15" ht="11.25">
      <c r="D437" s="128"/>
      <c r="E437" s="128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6" ht="11.25">
      <c r="A438" s="253"/>
      <c r="B438" s="253"/>
      <c r="C438" s="253"/>
      <c r="D438" s="254"/>
      <c r="E438" s="254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  <c r="P438" s="253"/>
    </row>
    <row r="439" spans="1:16" ht="11.25">
      <c r="A439" s="69"/>
      <c r="B439" s="69"/>
      <c r="D439" s="125"/>
      <c r="E439" s="12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  <c r="P439" s="69"/>
    </row>
    <row r="440" spans="1:16" ht="11.25">
      <c r="A440" s="69"/>
      <c r="B440" s="69"/>
      <c r="D440" s="125"/>
      <c r="E440" s="12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  <c r="P440" s="69"/>
    </row>
    <row r="441" spans="1:16" ht="11.25">
      <c r="A441" s="69"/>
      <c r="B441" s="69"/>
      <c r="D441" s="125"/>
      <c r="E441" s="12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  <c r="P441" s="69"/>
    </row>
    <row r="442" spans="4:15" ht="11.25">
      <c r="D442" s="125"/>
      <c r="E442" s="12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4:15" ht="11.25">
      <c r="D443" s="125"/>
      <c r="E443" s="12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2:15" ht="13.5" thickBot="1">
      <c r="B444" s="17" t="s">
        <v>362</v>
      </c>
      <c r="C444" s="252" t="s">
        <v>295</v>
      </c>
      <c r="D444" s="330"/>
      <c r="F444" s="17" t="s">
        <v>360</v>
      </c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2" thickBot="1">
      <c r="A445" s="7"/>
      <c r="B445" s="7" t="s">
        <v>94</v>
      </c>
      <c r="C445" s="192"/>
      <c r="D445" s="81"/>
      <c r="E445" s="81" t="s">
        <v>364</v>
      </c>
      <c r="F445" s="82"/>
      <c r="G445" s="82"/>
      <c r="H445" s="233"/>
      <c r="I445" s="223"/>
      <c r="J445" s="85"/>
      <c r="K445" s="85" t="s">
        <v>18</v>
      </c>
      <c r="L445" s="85"/>
      <c r="M445" s="86"/>
      <c r="N445" s="92"/>
      <c r="O445" s="115"/>
    </row>
    <row r="446" spans="1:15" ht="39" customHeight="1" thickBot="1">
      <c r="A446" s="27"/>
      <c r="B446" s="27"/>
      <c r="C446" s="331" t="s">
        <v>363</v>
      </c>
      <c r="D446" s="262" t="s">
        <v>220</v>
      </c>
      <c r="E446" s="262" t="s">
        <v>318</v>
      </c>
      <c r="F446" s="510" t="s">
        <v>314</v>
      </c>
      <c r="G446" s="89" t="s">
        <v>354</v>
      </c>
      <c r="H446" s="234" t="s">
        <v>365</v>
      </c>
      <c r="I446" s="90" t="s">
        <v>378</v>
      </c>
      <c r="J446" s="91" t="s">
        <v>351</v>
      </c>
      <c r="K446" s="88" t="s">
        <v>351</v>
      </c>
      <c r="L446" s="88" t="s">
        <v>354</v>
      </c>
      <c r="M446" s="88"/>
      <c r="N446" s="93" t="s">
        <v>19</v>
      </c>
      <c r="O446" s="116" t="s">
        <v>367</v>
      </c>
    </row>
    <row r="447" spans="1:15" ht="12" thickBot="1">
      <c r="A447" s="263"/>
      <c r="B447" s="430"/>
      <c r="C447" s="475"/>
      <c r="D447" s="476"/>
      <c r="E447" s="476"/>
      <c r="F447" s="240"/>
      <c r="G447" s="81"/>
      <c r="H447" s="477"/>
      <c r="I447" s="478"/>
      <c r="J447" s="85"/>
      <c r="K447" s="249"/>
      <c r="L447" s="249"/>
      <c r="M447" s="249"/>
      <c r="N447" s="479"/>
      <c r="O447" s="480"/>
    </row>
    <row r="448" spans="1:15" ht="12.75" thickBot="1">
      <c r="A448" s="314"/>
      <c r="B448" s="58" t="s">
        <v>121</v>
      </c>
      <c r="C448" s="416">
        <v>38209.41</v>
      </c>
      <c r="D448" s="102">
        <v>53157.56</v>
      </c>
      <c r="E448" s="102">
        <v>31541.82</v>
      </c>
      <c r="F448" s="102">
        <v>31541.76</v>
      </c>
      <c r="G448" s="102">
        <v>40781.61</v>
      </c>
      <c r="H448" s="102">
        <f>D448+E448+F448+G448</f>
        <v>157022.75</v>
      </c>
      <c r="I448" s="229">
        <f aca="true" t="shared" si="12" ref="I448:I511">H448/1.4/1.18</f>
        <v>95050.09079903149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133259.5007990315</v>
      </c>
    </row>
    <row r="449" spans="1:15" ht="12.75" thickBot="1">
      <c r="A449" s="48"/>
      <c r="B449" s="48"/>
      <c r="C449" s="72"/>
      <c r="D449" s="103"/>
      <c r="E449" s="103"/>
      <c r="F449" s="103"/>
      <c r="G449" s="104"/>
      <c r="H449" s="104"/>
      <c r="I449" s="229">
        <f t="shared" si="12"/>
        <v>0</v>
      </c>
      <c r="J449" s="110"/>
      <c r="K449" s="110"/>
      <c r="L449" s="110"/>
      <c r="M449" s="110"/>
      <c r="N449" s="111"/>
      <c r="O449" s="119"/>
    </row>
    <row r="450" spans="1:15" ht="12.75" thickBot="1">
      <c r="A450" s="314"/>
      <c r="B450" s="80" t="s">
        <v>122</v>
      </c>
      <c r="C450" s="416">
        <v>82335.63</v>
      </c>
      <c r="D450" s="102">
        <v>41903.8</v>
      </c>
      <c r="E450" s="102">
        <v>34705.9</v>
      </c>
      <c r="F450" s="102">
        <v>18889.58</v>
      </c>
      <c r="G450" s="102">
        <v>16047.96</v>
      </c>
      <c r="H450" s="102">
        <f>D450+E450+F450+G450</f>
        <v>111547.24000000002</v>
      </c>
      <c r="I450" s="229">
        <f t="shared" si="12"/>
        <v>67522.54237288138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149858.17237288138</v>
      </c>
    </row>
    <row r="451" spans="1:15" ht="12.75" thickBot="1">
      <c r="A451" s="8"/>
      <c r="B451" s="48"/>
      <c r="C451" s="75"/>
      <c r="D451" s="94"/>
      <c r="E451" s="94"/>
      <c r="F451" s="94"/>
      <c r="G451" s="95"/>
      <c r="H451" s="95"/>
      <c r="I451" s="229">
        <f t="shared" si="12"/>
        <v>0</v>
      </c>
      <c r="J451" s="107"/>
      <c r="K451" s="107"/>
      <c r="L451" s="107"/>
      <c r="M451" s="107"/>
      <c r="N451" s="112"/>
      <c r="O451" s="119"/>
    </row>
    <row r="452" spans="1:15" ht="12.75" thickBot="1">
      <c r="A452" s="314"/>
      <c r="B452" s="80" t="s">
        <v>123</v>
      </c>
      <c r="C452" s="416"/>
      <c r="D452" s="102"/>
      <c r="E452" s="102">
        <v>10315</v>
      </c>
      <c r="F452" s="102">
        <v>14065.92</v>
      </c>
      <c r="G452" s="102">
        <v>14065.92</v>
      </c>
      <c r="H452" s="102">
        <f>D452+E452+F452+G452</f>
        <v>38446.84</v>
      </c>
      <c r="I452" s="229">
        <f t="shared" si="12"/>
        <v>23272.905569007264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23272.905569007264</v>
      </c>
    </row>
    <row r="453" spans="1:15" ht="12.75" thickBot="1">
      <c r="A453" s="8"/>
      <c r="B453" s="48"/>
      <c r="C453" s="75"/>
      <c r="D453" s="94"/>
      <c r="E453" s="94"/>
      <c r="F453" s="94"/>
      <c r="G453" s="95"/>
      <c r="H453" s="95"/>
      <c r="I453" s="229">
        <f t="shared" si="12"/>
        <v>0</v>
      </c>
      <c r="J453" s="107"/>
      <c r="K453" s="107"/>
      <c r="L453" s="107"/>
      <c r="M453" s="107"/>
      <c r="N453" s="112"/>
      <c r="O453" s="119"/>
    </row>
    <row r="454" spans="1:15" ht="12.75" thickBot="1">
      <c r="A454" s="314"/>
      <c r="B454" s="80" t="s">
        <v>124</v>
      </c>
      <c r="C454" s="416"/>
      <c r="D454" s="102"/>
      <c r="E454" s="102"/>
      <c r="F454" s="102"/>
      <c r="G454" s="102"/>
      <c r="H454" s="102">
        <f>D454+E454+F454+G454</f>
        <v>0</v>
      </c>
      <c r="I454" s="229">
        <f t="shared" si="12"/>
        <v>0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0</v>
      </c>
    </row>
    <row r="455" spans="1:15" ht="12.75" thickBot="1">
      <c r="A455" s="9"/>
      <c r="B455" s="48"/>
      <c r="C455" s="75"/>
      <c r="D455" s="94"/>
      <c r="E455" s="94"/>
      <c r="F455" s="94"/>
      <c r="G455" s="95"/>
      <c r="H455" s="95"/>
      <c r="I455" s="229">
        <f t="shared" si="12"/>
        <v>0</v>
      </c>
      <c r="J455" s="107"/>
      <c r="K455" s="107"/>
      <c r="L455" s="107"/>
      <c r="M455" s="107"/>
      <c r="N455" s="112"/>
      <c r="O455" s="119"/>
    </row>
    <row r="456" spans="1:15" ht="12.75" thickBot="1">
      <c r="A456" s="51"/>
      <c r="B456" s="8" t="s">
        <v>125</v>
      </c>
      <c r="C456" s="190"/>
      <c r="D456" s="102"/>
      <c r="E456" s="102"/>
      <c r="F456" s="102">
        <v>1332</v>
      </c>
      <c r="G456" s="102">
        <v>1998</v>
      </c>
      <c r="H456" s="102">
        <f>D456+E456+F456+G456</f>
        <v>3330</v>
      </c>
      <c r="I456" s="229">
        <f t="shared" si="12"/>
        <v>2015.7384987893465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2015.7384987893465</v>
      </c>
    </row>
    <row r="457" spans="1:15" ht="12.75" thickBot="1">
      <c r="A457" s="44"/>
      <c r="B457" s="44"/>
      <c r="C457" s="75"/>
      <c r="D457" s="94"/>
      <c r="E457" s="94"/>
      <c r="F457" s="94"/>
      <c r="G457" s="95"/>
      <c r="H457" s="95"/>
      <c r="I457" s="229">
        <f t="shared" si="12"/>
        <v>0</v>
      </c>
      <c r="J457" s="107"/>
      <c r="K457" s="107"/>
      <c r="L457" s="107"/>
      <c r="M457" s="107"/>
      <c r="N457" s="112"/>
      <c r="O457" s="119"/>
    </row>
    <row r="458" spans="1:15" ht="12.75" thickBot="1">
      <c r="A458" s="44"/>
      <c r="B458" s="44" t="s">
        <v>126</v>
      </c>
      <c r="C458" s="78"/>
      <c r="D458" s="94"/>
      <c r="E458" s="94"/>
      <c r="F458" s="94"/>
      <c r="G458" s="95"/>
      <c r="H458" s="95"/>
      <c r="I458" s="229">
        <f t="shared" si="12"/>
        <v>0</v>
      </c>
      <c r="J458" s="107"/>
      <c r="K458" s="107"/>
      <c r="L458" s="107"/>
      <c r="M458" s="107"/>
      <c r="N458" s="112"/>
      <c r="O458" s="119"/>
    </row>
    <row r="459" spans="1:15" ht="12.75" thickBot="1">
      <c r="A459" s="51"/>
      <c r="B459" s="47"/>
      <c r="C459" s="190"/>
      <c r="D459" s="102"/>
      <c r="E459" s="102"/>
      <c r="F459" s="102"/>
      <c r="G459" s="102"/>
      <c r="H459" s="102">
        <f>D459+E459+F459+G459</f>
        <v>0</v>
      </c>
      <c r="I459" s="229">
        <f t="shared" si="12"/>
        <v>0</v>
      </c>
      <c r="J459" s="109"/>
      <c r="K459" s="109"/>
      <c r="L459" s="109"/>
      <c r="M459" s="109"/>
      <c r="N459" s="236">
        <f>J459+K459+L459+M459</f>
        <v>0</v>
      </c>
      <c r="O459" s="146">
        <f>C459+I459-N459</f>
        <v>0</v>
      </c>
    </row>
    <row r="460" spans="1:15" ht="12.75" thickBot="1">
      <c r="A460" s="314"/>
      <c r="B460" s="80" t="s">
        <v>127</v>
      </c>
      <c r="C460" s="416"/>
      <c r="D460" s="102"/>
      <c r="E460" s="102"/>
      <c r="F460" s="102"/>
      <c r="G460" s="102"/>
      <c r="H460" s="102">
        <f>D460+E460+F460+G460</f>
        <v>0</v>
      </c>
      <c r="I460" s="229">
        <f t="shared" si="12"/>
        <v>0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0</v>
      </c>
    </row>
    <row r="461" spans="1:15" ht="12.75" thickBot="1">
      <c r="A461" s="44"/>
      <c r="B461" s="52"/>
      <c r="C461" s="75"/>
      <c r="D461" s="94"/>
      <c r="E461" s="94"/>
      <c r="F461" s="94"/>
      <c r="G461" s="95"/>
      <c r="H461" s="95"/>
      <c r="I461" s="229">
        <f t="shared" si="12"/>
        <v>0</v>
      </c>
      <c r="J461" s="107"/>
      <c r="K461" s="107"/>
      <c r="L461" s="107"/>
      <c r="M461" s="107"/>
      <c r="N461" s="112"/>
      <c r="O461" s="119"/>
    </row>
    <row r="462" spans="1:15" ht="12.75" thickBot="1">
      <c r="A462" s="314"/>
      <c r="B462" s="58" t="s">
        <v>128</v>
      </c>
      <c r="C462" s="416"/>
      <c r="D462" s="102"/>
      <c r="E462" s="102"/>
      <c r="F462" s="102"/>
      <c r="G462" s="102"/>
      <c r="H462" s="102">
        <f>D462+E462+F462+G462</f>
        <v>0</v>
      </c>
      <c r="I462" s="229">
        <f t="shared" si="12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2.75" thickBot="1">
      <c r="A463" s="8"/>
      <c r="B463" s="48"/>
      <c r="C463" s="75"/>
      <c r="D463" s="94"/>
      <c r="E463" s="94"/>
      <c r="F463" s="94"/>
      <c r="G463" s="95"/>
      <c r="H463" s="95"/>
      <c r="I463" s="229">
        <f t="shared" si="12"/>
        <v>0</v>
      </c>
      <c r="J463" s="107"/>
      <c r="K463" s="107"/>
      <c r="L463" s="107"/>
      <c r="M463" s="107"/>
      <c r="N463" s="120"/>
      <c r="O463" s="122"/>
    </row>
    <row r="464" spans="1:15" ht="12.75" thickBot="1">
      <c r="A464" s="314"/>
      <c r="B464" s="80" t="s">
        <v>129</v>
      </c>
      <c r="C464" s="416"/>
      <c r="D464" s="102"/>
      <c r="E464" s="102">
        <v>11942.62</v>
      </c>
      <c r="F464" s="102">
        <v>45840.32</v>
      </c>
      <c r="G464" s="102">
        <v>46784.55</v>
      </c>
      <c r="H464" s="102">
        <f>D464+E464+F464+G464</f>
        <v>104567.49</v>
      </c>
      <c r="I464" s="229">
        <f t="shared" si="12"/>
        <v>63297.51210653754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63297.51210653754</v>
      </c>
    </row>
    <row r="465" spans="1:15" ht="12.75" thickBot="1">
      <c r="A465" s="8"/>
      <c r="B465" s="48"/>
      <c r="C465" s="75"/>
      <c r="D465" s="94"/>
      <c r="E465" s="94"/>
      <c r="F465" s="94"/>
      <c r="G465" s="95"/>
      <c r="H465" s="95"/>
      <c r="I465" s="229">
        <f t="shared" si="12"/>
        <v>0</v>
      </c>
      <c r="J465" s="107"/>
      <c r="K465" s="107"/>
      <c r="L465" s="107"/>
      <c r="M465" s="107"/>
      <c r="N465" s="120"/>
      <c r="O465" s="123"/>
    </row>
    <row r="466" spans="1:15" ht="12.75" thickBot="1">
      <c r="A466" s="314"/>
      <c r="B466" s="58" t="s">
        <v>50</v>
      </c>
      <c r="C466" s="416"/>
      <c r="D466" s="102"/>
      <c r="E466" s="102"/>
      <c r="F466" s="102"/>
      <c r="G466" s="102"/>
      <c r="H466" s="102">
        <f>D466+E466+F466+G466</f>
        <v>0</v>
      </c>
      <c r="I466" s="229">
        <f t="shared" si="12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2.75" thickBot="1">
      <c r="A467" s="8"/>
      <c r="B467" s="48"/>
      <c r="C467" s="75"/>
      <c r="D467" s="94"/>
      <c r="E467" s="94"/>
      <c r="F467" s="94"/>
      <c r="G467" s="95"/>
      <c r="H467" s="95"/>
      <c r="I467" s="229">
        <f t="shared" si="12"/>
        <v>0</v>
      </c>
      <c r="J467" s="107"/>
      <c r="K467" s="107"/>
      <c r="L467" s="107"/>
      <c r="M467" s="107"/>
      <c r="N467" s="120"/>
      <c r="O467" s="123"/>
    </row>
    <row r="468" spans="1:15" ht="12.75" thickBot="1">
      <c r="A468" s="314"/>
      <c r="B468" s="80" t="s">
        <v>131</v>
      </c>
      <c r="C468" s="416">
        <v>11204</v>
      </c>
      <c r="D468" s="102">
        <v>3921.39</v>
      </c>
      <c r="E468" s="102">
        <v>3921.39</v>
      </c>
      <c r="F468" s="102">
        <v>3921.39</v>
      </c>
      <c r="G468" s="102"/>
      <c r="H468" s="102">
        <f>D468+E468+F468+G468</f>
        <v>11764.17</v>
      </c>
      <c r="I468" s="229">
        <f t="shared" si="12"/>
        <v>7121.168280871671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18325.168280871672</v>
      </c>
    </row>
    <row r="469" spans="1:15" ht="12.75" thickBot="1">
      <c r="A469" s="8"/>
      <c r="B469" s="48"/>
      <c r="C469" s="75"/>
      <c r="D469" s="94"/>
      <c r="E469" s="94"/>
      <c r="F469" s="94"/>
      <c r="G469" s="95"/>
      <c r="H469" s="95"/>
      <c r="I469" s="229">
        <f t="shared" si="12"/>
        <v>0</v>
      </c>
      <c r="J469" s="107"/>
      <c r="K469" s="107"/>
      <c r="L469" s="107"/>
      <c r="M469" s="107"/>
      <c r="N469" s="120"/>
      <c r="O469" s="123"/>
    </row>
    <row r="470" spans="1:15" ht="12.75" thickBot="1">
      <c r="A470" s="9"/>
      <c r="B470" s="9" t="s">
        <v>44</v>
      </c>
      <c r="C470" s="173"/>
      <c r="D470" s="94"/>
      <c r="E470" s="94"/>
      <c r="F470" s="94"/>
      <c r="G470" s="95"/>
      <c r="H470" s="95"/>
      <c r="I470" s="229">
        <f t="shared" si="12"/>
        <v>0</v>
      </c>
      <c r="J470" s="107"/>
      <c r="K470" s="107"/>
      <c r="L470" s="107"/>
      <c r="M470" s="107"/>
      <c r="N470" s="120"/>
      <c r="O470" s="123"/>
    </row>
    <row r="471" spans="1:15" ht="12.75" thickBot="1">
      <c r="A471" s="46"/>
      <c r="B471" s="11"/>
      <c r="C471" s="206"/>
      <c r="D471" s="102"/>
      <c r="E471" s="102"/>
      <c r="F471" s="102"/>
      <c r="G471" s="102"/>
      <c r="H471" s="102">
        <f>D471+E471+F471+G471</f>
        <v>0</v>
      </c>
      <c r="I471" s="229">
        <f t="shared" si="12"/>
        <v>0</v>
      </c>
      <c r="J471" s="109"/>
      <c r="K471" s="109"/>
      <c r="L471" s="109"/>
      <c r="M471" s="109"/>
      <c r="N471" s="236">
        <f>J471+K471+L471+M471</f>
        <v>0</v>
      </c>
      <c r="O471" s="146">
        <f>C471+I471-N471</f>
        <v>0</v>
      </c>
    </row>
    <row r="472" spans="1:15" ht="12.75" thickBot="1">
      <c r="A472" s="314"/>
      <c r="B472" s="80" t="s">
        <v>132</v>
      </c>
      <c r="C472" s="416"/>
      <c r="D472" s="102"/>
      <c r="E472" s="102"/>
      <c r="F472" s="102"/>
      <c r="G472" s="102"/>
      <c r="H472" s="102">
        <f>D472+E472+F472+G472</f>
        <v>0</v>
      </c>
      <c r="I472" s="229">
        <f t="shared" si="12"/>
        <v>0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0</v>
      </c>
    </row>
    <row r="473" spans="1:15" ht="12.75" thickBot="1">
      <c r="A473" s="8"/>
      <c r="B473" s="50"/>
      <c r="C473" s="75"/>
      <c r="D473" s="94"/>
      <c r="E473" s="94"/>
      <c r="F473" s="94"/>
      <c r="G473" s="95"/>
      <c r="H473" s="95"/>
      <c r="I473" s="229">
        <f t="shared" si="12"/>
        <v>0</v>
      </c>
      <c r="J473" s="107"/>
      <c r="K473" s="107"/>
      <c r="L473" s="107"/>
      <c r="M473" s="107"/>
      <c r="N473" s="120"/>
      <c r="O473" s="123"/>
    </row>
    <row r="474" spans="1:15" ht="12.75" thickBot="1">
      <c r="A474" s="314"/>
      <c r="B474" s="80" t="s">
        <v>133</v>
      </c>
      <c r="C474" s="416">
        <v>28130.21</v>
      </c>
      <c r="D474" s="102">
        <v>6329.67</v>
      </c>
      <c r="E474" s="102">
        <v>6329.67</v>
      </c>
      <c r="F474" s="102">
        <v>6329.67</v>
      </c>
      <c r="G474" s="102">
        <v>6329.67</v>
      </c>
      <c r="H474" s="102">
        <f>D474+E474+F474+G474</f>
        <v>25318.68</v>
      </c>
      <c r="I474" s="229">
        <f t="shared" si="12"/>
        <v>15326.077481840195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43456.28748184019</v>
      </c>
    </row>
    <row r="475" spans="1:15" ht="12.75" thickBot="1">
      <c r="A475" s="8"/>
      <c r="B475" s="50"/>
      <c r="C475" s="75"/>
      <c r="D475" s="94"/>
      <c r="E475" s="94"/>
      <c r="F475" s="94"/>
      <c r="G475" s="95"/>
      <c r="H475" s="95"/>
      <c r="I475" s="229">
        <f t="shared" si="12"/>
        <v>0</v>
      </c>
      <c r="J475" s="107"/>
      <c r="K475" s="107"/>
      <c r="L475" s="107"/>
      <c r="M475" s="107"/>
      <c r="N475" s="120"/>
      <c r="O475" s="123"/>
    </row>
    <row r="476" spans="1:15" ht="12.75" thickBot="1">
      <c r="A476" s="314"/>
      <c r="B476" s="80" t="s">
        <v>134</v>
      </c>
      <c r="C476" s="416">
        <v>888</v>
      </c>
      <c r="D476" s="102">
        <v>3729.6</v>
      </c>
      <c r="E476" s="102">
        <v>8471.53</v>
      </c>
      <c r="F476" s="102">
        <v>8524.8</v>
      </c>
      <c r="G476" s="102">
        <v>8524.8</v>
      </c>
      <c r="H476" s="102">
        <f>D476+E476+F476+G476</f>
        <v>29250.73</v>
      </c>
      <c r="I476" s="229">
        <f t="shared" si="12"/>
        <v>17706.253026634386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18594.253026634386</v>
      </c>
    </row>
    <row r="477" spans="1:15" ht="12.75" thickBot="1">
      <c r="A477" s="8"/>
      <c r="B477" s="50"/>
      <c r="C477" s="75"/>
      <c r="D477" s="94"/>
      <c r="E477" s="94"/>
      <c r="F477" s="94"/>
      <c r="G477" s="95"/>
      <c r="H477" s="95"/>
      <c r="I477" s="229">
        <f t="shared" si="12"/>
        <v>0</v>
      </c>
      <c r="J477" s="107"/>
      <c r="K477" s="107"/>
      <c r="L477" s="107"/>
      <c r="M477" s="107"/>
      <c r="N477" s="120"/>
      <c r="O477" s="123"/>
    </row>
    <row r="478" spans="1:15" ht="12.75" thickBot="1">
      <c r="A478" s="314"/>
      <c r="B478" s="80" t="s">
        <v>135</v>
      </c>
      <c r="C478" s="416"/>
      <c r="D478" s="102"/>
      <c r="E478" s="102"/>
      <c r="F478" s="102"/>
      <c r="G478" s="102"/>
      <c r="H478" s="102">
        <f>D478+E478+F478+G478</f>
        <v>0</v>
      </c>
      <c r="I478" s="229">
        <f t="shared" si="12"/>
        <v>0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0</v>
      </c>
    </row>
    <row r="479" spans="1:15" ht="12.75" thickBot="1">
      <c r="A479" s="8"/>
      <c r="B479" s="48"/>
      <c r="C479" s="75"/>
      <c r="D479" s="94"/>
      <c r="E479" s="94"/>
      <c r="F479" s="94"/>
      <c r="G479" s="95"/>
      <c r="H479" s="95"/>
      <c r="I479" s="229">
        <f t="shared" si="12"/>
        <v>0</v>
      </c>
      <c r="J479" s="107"/>
      <c r="K479" s="107"/>
      <c r="L479" s="107"/>
      <c r="M479" s="107"/>
      <c r="N479" s="120"/>
      <c r="O479" s="123"/>
    </row>
    <row r="480" spans="1:15" ht="12.75" thickBot="1">
      <c r="A480" s="314"/>
      <c r="B480" s="80" t="s">
        <v>136</v>
      </c>
      <c r="C480" s="416"/>
      <c r="D480" s="102"/>
      <c r="E480" s="102"/>
      <c r="F480" s="102"/>
      <c r="G480" s="102"/>
      <c r="H480" s="102">
        <f>D480+E480+F480+G480</f>
        <v>0</v>
      </c>
      <c r="I480" s="229">
        <f t="shared" si="12"/>
        <v>0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0</v>
      </c>
    </row>
    <row r="481" spans="1:15" ht="12.75" thickBot="1">
      <c r="A481" s="9"/>
      <c r="B481" s="50"/>
      <c r="C481" s="75"/>
      <c r="D481" s="94"/>
      <c r="E481" s="94"/>
      <c r="F481" s="94"/>
      <c r="G481" s="95"/>
      <c r="H481" s="95"/>
      <c r="I481" s="229">
        <f t="shared" si="12"/>
        <v>0</v>
      </c>
      <c r="J481" s="107"/>
      <c r="K481" s="107"/>
      <c r="L481" s="107"/>
      <c r="M481" s="107"/>
      <c r="N481" s="120"/>
      <c r="O481" s="123"/>
    </row>
    <row r="482" spans="1:15" ht="12.75" thickBot="1">
      <c r="A482" s="314"/>
      <c r="B482" s="80" t="s">
        <v>137</v>
      </c>
      <c r="C482" s="416"/>
      <c r="D482" s="102"/>
      <c r="E482" s="102"/>
      <c r="F482" s="102"/>
      <c r="G482" s="102"/>
      <c r="H482" s="102">
        <f>D482+E482+F482+G482</f>
        <v>0</v>
      </c>
      <c r="I482" s="229">
        <f t="shared" si="12"/>
        <v>0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0</v>
      </c>
    </row>
    <row r="483" spans="1:15" ht="12.75" thickBot="1">
      <c r="A483" s="8"/>
      <c r="B483" s="50"/>
      <c r="C483" s="75"/>
      <c r="D483" s="94"/>
      <c r="E483" s="94"/>
      <c r="F483" s="94"/>
      <c r="G483" s="95"/>
      <c r="H483" s="95"/>
      <c r="I483" s="229">
        <f t="shared" si="12"/>
        <v>0</v>
      </c>
      <c r="J483" s="107"/>
      <c r="K483" s="107"/>
      <c r="L483" s="107"/>
      <c r="M483" s="107"/>
      <c r="N483" s="120"/>
      <c r="O483" s="123"/>
    </row>
    <row r="484" spans="1:15" ht="12.75" thickBot="1">
      <c r="A484" s="314"/>
      <c r="B484" s="80" t="s">
        <v>138</v>
      </c>
      <c r="C484" s="416"/>
      <c r="D484" s="102"/>
      <c r="E484" s="102"/>
      <c r="F484" s="102"/>
      <c r="G484" s="102"/>
      <c r="H484" s="102">
        <f>D484+E484+F484+G484</f>
        <v>0</v>
      </c>
      <c r="I484" s="229">
        <f t="shared" si="12"/>
        <v>0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0</v>
      </c>
    </row>
    <row r="485" spans="1:15" ht="12.75" thickBot="1">
      <c r="A485" s="8"/>
      <c r="B485" s="50"/>
      <c r="C485" s="75"/>
      <c r="D485" s="94"/>
      <c r="E485" s="94"/>
      <c r="F485" s="94"/>
      <c r="G485" s="95"/>
      <c r="H485" s="95"/>
      <c r="I485" s="229">
        <f t="shared" si="12"/>
        <v>0</v>
      </c>
      <c r="J485" s="107"/>
      <c r="K485" s="107"/>
      <c r="L485" s="107"/>
      <c r="M485" s="107"/>
      <c r="N485" s="120"/>
      <c r="O485" s="123"/>
    </row>
    <row r="486" spans="1:15" ht="12.75" thickBot="1">
      <c r="A486" s="314"/>
      <c r="B486" s="80" t="s">
        <v>139</v>
      </c>
      <c r="C486" s="416"/>
      <c r="D486" s="102"/>
      <c r="E486" s="102"/>
      <c r="F486" s="102"/>
      <c r="G486" s="102"/>
      <c r="H486" s="102">
        <f>D486+E486+F486+G486</f>
        <v>0</v>
      </c>
      <c r="I486" s="229">
        <f t="shared" si="12"/>
        <v>0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0</v>
      </c>
    </row>
    <row r="487" spans="1:15" ht="12.75" thickBot="1">
      <c r="A487" s="8"/>
      <c r="B487" s="50"/>
      <c r="C487" s="75"/>
      <c r="D487" s="94"/>
      <c r="E487" s="94"/>
      <c r="F487" s="94"/>
      <c r="G487" s="95"/>
      <c r="H487" s="95"/>
      <c r="I487" s="229">
        <f t="shared" si="12"/>
        <v>0</v>
      </c>
      <c r="J487" s="107"/>
      <c r="K487" s="107"/>
      <c r="L487" s="107"/>
      <c r="M487" s="107"/>
      <c r="N487" s="120"/>
      <c r="O487" s="123"/>
    </row>
    <row r="488" spans="1:15" ht="12.75" thickBot="1">
      <c r="A488" s="314"/>
      <c r="B488" s="58" t="s">
        <v>51</v>
      </c>
      <c r="C488" s="416"/>
      <c r="D488" s="102"/>
      <c r="E488" s="102"/>
      <c r="F488" s="102"/>
      <c r="G488" s="102"/>
      <c r="H488" s="102">
        <f>D488+E488+F488+G488</f>
        <v>0</v>
      </c>
      <c r="I488" s="229">
        <f t="shared" si="12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2.75" thickBot="1">
      <c r="A489" s="8"/>
      <c r="B489" s="48"/>
      <c r="C489" s="75"/>
      <c r="D489" s="94"/>
      <c r="E489" s="94"/>
      <c r="F489" s="94"/>
      <c r="G489" s="95"/>
      <c r="H489" s="95"/>
      <c r="I489" s="229">
        <f t="shared" si="12"/>
        <v>0</v>
      </c>
      <c r="J489" s="107"/>
      <c r="K489" s="107"/>
      <c r="L489" s="107"/>
      <c r="M489" s="107"/>
      <c r="N489" s="120"/>
      <c r="O489" s="123"/>
    </row>
    <row r="490" spans="1:15" ht="12.75" thickBot="1">
      <c r="A490" s="314"/>
      <c r="B490" s="58" t="s">
        <v>140</v>
      </c>
      <c r="C490" s="416"/>
      <c r="D490" s="102"/>
      <c r="E490" s="102"/>
      <c r="F490" s="102"/>
      <c r="G490" s="102"/>
      <c r="H490" s="102">
        <f>D490+E490+F490+G490</f>
        <v>0</v>
      </c>
      <c r="I490" s="229">
        <f t="shared" si="12"/>
        <v>0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0</v>
      </c>
    </row>
    <row r="491" spans="1:15" ht="12.75" thickBot="1">
      <c r="A491" s="8"/>
      <c r="B491" s="50"/>
      <c r="C491" s="75"/>
      <c r="D491" s="94"/>
      <c r="E491" s="94"/>
      <c r="F491" s="94"/>
      <c r="G491" s="95"/>
      <c r="H491" s="95"/>
      <c r="I491" s="229">
        <f t="shared" si="12"/>
        <v>0</v>
      </c>
      <c r="J491" s="107"/>
      <c r="K491" s="107"/>
      <c r="L491" s="107"/>
      <c r="M491" s="107"/>
      <c r="N491" s="120"/>
      <c r="O491" s="123"/>
    </row>
    <row r="492" spans="1:15" ht="12.75" thickBot="1">
      <c r="A492" s="314"/>
      <c r="B492" s="80" t="s">
        <v>141</v>
      </c>
      <c r="C492" s="416">
        <v>763.88</v>
      </c>
      <c r="D492" s="102">
        <v>1420.8</v>
      </c>
      <c r="E492" s="102">
        <v>1420.8</v>
      </c>
      <c r="F492" s="102">
        <v>1420.8</v>
      </c>
      <c r="G492" s="102">
        <v>1420.8</v>
      </c>
      <c r="H492" s="102">
        <f>D492+E492+F492+G492</f>
        <v>5683.2</v>
      </c>
      <c r="I492" s="229">
        <f t="shared" si="12"/>
        <v>3440.1937046004846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4204.073704600484</v>
      </c>
    </row>
    <row r="493" spans="1:15" ht="12.75" thickBot="1">
      <c r="A493" s="8"/>
      <c r="B493" s="50"/>
      <c r="C493" s="75"/>
      <c r="D493" s="94"/>
      <c r="E493" s="94"/>
      <c r="F493" s="94"/>
      <c r="G493" s="95"/>
      <c r="H493" s="95"/>
      <c r="I493" s="229">
        <f t="shared" si="12"/>
        <v>0</v>
      </c>
      <c r="J493" s="107"/>
      <c r="K493" s="107"/>
      <c r="L493" s="107"/>
      <c r="M493" s="107"/>
      <c r="N493" s="120"/>
      <c r="O493" s="123"/>
    </row>
    <row r="494" spans="1:15" ht="12.75" thickBot="1">
      <c r="A494" s="314"/>
      <c r="B494" s="80"/>
      <c r="C494" s="416"/>
      <c r="D494" s="102"/>
      <c r="E494" s="102"/>
      <c r="F494" s="102"/>
      <c r="G494" s="102"/>
      <c r="H494" s="102">
        <f>D494+E494+F494+G494</f>
        <v>0</v>
      </c>
      <c r="I494" s="229">
        <f t="shared" si="12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2.75" thickBot="1">
      <c r="A495" s="8"/>
      <c r="B495" s="48"/>
      <c r="C495" s="75"/>
      <c r="D495" s="94"/>
      <c r="E495" s="94"/>
      <c r="F495" s="94"/>
      <c r="G495" s="95"/>
      <c r="H495" s="95"/>
      <c r="I495" s="229">
        <f t="shared" si="12"/>
        <v>0</v>
      </c>
      <c r="J495" s="107"/>
      <c r="K495" s="107"/>
      <c r="L495" s="107"/>
      <c r="M495" s="107"/>
      <c r="N495" s="120"/>
      <c r="O495" s="123"/>
    </row>
    <row r="496" spans="1:15" ht="12.75" thickBot="1">
      <c r="A496" s="314"/>
      <c r="B496" s="80" t="s">
        <v>143</v>
      </c>
      <c r="C496" s="416">
        <v>118553.39</v>
      </c>
      <c r="D496" s="102">
        <v>35208.81</v>
      </c>
      <c r="E496" s="102">
        <v>37295.22</v>
      </c>
      <c r="F496" s="102">
        <v>36469.77</v>
      </c>
      <c r="G496" s="102">
        <v>53664.04</v>
      </c>
      <c r="H496" s="102">
        <f>D496+E496+F496+G496</f>
        <v>162637.84</v>
      </c>
      <c r="I496" s="229">
        <f t="shared" si="12"/>
        <v>98449.05569007265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217002.44569007267</v>
      </c>
    </row>
    <row r="497" spans="1:15" ht="12.75" thickBot="1">
      <c r="A497" s="8"/>
      <c r="B497" s="48"/>
      <c r="C497" s="75"/>
      <c r="D497" s="94"/>
      <c r="E497" s="94"/>
      <c r="F497" s="94"/>
      <c r="G497" s="95"/>
      <c r="H497" s="95"/>
      <c r="I497" s="229">
        <f t="shared" si="12"/>
        <v>0</v>
      </c>
      <c r="J497" s="107"/>
      <c r="K497" s="107"/>
      <c r="L497" s="107"/>
      <c r="M497" s="107"/>
      <c r="N497" s="120"/>
      <c r="O497" s="123"/>
    </row>
    <row r="498" spans="1:15" ht="12.75" thickBot="1">
      <c r="A498" s="314"/>
      <c r="B498" s="80" t="s">
        <v>144</v>
      </c>
      <c r="C498" s="416">
        <v>13114.21</v>
      </c>
      <c r="D498" s="102">
        <v>12272.16</v>
      </c>
      <c r="E498" s="102">
        <v>12272.16</v>
      </c>
      <c r="F498" s="102">
        <v>12272.16</v>
      </c>
      <c r="G498" s="102">
        <v>26272.48</v>
      </c>
      <c r="H498" s="102">
        <f>D498+E498+F498+G498</f>
        <v>63088.95999999999</v>
      </c>
      <c r="I498" s="229">
        <f t="shared" si="12"/>
        <v>38189.44309927361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51303.65309927361</v>
      </c>
    </row>
    <row r="499" spans="1:15" ht="12.75" thickBot="1">
      <c r="A499" s="8"/>
      <c r="B499" s="48"/>
      <c r="C499" s="75"/>
      <c r="D499" s="94"/>
      <c r="E499" s="94"/>
      <c r="F499" s="94"/>
      <c r="G499" s="95"/>
      <c r="H499" s="95"/>
      <c r="I499" s="229">
        <f t="shared" si="12"/>
        <v>0</v>
      </c>
      <c r="J499" s="107"/>
      <c r="K499" s="107"/>
      <c r="L499" s="107"/>
      <c r="M499" s="107"/>
      <c r="N499" s="120"/>
      <c r="O499" s="123"/>
    </row>
    <row r="500" spans="1:15" ht="12.75" thickBot="1">
      <c r="A500" s="314"/>
      <c r="B500" s="80" t="s">
        <v>145</v>
      </c>
      <c r="C500" s="416">
        <v>131215.46</v>
      </c>
      <c r="D500" s="102">
        <v>43600.59</v>
      </c>
      <c r="E500" s="102">
        <v>43600.58</v>
      </c>
      <c r="F500" s="102">
        <v>43600.56</v>
      </c>
      <c r="G500" s="102">
        <v>30959.85</v>
      </c>
      <c r="H500" s="102">
        <f>D500+E500+F500+G500</f>
        <v>161761.58</v>
      </c>
      <c r="I500" s="229">
        <f t="shared" si="12"/>
        <v>97918.63196125907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229134.09196125908</v>
      </c>
    </row>
    <row r="501" spans="1:15" ht="12.75" thickBot="1">
      <c r="A501" s="8"/>
      <c r="B501" s="48"/>
      <c r="C501" s="75"/>
      <c r="D501" s="94"/>
      <c r="E501" s="94"/>
      <c r="F501" s="94"/>
      <c r="G501" s="95"/>
      <c r="H501" s="95"/>
      <c r="I501" s="229">
        <f t="shared" si="12"/>
        <v>0</v>
      </c>
      <c r="J501" s="107"/>
      <c r="K501" s="107"/>
      <c r="L501" s="107"/>
      <c r="M501" s="107"/>
      <c r="N501" s="120"/>
      <c r="O501" s="123"/>
    </row>
    <row r="502" spans="1:15" ht="12.75" thickBot="1">
      <c r="A502" s="314"/>
      <c r="B502" s="80" t="s">
        <v>142</v>
      </c>
      <c r="C502" s="416">
        <v>62841.06</v>
      </c>
      <c r="D502" s="102">
        <v>28352.07</v>
      </c>
      <c r="E502" s="102">
        <v>28352.07</v>
      </c>
      <c r="F502" s="102">
        <v>28352.07</v>
      </c>
      <c r="G502" s="102">
        <v>30838.47</v>
      </c>
      <c r="H502" s="102">
        <f>D502+E502+F502+G502</f>
        <v>115894.68</v>
      </c>
      <c r="I502" s="229">
        <f t="shared" si="12"/>
        <v>70154.16464891042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132995.2246489104</v>
      </c>
    </row>
    <row r="503" spans="1:15" ht="12.7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2"/>
        <v>0</v>
      </c>
      <c r="J503" s="275"/>
      <c r="K503" s="275"/>
      <c r="L503" s="275"/>
      <c r="M503" s="275"/>
      <c r="N503" s="274"/>
      <c r="O503" s="276"/>
    </row>
    <row r="504" spans="1:15" ht="12.75" thickBot="1">
      <c r="A504" s="314"/>
      <c r="B504" s="11" t="s">
        <v>268</v>
      </c>
      <c r="C504" s="190">
        <v>46996.87</v>
      </c>
      <c r="D504" s="102">
        <v>22732.83</v>
      </c>
      <c r="E504" s="102">
        <v>22732.83</v>
      </c>
      <c r="F504" s="102">
        <v>22732.83</v>
      </c>
      <c r="G504" s="102">
        <v>22732.83</v>
      </c>
      <c r="H504" s="102">
        <f>D504+E504+F504+G504</f>
        <v>90931.32</v>
      </c>
      <c r="I504" s="229">
        <f t="shared" si="12"/>
        <v>55043.17191283294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102040.04191283294</v>
      </c>
    </row>
    <row r="505" spans="1:15" ht="12.7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2"/>
        <v>0</v>
      </c>
      <c r="J505" s="285"/>
      <c r="K505" s="285"/>
      <c r="L505" s="285"/>
      <c r="M505" s="285"/>
      <c r="N505" s="300"/>
      <c r="O505" s="161"/>
    </row>
    <row r="506" spans="1:15" ht="12.75" thickBot="1">
      <c r="A506" s="314"/>
      <c r="B506" s="11" t="s">
        <v>269</v>
      </c>
      <c r="C506" s="190"/>
      <c r="D506" s="102"/>
      <c r="E506" s="102"/>
      <c r="F506" s="102"/>
      <c r="G506" s="102"/>
      <c r="H506" s="102">
        <f>D506+E506+F506+G506</f>
        <v>0</v>
      </c>
      <c r="I506" s="229">
        <f t="shared" si="12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2.7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2"/>
        <v>0</v>
      </c>
      <c r="J507" s="285"/>
      <c r="K507" s="285"/>
      <c r="L507" s="285"/>
      <c r="M507" s="285"/>
      <c r="N507" s="300"/>
      <c r="O507" s="161"/>
    </row>
    <row r="508" spans="1:15" ht="12.75" thickBot="1">
      <c r="A508" s="314"/>
      <c r="B508" s="11" t="s">
        <v>270</v>
      </c>
      <c r="C508" s="190"/>
      <c r="D508" s="102"/>
      <c r="E508" s="102"/>
      <c r="F508" s="102"/>
      <c r="G508" s="102"/>
      <c r="H508" s="102">
        <f>D508+E508+F508+G508</f>
        <v>0</v>
      </c>
      <c r="I508" s="229">
        <f t="shared" si="12"/>
        <v>0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0</v>
      </c>
    </row>
    <row r="509" spans="1:15" ht="12.7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2"/>
        <v>0</v>
      </c>
      <c r="J509" s="285"/>
      <c r="K509" s="285"/>
      <c r="L509" s="285"/>
      <c r="M509" s="285"/>
      <c r="N509" s="300"/>
      <c r="O509" s="161"/>
    </row>
    <row r="510" spans="1:15" ht="12.75" thickBot="1">
      <c r="A510" s="314"/>
      <c r="B510" s="11" t="s">
        <v>271</v>
      </c>
      <c r="C510" s="190"/>
      <c r="D510" s="102"/>
      <c r="E510" s="102"/>
      <c r="F510" s="102"/>
      <c r="G510" s="102"/>
      <c r="H510" s="102">
        <f>D510+E510+F510+G510</f>
        <v>0</v>
      </c>
      <c r="I510" s="229">
        <f t="shared" si="12"/>
        <v>0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0</v>
      </c>
    </row>
    <row r="511" spans="1:15" ht="12.7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2"/>
        <v>0</v>
      </c>
      <c r="J511" s="285"/>
      <c r="K511" s="285"/>
      <c r="L511" s="285"/>
      <c r="M511" s="285"/>
      <c r="N511" s="300"/>
      <c r="O511" s="161"/>
    </row>
    <row r="512" spans="1:15" ht="12.75" thickBot="1">
      <c r="A512" s="314"/>
      <c r="B512" s="11" t="s">
        <v>272</v>
      </c>
      <c r="C512" s="190"/>
      <c r="D512" s="102"/>
      <c r="E512" s="102"/>
      <c r="F512" s="102"/>
      <c r="G512" s="102"/>
      <c r="H512" s="102">
        <f>D512+E512+F512+G512</f>
        <v>0</v>
      </c>
      <c r="I512" s="229">
        <f aca="true" t="shared" si="13" ref="I512:I537">H512/1.4/1.18</f>
        <v>0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0</v>
      </c>
    </row>
    <row r="513" spans="1:15" ht="12.7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3"/>
        <v>0</v>
      </c>
      <c r="J513" s="285"/>
      <c r="K513" s="285"/>
      <c r="L513" s="285"/>
      <c r="M513" s="285"/>
      <c r="N513" s="300"/>
      <c r="O513" s="161"/>
    </row>
    <row r="514" spans="1:15" ht="12.75" thickBot="1">
      <c r="A514" s="314"/>
      <c r="B514" s="11" t="s">
        <v>273</v>
      </c>
      <c r="C514" s="190"/>
      <c r="D514" s="102"/>
      <c r="E514" s="102"/>
      <c r="F514" s="102"/>
      <c r="G514" s="102"/>
      <c r="H514" s="102">
        <f>D514+E514+F514+G514</f>
        <v>0</v>
      </c>
      <c r="I514" s="229">
        <f t="shared" si="13"/>
        <v>0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0</v>
      </c>
    </row>
    <row r="515" spans="1:15" ht="12.7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3"/>
        <v>0</v>
      </c>
      <c r="J515" s="285"/>
      <c r="K515" s="285"/>
      <c r="L515" s="285"/>
      <c r="M515" s="285"/>
      <c r="N515" s="300"/>
      <c r="O515" s="161"/>
    </row>
    <row r="516" spans="1:15" ht="12.75" thickBot="1">
      <c r="A516" s="314"/>
      <c r="B516" s="11" t="s">
        <v>274</v>
      </c>
      <c r="C516" s="190"/>
      <c r="D516" s="102"/>
      <c r="E516" s="102"/>
      <c r="F516" s="102"/>
      <c r="G516" s="102"/>
      <c r="H516" s="102">
        <f>D516+E516+F516+G516</f>
        <v>0</v>
      </c>
      <c r="I516" s="229">
        <f t="shared" si="13"/>
        <v>0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0</v>
      </c>
    </row>
    <row r="517" spans="1:15" ht="12.7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3"/>
        <v>0</v>
      </c>
      <c r="J517" s="285"/>
      <c r="K517" s="285"/>
      <c r="L517" s="285"/>
      <c r="M517" s="285"/>
      <c r="N517" s="300"/>
      <c r="O517" s="161"/>
    </row>
    <row r="518" spans="1:15" ht="12.75" thickBot="1">
      <c r="A518" s="314"/>
      <c r="B518" s="11" t="s">
        <v>275</v>
      </c>
      <c r="C518" s="190">
        <v>3564.2</v>
      </c>
      <c r="D518" s="102"/>
      <c r="E518" s="102"/>
      <c r="F518" s="102"/>
      <c r="G518" s="102"/>
      <c r="H518" s="102">
        <f>D518+E518+F518+G518</f>
        <v>0</v>
      </c>
      <c r="I518" s="229">
        <f t="shared" si="13"/>
        <v>0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3564.2</v>
      </c>
    </row>
    <row r="519" spans="1:15" ht="12.7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3"/>
        <v>0</v>
      </c>
      <c r="J519" s="275"/>
      <c r="K519" s="275"/>
      <c r="L519" s="275"/>
      <c r="M519" s="275"/>
      <c r="N519" s="297"/>
      <c r="O519" s="158"/>
    </row>
    <row r="520" spans="1:15" ht="12.75" thickBot="1">
      <c r="A520" s="314"/>
      <c r="B520" s="11" t="s">
        <v>276</v>
      </c>
      <c r="C520" s="190"/>
      <c r="D520" s="102"/>
      <c r="E520" s="102"/>
      <c r="F520" s="102"/>
      <c r="G520" s="102"/>
      <c r="H520" s="102">
        <f>D520+E520+F520+G520</f>
        <v>0</v>
      </c>
      <c r="I520" s="229">
        <f t="shared" si="13"/>
        <v>0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0</v>
      </c>
    </row>
    <row r="521" spans="1:15" ht="12.7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3"/>
        <v>0</v>
      </c>
      <c r="J521" s="285"/>
      <c r="K521" s="285"/>
      <c r="L521" s="285"/>
      <c r="M521" s="285"/>
      <c r="N521" s="300"/>
      <c r="O521" s="161"/>
    </row>
    <row r="522" spans="1:15" ht="12.75" thickBot="1">
      <c r="A522" s="314"/>
      <c r="B522" s="11" t="s">
        <v>277</v>
      </c>
      <c r="C522" s="190"/>
      <c r="D522" s="102"/>
      <c r="E522" s="102"/>
      <c r="F522" s="102"/>
      <c r="G522" s="102"/>
      <c r="H522" s="102">
        <f>D522+E522+F522+G522</f>
        <v>0</v>
      </c>
      <c r="I522" s="229">
        <f t="shared" si="13"/>
        <v>0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0</v>
      </c>
    </row>
    <row r="523" spans="1:15" ht="12.7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3"/>
        <v>0</v>
      </c>
      <c r="J523" s="285"/>
      <c r="K523" s="285"/>
      <c r="L523" s="285"/>
      <c r="M523" s="285"/>
      <c r="N523" s="300"/>
      <c r="O523" s="161"/>
    </row>
    <row r="524" spans="1:15" ht="12.75" thickBot="1">
      <c r="A524" s="314"/>
      <c r="B524" s="11" t="s">
        <v>278</v>
      </c>
      <c r="C524" s="190"/>
      <c r="D524" s="102"/>
      <c r="E524" s="102"/>
      <c r="F524" s="102"/>
      <c r="G524" s="102"/>
      <c r="H524" s="102">
        <f>D524+E524+F524+G524</f>
        <v>0</v>
      </c>
      <c r="I524" s="229">
        <f t="shared" si="13"/>
        <v>0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0</v>
      </c>
    </row>
    <row r="525" spans="1:15" ht="12.7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3"/>
        <v>0</v>
      </c>
      <c r="J525" s="285"/>
      <c r="K525" s="285"/>
      <c r="L525" s="285"/>
      <c r="M525" s="285"/>
      <c r="N525" s="300"/>
      <c r="O525" s="161"/>
    </row>
    <row r="526" spans="1:15" ht="12.75" thickBot="1">
      <c r="A526" s="314"/>
      <c r="B526" s="11" t="s">
        <v>279</v>
      </c>
      <c r="C526" s="190"/>
      <c r="D526" s="102"/>
      <c r="E526" s="102"/>
      <c r="F526" s="102"/>
      <c r="G526" s="102"/>
      <c r="H526" s="102">
        <f>D526+E526+F526+G526</f>
        <v>0</v>
      </c>
      <c r="I526" s="229">
        <f t="shared" si="13"/>
        <v>0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0</v>
      </c>
    </row>
    <row r="527" spans="1:15" ht="12.7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3"/>
        <v>0</v>
      </c>
      <c r="J527" s="285"/>
      <c r="K527" s="285"/>
      <c r="L527" s="285"/>
      <c r="M527" s="285"/>
      <c r="N527" s="300"/>
      <c r="O527" s="161"/>
    </row>
    <row r="528" spans="1:15" ht="12.75" thickBot="1">
      <c r="A528" s="314"/>
      <c r="B528" s="11" t="s">
        <v>280</v>
      </c>
      <c r="C528" s="190"/>
      <c r="D528" s="102"/>
      <c r="E528" s="102"/>
      <c r="F528" s="102"/>
      <c r="G528" s="102"/>
      <c r="H528" s="102">
        <f>D528+E528+F528+G528</f>
        <v>0</v>
      </c>
      <c r="I528" s="229">
        <f t="shared" si="13"/>
        <v>0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0</v>
      </c>
    </row>
    <row r="529" spans="1:15" ht="12.7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3"/>
        <v>0</v>
      </c>
      <c r="J529" s="285"/>
      <c r="K529" s="285"/>
      <c r="L529" s="285"/>
      <c r="M529" s="285"/>
      <c r="N529" s="300"/>
      <c r="O529" s="161"/>
    </row>
    <row r="530" spans="1:15" ht="12.75" thickBot="1">
      <c r="A530" s="314"/>
      <c r="B530" s="11" t="s">
        <v>281</v>
      </c>
      <c r="C530" s="190"/>
      <c r="D530" s="102"/>
      <c r="E530" s="102"/>
      <c r="F530" s="102"/>
      <c r="G530" s="102"/>
      <c r="H530" s="102">
        <f>D530+E530+F530+G530</f>
        <v>0</v>
      </c>
      <c r="I530" s="229">
        <f t="shared" si="13"/>
        <v>0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0</v>
      </c>
    </row>
    <row r="531" spans="1:15" ht="12.7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3"/>
        <v>0</v>
      </c>
      <c r="J531" s="285"/>
      <c r="K531" s="285"/>
      <c r="L531" s="285"/>
      <c r="M531" s="285"/>
      <c r="N531" s="300"/>
      <c r="O531" s="161"/>
    </row>
    <row r="532" spans="1:15" ht="12.75" thickBot="1">
      <c r="A532" s="314"/>
      <c r="B532" s="11" t="s">
        <v>283</v>
      </c>
      <c r="C532" s="190">
        <v>4932.21</v>
      </c>
      <c r="D532" s="102">
        <v>1726.29</v>
      </c>
      <c r="E532" s="102">
        <v>1726.29</v>
      </c>
      <c r="F532" s="102">
        <v>1726.19</v>
      </c>
      <c r="G532" s="102">
        <v>1726.29</v>
      </c>
      <c r="H532" s="102">
        <f>D532+E532+F532+G532</f>
        <v>6905.06</v>
      </c>
      <c r="I532" s="229">
        <f t="shared" si="13"/>
        <v>4179.818401937047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9112.028401937048</v>
      </c>
    </row>
    <row r="533" spans="1:15" ht="12.7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3"/>
        <v>0</v>
      </c>
      <c r="J533" s="285"/>
      <c r="K533" s="285"/>
      <c r="L533" s="285"/>
      <c r="M533" s="285"/>
      <c r="N533" s="300"/>
      <c r="O533" s="161"/>
    </row>
    <row r="534" spans="1:15" ht="12.75" thickBot="1">
      <c r="A534" s="314"/>
      <c r="B534" s="11" t="s">
        <v>284</v>
      </c>
      <c r="C534" s="190"/>
      <c r="D534" s="102"/>
      <c r="E534" s="102"/>
      <c r="F534" s="102"/>
      <c r="G534" s="102"/>
      <c r="H534" s="102">
        <f>D534+E534+F534+G534</f>
        <v>0</v>
      </c>
      <c r="I534" s="229">
        <f t="shared" si="13"/>
        <v>0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0</v>
      </c>
    </row>
    <row r="535" spans="1:15" ht="12.7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3"/>
        <v>0</v>
      </c>
      <c r="J535" s="285"/>
      <c r="K535" s="285"/>
      <c r="L535" s="285"/>
      <c r="M535" s="285"/>
      <c r="N535" s="300"/>
      <c r="O535" s="161"/>
    </row>
    <row r="536" spans="1:15" ht="12.75" thickBot="1">
      <c r="A536" s="314"/>
      <c r="B536" s="11"/>
      <c r="C536" s="190"/>
      <c r="D536" s="102"/>
      <c r="E536" s="102"/>
      <c r="F536" s="102"/>
      <c r="G536" s="102"/>
      <c r="H536" s="102">
        <f>D536+E536+F536+G536</f>
        <v>0</v>
      </c>
      <c r="I536" s="229">
        <f t="shared" si="13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2.7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3"/>
        <v>0</v>
      </c>
      <c r="J537" s="275"/>
      <c r="K537" s="275"/>
      <c r="L537" s="275"/>
      <c r="M537" s="275"/>
      <c r="N537" s="297"/>
      <c r="O537" s="158"/>
    </row>
    <row r="538" spans="1:15" ht="12" thickBot="1">
      <c r="A538" s="148"/>
      <c r="B538" s="313"/>
      <c r="C538" s="77"/>
      <c r="D538" s="150"/>
      <c r="E538" s="150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7" ht="12" thickBot="1">
      <c r="A539" s="1"/>
      <c r="B539" s="14" t="s">
        <v>104</v>
      </c>
      <c r="C539" s="37">
        <f>C448+C450+C452+C454+C456+C459+C460+C462+C464+C466+C468+C471+C472+C474+C476+C478+C480+C482+C484+C486+C488+C490+C492+C494+C496+C498+C500+C502+C504+C506+C508+C510+C512+C514+C516+C518+C520+C522+C524+C526+C528+C530+C532+C534+C536</f>
        <v>542748.53</v>
      </c>
      <c r="D539" s="37">
        <f>D448+D450+D452+D454+D456+D459+D460+D462+D464+D466+D468+D471+D472+D474+D476+D478+D480+D482+D484+D486+D488+D490+D492+D494+D496+D498+D500+D502+D504+D506+D508+D510+D512+D514+D516+D518+D520+D522+D524+D526+D528+D530+D532+D534+D536</f>
        <v>254355.57000000004</v>
      </c>
      <c r="E539" s="37">
        <f>E448+E450+E452+E454+E456+E459+E460+E462+E464+E466+E468+E471+E472+E474+E476+E478+E480+E482+E484+E486+E488+E490+E492+E494+E496+E498+E500+E502+E504+E506+E508+E510+E512+E514+E516+E518+E520+E522+E524+E526+E528+E530+E532+E534+E536</f>
        <v>254627.88000000003</v>
      </c>
      <c r="F539" s="37">
        <f>F448+F450+F452+F454+F456+F459+F460+F462+F464+F466+F468+F471+F472+F474+F476+F478+F480+F482+F484+F486+F488+F490+F492+F494+F496+F498+F500+F502+F504+F506+F508+F510+F512+F514+F516+F518+F520+F522+F524+F526+F528+F530+F532+F534+F536</f>
        <v>277019.82</v>
      </c>
      <c r="G539" s="37">
        <f>G448+G450+G452+G454+G456+G459+G460+G462+G464+G466+G468+G471+G472+G474+G476+G478+G480+G482+G484+G486+G488+G490+G492+G494+G496+G498+G500+G502+G504+G506+G508+G510+G512+G514+G516+G518+G520+G522+G524+G526+G528+G530+G532+G534+G536</f>
        <v>302147.27</v>
      </c>
      <c r="H539" s="137">
        <f>D539+E539+F539+G539</f>
        <v>1088150.54</v>
      </c>
      <c r="I539" s="37">
        <f>I448+I450+I452+I454+I456+I459+I460+I462+I464+I466+I468+I471+I472+I474+I476+I478+I480+I482+I484+I486+I488+I490+I492+I494+I496+I498+I500+I502+I504+I506+I508+I510+I512+I514+I516+I518+I520+I522+I524+I526+I528+I530+I532+I534+I536</f>
        <v>658686.7675544795</v>
      </c>
      <c r="J539" s="37">
        <f>J448+J450+J452+J454+J456+J459+J460+J462+J464+J466+J468+J471+J472+J474+J476+J478+J480+J482+J484+J486+J488+J490+J492+J494+J496+J498+J500+J502+J504+J506+J508+J510+J512+J514+J516+J518+J520+J522+J524+J526+J528+J530+J532+J534+J536</f>
        <v>0</v>
      </c>
      <c r="K539" s="37">
        <f>K448+K450+K452+K454+K456+K459+K460+K462+K464+K466+K468+K471+K472+K474+K476+K478+K480+K482+K484+K486+K488+K490+K492+K494+K496+K498+K500+K502+K504+K506+K508+K510+K512+K514+K516+K518+K520+K522+K524+K526+K528+K530+K532+K534+K536</f>
        <v>0</v>
      </c>
      <c r="L539" s="37">
        <f>L448+L450+L452+L454+L456+L459+L460+L462+L464+L466+L468+L471+L472+L474+L476+L478+L480+L482+L484+L486+L488+L490+L492+L494+L496+L498+L500+L502+L504+L506+L508+L510+L512+L514+L516+L518+L520+L522+L524+L526+L528+L530+L532+L534+L536</f>
        <v>0</v>
      </c>
      <c r="M539" s="37">
        <f>M448+M450+M452+M454+M456+M459+M460+M462+M464+M466+M468+M471+M472+M474+M476+M478+M480+M482+M484+M486+M488+M490+M492+M494+M496+M498+M500+M502+M504+M506+M508+M510+M512+M514+M516+M518+M520+M522+M524+M526+M528+M530+M532+M534+M536</f>
        <v>0</v>
      </c>
      <c r="N539" s="145">
        <f>J539+K539+L539+M539</f>
        <v>0</v>
      </c>
      <c r="O539" s="37">
        <f>O448+O450+O452+O454+O456+O459+O460+O462+O464+O466+O468+O471+O472+O474+O476+O478+O480+O482+O484+O486+O488+O490+O492+O494+O496+O498+O500+O502+O504+O506+O508+O510+O512+O514+O516+O518+O520+O522+O524+O526+O528+O530+O532+O534+O536</f>
        <v>1201435.2975544794</v>
      </c>
      <c r="Q539" s="12" t="s">
        <v>232</v>
      </c>
    </row>
    <row r="540" spans="1:15" ht="12.75" thickBot="1">
      <c r="A540" s="1"/>
      <c r="B540" s="134" t="s">
        <v>384</v>
      </c>
      <c r="C540" s="70"/>
      <c r="D540" s="42"/>
      <c r="E540" s="42"/>
      <c r="F540" s="42"/>
      <c r="G540" s="42"/>
      <c r="H540" s="137"/>
      <c r="I540" s="229">
        <f>H539-I539</f>
        <v>429463.7724455205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2.7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2.7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1088150.54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4:15" ht="11.25">
      <c r="D543" s="125"/>
      <c r="E543" s="125"/>
      <c r="F543" s="75"/>
      <c r="G543" s="75"/>
      <c r="H543" s="75"/>
      <c r="I543" s="75"/>
      <c r="J543" s="75"/>
      <c r="K543" s="75"/>
      <c r="L543" s="75"/>
      <c r="M543" s="75"/>
      <c r="N543" s="126"/>
      <c r="O543" s="127"/>
    </row>
    <row r="544" spans="1:15" ht="11.25">
      <c r="A544" s="253"/>
      <c r="B544" s="253"/>
      <c r="C544" s="253"/>
      <c r="D544" s="254"/>
      <c r="E544" s="254"/>
      <c r="F544" s="255"/>
      <c r="G544" s="255"/>
      <c r="H544" s="255"/>
      <c r="I544" s="255"/>
      <c r="J544" s="255"/>
      <c r="K544" s="255"/>
      <c r="L544" s="255"/>
      <c r="M544" s="255"/>
      <c r="N544" s="257"/>
      <c r="O544" s="258"/>
    </row>
    <row r="545" spans="4:15" ht="11.25">
      <c r="D545" s="125"/>
      <c r="E545" s="12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2:15" ht="13.5" thickBot="1">
      <c r="B546" s="17" t="s">
        <v>361</v>
      </c>
      <c r="C546" s="252" t="s">
        <v>295</v>
      </c>
      <c r="D546" s="330"/>
      <c r="F546" s="17" t="s">
        <v>360</v>
      </c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2" thickBot="1">
      <c r="A547" s="40"/>
      <c r="B547" s="41" t="s">
        <v>94</v>
      </c>
      <c r="C547" s="192"/>
      <c r="D547" s="81"/>
      <c r="E547" s="81" t="s">
        <v>364</v>
      </c>
      <c r="F547" s="82"/>
      <c r="G547" s="82"/>
      <c r="H547" s="233"/>
      <c r="I547" s="223"/>
      <c r="J547" s="85"/>
      <c r="K547" s="85" t="s">
        <v>18</v>
      </c>
      <c r="L547" s="85"/>
      <c r="M547" s="86"/>
      <c r="N547" s="92"/>
      <c r="O547" s="115"/>
    </row>
    <row r="548" spans="1:15" ht="33.75" customHeight="1" thickBot="1">
      <c r="A548" s="178"/>
      <c r="B548" s="34"/>
      <c r="C548" s="331" t="s">
        <v>363</v>
      </c>
      <c r="D548" s="262" t="s">
        <v>220</v>
      </c>
      <c r="E548" s="262" t="s">
        <v>318</v>
      </c>
      <c r="F548" s="240" t="s">
        <v>314</v>
      </c>
      <c r="G548" s="81"/>
      <c r="H548" s="234" t="s">
        <v>365</v>
      </c>
      <c r="I548" s="90" t="s">
        <v>378</v>
      </c>
      <c r="J548" s="86" t="s">
        <v>353</v>
      </c>
      <c r="K548" s="87"/>
      <c r="L548" s="87"/>
      <c r="M548" s="87"/>
      <c r="N548" s="130" t="s">
        <v>19</v>
      </c>
      <c r="O548" s="131" t="s">
        <v>367</v>
      </c>
    </row>
    <row r="549" spans="1:15" ht="12" thickBot="1">
      <c r="A549" s="50"/>
      <c r="B549" s="50"/>
      <c r="C549" s="77"/>
      <c r="D549" s="358"/>
      <c r="E549" s="358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6" ht="12.75" thickBot="1">
      <c r="A550" s="46"/>
      <c r="B550" s="11" t="s">
        <v>304</v>
      </c>
      <c r="C550" s="190">
        <v>29769.14</v>
      </c>
      <c r="D550" s="362">
        <v>11366.4</v>
      </c>
      <c r="E550" s="362">
        <v>11366.4</v>
      </c>
      <c r="F550" s="362">
        <v>11366.4</v>
      </c>
      <c r="G550" s="363">
        <v>11366.4</v>
      </c>
      <c r="H550" s="102">
        <f>D550+E550+F550+G550</f>
        <v>45465.6</v>
      </c>
      <c r="I550" s="229">
        <f aca="true" t="shared" si="14" ref="I550:I613">H550/1.4/1.18</f>
        <v>27521.549636803877</v>
      </c>
      <c r="J550" s="109"/>
      <c r="K550" s="109"/>
      <c r="L550" s="109"/>
      <c r="M550" s="109"/>
      <c r="N550" s="236">
        <f>J550+K550+L550+M550</f>
        <v>0</v>
      </c>
      <c r="O550" s="146">
        <f>C550+I550-N550</f>
        <v>57290.68963680387</v>
      </c>
      <c r="P550" s="378">
        <f>C550+I550-N550</f>
        <v>57290.68963680387</v>
      </c>
    </row>
    <row r="551" spans="1:16" ht="12.75" thickBot="1">
      <c r="A551" s="50"/>
      <c r="B551" s="50"/>
      <c r="C551" s="77"/>
      <c r="D551" s="358"/>
      <c r="E551" s="358"/>
      <c r="F551" s="358"/>
      <c r="G551" s="225"/>
      <c r="H551" s="225"/>
      <c r="I551" s="229">
        <f t="shared" si="14"/>
        <v>0</v>
      </c>
      <c r="J551" s="359"/>
      <c r="K551" s="359"/>
      <c r="L551" s="359"/>
      <c r="M551" s="359"/>
      <c r="N551" s="360"/>
      <c r="O551" s="361"/>
      <c r="P551" s="378">
        <f aca="true" t="shared" si="15" ref="P551:P614">C551+I551-N551</f>
        <v>0</v>
      </c>
    </row>
    <row r="552" spans="1:16" ht="12.75" thickBot="1">
      <c r="A552" s="46"/>
      <c r="B552" s="11" t="s">
        <v>305</v>
      </c>
      <c r="C552" s="190"/>
      <c r="D552" s="362"/>
      <c r="E552" s="362"/>
      <c r="F552" s="362"/>
      <c r="G552" s="363"/>
      <c r="H552" s="102">
        <f>D552+E552+F552+G552</f>
        <v>0</v>
      </c>
      <c r="I552" s="229">
        <f t="shared" si="14"/>
        <v>0</v>
      </c>
      <c r="J552" s="109"/>
      <c r="K552" s="109"/>
      <c r="L552" s="109"/>
      <c r="M552" s="109"/>
      <c r="N552" s="236">
        <f>J552+K552+L552+M552</f>
        <v>0</v>
      </c>
      <c r="O552" s="146">
        <f>C552+I552-N552</f>
        <v>0</v>
      </c>
      <c r="P552" s="378">
        <f t="shared" si="15"/>
        <v>0</v>
      </c>
    </row>
    <row r="553" spans="1:16" ht="12.75" thickBot="1">
      <c r="A553" s="50"/>
      <c r="B553" s="50"/>
      <c r="C553" s="77"/>
      <c r="D553" s="358"/>
      <c r="E553" s="358"/>
      <c r="F553" s="358"/>
      <c r="G553" s="225"/>
      <c r="H553" s="225"/>
      <c r="I553" s="229">
        <f t="shared" si="14"/>
        <v>0</v>
      </c>
      <c r="J553" s="359"/>
      <c r="K553" s="359"/>
      <c r="L553" s="359"/>
      <c r="M553" s="359"/>
      <c r="N553" s="360"/>
      <c r="O553" s="361"/>
      <c r="P553" s="378">
        <f t="shared" si="15"/>
        <v>0</v>
      </c>
    </row>
    <row r="554" spans="1:16" ht="12.75" thickBot="1">
      <c r="A554" s="46"/>
      <c r="B554" s="11" t="s">
        <v>306</v>
      </c>
      <c r="C554" s="190"/>
      <c r="D554" s="362"/>
      <c r="E554" s="362"/>
      <c r="F554" s="362"/>
      <c r="G554" s="363"/>
      <c r="H554" s="102">
        <f>D554+E554+F554+G554</f>
        <v>0</v>
      </c>
      <c r="I554" s="229">
        <f t="shared" si="14"/>
        <v>0</v>
      </c>
      <c r="J554" s="109"/>
      <c r="K554" s="109"/>
      <c r="L554" s="109"/>
      <c r="M554" s="109"/>
      <c r="N554" s="236">
        <f>J554+K554+L554+M554</f>
        <v>0</v>
      </c>
      <c r="O554" s="146">
        <f>C554+I554-N554</f>
        <v>0</v>
      </c>
      <c r="P554" s="378">
        <f t="shared" si="15"/>
        <v>0</v>
      </c>
    </row>
    <row r="555" spans="1:16" ht="12.75" thickBot="1">
      <c r="A555" s="50"/>
      <c r="B555" s="50"/>
      <c r="C555" s="77"/>
      <c r="D555" s="358"/>
      <c r="E555" s="358"/>
      <c r="F555" s="358"/>
      <c r="G555" s="225"/>
      <c r="H555" s="225"/>
      <c r="I555" s="229">
        <f t="shared" si="14"/>
        <v>0</v>
      </c>
      <c r="J555" s="359"/>
      <c r="K555" s="359"/>
      <c r="L555" s="359"/>
      <c r="M555" s="359"/>
      <c r="N555" s="360"/>
      <c r="O555" s="361"/>
      <c r="P555" s="378">
        <f t="shared" si="15"/>
        <v>0</v>
      </c>
    </row>
    <row r="556" spans="1:16" ht="12.75" thickBot="1">
      <c r="A556" s="46"/>
      <c r="B556" s="57" t="s">
        <v>307</v>
      </c>
      <c r="C556" s="365"/>
      <c r="D556" s="362"/>
      <c r="E556" s="362"/>
      <c r="F556" s="362"/>
      <c r="G556" s="363"/>
      <c r="H556" s="102">
        <f>D556+E556+F556+G556</f>
        <v>0</v>
      </c>
      <c r="I556" s="229">
        <f t="shared" si="14"/>
        <v>0</v>
      </c>
      <c r="J556" s="109"/>
      <c r="K556" s="109"/>
      <c r="L556" s="109"/>
      <c r="M556" s="109"/>
      <c r="N556" s="236">
        <f>J556+K556+L556+M556</f>
        <v>0</v>
      </c>
      <c r="O556" s="146">
        <f>C556+I556-N556</f>
        <v>0</v>
      </c>
      <c r="P556" s="378">
        <f t="shared" si="15"/>
        <v>0</v>
      </c>
    </row>
    <row r="557" spans="1:16" ht="12.75" thickBot="1">
      <c r="A557" s="50"/>
      <c r="B557" s="50"/>
      <c r="C557" s="77"/>
      <c r="D557" s="358"/>
      <c r="E557" s="358"/>
      <c r="F557" s="358"/>
      <c r="G557" s="225"/>
      <c r="H557" s="225"/>
      <c r="I557" s="229">
        <f t="shared" si="14"/>
        <v>0</v>
      </c>
      <c r="J557" s="359"/>
      <c r="K557" s="359"/>
      <c r="L557" s="359"/>
      <c r="M557" s="359"/>
      <c r="N557" s="360"/>
      <c r="O557" s="361"/>
      <c r="P557" s="378">
        <f t="shared" si="15"/>
        <v>0</v>
      </c>
    </row>
    <row r="558" spans="1:16" ht="12.75" thickBot="1">
      <c r="A558" s="51"/>
      <c r="B558" s="47" t="s">
        <v>308</v>
      </c>
      <c r="C558" s="71"/>
      <c r="D558" s="362"/>
      <c r="E558" s="362"/>
      <c r="F558" s="362"/>
      <c r="G558" s="363"/>
      <c r="H558" s="102">
        <f>D558+E558+F558+G558</f>
        <v>0</v>
      </c>
      <c r="I558" s="229">
        <f t="shared" si="14"/>
        <v>0</v>
      </c>
      <c r="J558" s="109"/>
      <c r="K558" s="109"/>
      <c r="L558" s="109"/>
      <c r="M558" s="109"/>
      <c r="N558" s="236">
        <f>J558+K558+L558+M558</f>
        <v>0</v>
      </c>
      <c r="O558" s="146">
        <f>C558+I558-N558</f>
        <v>0</v>
      </c>
      <c r="P558" s="378">
        <f t="shared" si="15"/>
        <v>0</v>
      </c>
    </row>
    <row r="559" spans="1:16" ht="12.75" thickBot="1">
      <c r="A559" s="48"/>
      <c r="B559" s="53"/>
      <c r="C559" s="304"/>
      <c r="D559" s="103"/>
      <c r="E559" s="103"/>
      <c r="F559" s="103"/>
      <c r="G559" s="104"/>
      <c r="H559" s="104"/>
      <c r="I559" s="229">
        <f t="shared" si="14"/>
        <v>0</v>
      </c>
      <c r="J559" s="110"/>
      <c r="K559" s="110"/>
      <c r="L559" s="110"/>
      <c r="M559" s="110"/>
      <c r="N559" s="132"/>
      <c r="O559" s="176"/>
      <c r="P559" s="378">
        <f t="shared" si="15"/>
        <v>0</v>
      </c>
    </row>
    <row r="560" spans="1:16" ht="12.75" thickBot="1">
      <c r="A560" s="54"/>
      <c r="B560" s="58" t="s">
        <v>334</v>
      </c>
      <c r="C560" s="415">
        <v>55672.58</v>
      </c>
      <c r="D560" s="102">
        <v>34204.13</v>
      </c>
      <c r="E560" s="102">
        <v>39006.67</v>
      </c>
      <c r="F560" s="102">
        <v>45500.82</v>
      </c>
      <c r="G560" s="102">
        <v>47963.4</v>
      </c>
      <c r="H560" s="102">
        <f>D560+E560+F560+G560</f>
        <v>166675.02</v>
      </c>
      <c r="I560" s="229">
        <f t="shared" si="14"/>
        <v>100892.86924939467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156565.44924939467</v>
      </c>
      <c r="P560" s="378">
        <f t="shared" si="15"/>
        <v>156565.44924939467</v>
      </c>
    </row>
    <row r="561" spans="1:16" ht="12.75" thickBot="1">
      <c r="A561" s="48"/>
      <c r="B561" s="50"/>
      <c r="C561" s="76"/>
      <c r="D561" s="94"/>
      <c r="E561" s="94"/>
      <c r="F561" s="94"/>
      <c r="G561" s="95"/>
      <c r="H561" s="95"/>
      <c r="I561" s="229">
        <f t="shared" si="14"/>
        <v>0</v>
      </c>
      <c r="J561" s="107"/>
      <c r="K561" s="107"/>
      <c r="L561" s="107"/>
      <c r="M561" s="107"/>
      <c r="N561" s="120"/>
      <c r="O561" s="123"/>
      <c r="P561" s="378">
        <f t="shared" si="15"/>
        <v>0</v>
      </c>
    </row>
    <row r="562" spans="1:16" ht="12.75" thickBot="1">
      <c r="A562" s="54"/>
      <c r="B562" s="80" t="s">
        <v>174</v>
      </c>
      <c r="C562" s="415">
        <v>8651.66</v>
      </c>
      <c r="D562" s="102"/>
      <c r="E562" s="102"/>
      <c r="F562" s="102"/>
      <c r="G562" s="102"/>
      <c r="H562" s="102">
        <f>D562+E562+F562+G562</f>
        <v>0</v>
      </c>
      <c r="I562" s="229">
        <f t="shared" si="14"/>
        <v>0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8651.66</v>
      </c>
      <c r="P562" s="378">
        <f t="shared" si="15"/>
        <v>8651.66</v>
      </c>
    </row>
    <row r="563" spans="1:16" ht="12.75" thickBot="1">
      <c r="A563" s="48"/>
      <c r="B563" s="50"/>
      <c r="C563" s="76"/>
      <c r="D563" s="94"/>
      <c r="E563" s="94"/>
      <c r="F563" s="94"/>
      <c r="G563" s="95"/>
      <c r="H563" s="95"/>
      <c r="I563" s="229">
        <f t="shared" si="14"/>
        <v>0</v>
      </c>
      <c r="J563" s="107"/>
      <c r="K563" s="107"/>
      <c r="L563" s="107"/>
      <c r="M563" s="107"/>
      <c r="N563" s="120"/>
      <c r="O563" s="123"/>
      <c r="P563" s="378">
        <f t="shared" si="15"/>
        <v>0</v>
      </c>
    </row>
    <row r="564" spans="1:16" ht="12.75" thickBot="1">
      <c r="A564" s="54"/>
      <c r="B564" s="80" t="s">
        <v>175</v>
      </c>
      <c r="C564" s="415">
        <v>8937.68</v>
      </c>
      <c r="D564" s="102">
        <v>3572.4</v>
      </c>
      <c r="E564" s="102">
        <v>3572.4</v>
      </c>
      <c r="F564" s="102">
        <v>3572.4</v>
      </c>
      <c r="G564" s="102">
        <v>11528.19</v>
      </c>
      <c r="H564" s="102">
        <f>D564+E564+F564+G564</f>
        <v>22245.39</v>
      </c>
      <c r="I564" s="229">
        <f t="shared" si="14"/>
        <v>13465.732445520582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22403.412445520582</v>
      </c>
      <c r="P564" s="378">
        <f t="shared" si="15"/>
        <v>22403.412445520582</v>
      </c>
    </row>
    <row r="565" spans="1:16" ht="12.75" thickBot="1">
      <c r="A565" s="48"/>
      <c r="B565" s="48"/>
      <c r="C565" s="76"/>
      <c r="D565" s="94"/>
      <c r="E565" s="94"/>
      <c r="F565" s="94"/>
      <c r="G565" s="95"/>
      <c r="H565" s="95"/>
      <c r="I565" s="229">
        <f t="shared" si="14"/>
        <v>0</v>
      </c>
      <c r="J565" s="107"/>
      <c r="K565" s="107"/>
      <c r="L565" s="107"/>
      <c r="M565" s="107"/>
      <c r="N565" s="120"/>
      <c r="O565" s="123"/>
      <c r="P565" s="378">
        <f t="shared" si="15"/>
        <v>0</v>
      </c>
    </row>
    <row r="566" spans="1:16" ht="12.75" thickBot="1">
      <c r="A566" s="54"/>
      <c r="B566" s="80" t="s">
        <v>176</v>
      </c>
      <c r="C566" s="416"/>
      <c r="D566" s="102"/>
      <c r="E566" s="102"/>
      <c r="F566" s="102"/>
      <c r="G566" s="102"/>
      <c r="H566" s="102">
        <f>D566+E566+F566+G566</f>
        <v>0</v>
      </c>
      <c r="I566" s="229">
        <f t="shared" si="14"/>
        <v>0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0</v>
      </c>
      <c r="P566" s="378">
        <f t="shared" si="15"/>
        <v>0</v>
      </c>
    </row>
    <row r="567" spans="1:16" ht="12.75" thickBot="1">
      <c r="A567" s="48"/>
      <c r="B567" s="48"/>
      <c r="C567" s="76"/>
      <c r="D567" s="94"/>
      <c r="E567" s="94"/>
      <c r="F567" s="94"/>
      <c r="G567" s="95"/>
      <c r="H567" s="95"/>
      <c r="I567" s="229">
        <f t="shared" si="14"/>
        <v>0</v>
      </c>
      <c r="J567" s="107"/>
      <c r="K567" s="107"/>
      <c r="L567" s="107"/>
      <c r="M567" s="107"/>
      <c r="N567" s="120"/>
      <c r="O567" s="123"/>
      <c r="P567" s="378">
        <f t="shared" si="15"/>
        <v>0</v>
      </c>
    </row>
    <row r="568" spans="1:16" ht="12.75" thickBot="1">
      <c r="A568" s="314"/>
      <c r="B568" s="58" t="s">
        <v>323</v>
      </c>
      <c r="C568" s="416"/>
      <c r="D568" s="102"/>
      <c r="E568" s="102"/>
      <c r="F568" s="102"/>
      <c r="G568" s="102">
        <v>2879.8</v>
      </c>
      <c r="H568" s="102">
        <f>D568+E568+F568+G568</f>
        <v>2879.8</v>
      </c>
      <c r="I568" s="229">
        <f t="shared" si="14"/>
        <v>1743.2203389830513</v>
      </c>
      <c r="J568" s="109"/>
      <c r="K568" s="109"/>
      <c r="L568" s="109"/>
      <c r="M568" s="109"/>
      <c r="N568" s="236">
        <f>J568+K568+L568+M568</f>
        <v>0</v>
      </c>
      <c r="O568" s="146">
        <f>C568+I568-N568</f>
        <v>1743.2203389830513</v>
      </c>
      <c r="P568" s="378">
        <f t="shared" si="15"/>
        <v>1743.2203389830513</v>
      </c>
    </row>
    <row r="569" spans="1:16" ht="12.75" thickBot="1">
      <c r="A569" s="52"/>
      <c r="B569" s="52"/>
      <c r="C569" s="76"/>
      <c r="D569" s="94"/>
      <c r="E569" s="94"/>
      <c r="F569" s="94"/>
      <c r="G569" s="95"/>
      <c r="H569" s="95"/>
      <c r="I569" s="229">
        <f t="shared" si="14"/>
        <v>0</v>
      </c>
      <c r="J569" s="107"/>
      <c r="K569" s="107"/>
      <c r="L569" s="107"/>
      <c r="M569" s="107"/>
      <c r="N569" s="120"/>
      <c r="O569" s="123"/>
      <c r="P569" s="378">
        <f t="shared" si="15"/>
        <v>0</v>
      </c>
    </row>
    <row r="570" spans="1:16" ht="12.75" thickBot="1">
      <c r="A570" s="54"/>
      <c r="B570" s="80" t="s">
        <v>177</v>
      </c>
      <c r="C570" s="415">
        <v>47628.34</v>
      </c>
      <c r="D570" s="102">
        <v>7281.6</v>
      </c>
      <c r="E570" s="102">
        <v>35834.94</v>
      </c>
      <c r="F570" s="102">
        <v>7281.6</v>
      </c>
      <c r="G570" s="102">
        <v>7281.6</v>
      </c>
      <c r="H570" s="102">
        <f>D570+E570+F570+G570</f>
        <v>57679.74</v>
      </c>
      <c r="I570" s="229">
        <f t="shared" si="14"/>
        <v>34915.096852300245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82543.43685230025</v>
      </c>
      <c r="P570" s="378">
        <f t="shared" si="15"/>
        <v>82543.43685230025</v>
      </c>
    </row>
    <row r="571" spans="1:16" ht="12.75" thickBot="1">
      <c r="A571" s="48"/>
      <c r="B571" s="48"/>
      <c r="C571" s="76"/>
      <c r="D571" s="94"/>
      <c r="E571" s="94"/>
      <c r="F571" s="94"/>
      <c r="G571" s="95"/>
      <c r="H571" s="95"/>
      <c r="I571" s="229">
        <f t="shared" si="14"/>
        <v>0</v>
      </c>
      <c r="J571" s="107"/>
      <c r="K571" s="107"/>
      <c r="L571" s="107"/>
      <c r="M571" s="107"/>
      <c r="N571" s="120"/>
      <c r="O571" s="123"/>
      <c r="P571" s="378">
        <f t="shared" si="15"/>
        <v>0</v>
      </c>
    </row>
    <row r="572" spans="1:16" ht="12.75" thickBot="1">
      <c r="A572" s="54"/>
      <c r="B572" s="80" t="s">
        <v>178</v>
      </c>
      <c r="C572" s="415"/>
      <c r="D572" s="102"/>
      <c r="E572" s="102"/>
      <c r="F572" s="102"/>
      <c r="G572" s="102"/>
      <c r="H572" s="102">
        <f>D572+E572+F572+G572</f>
        <v>0</v>
      </c>
      <c r="I572" s="229">
        <f t="shared" si="14"/>
        <v>0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0</v>
      </c>
      <c r="P572" s="378">
        <f t="shared" si="15"/>
        <v>0</v>
      </c>
    </row>
    <row r="573" spans="1:16" ht="12.75" thickBot="1">
      <c r="A573" s="48"/>
      <c r="B573" s="48"/>
      <c r="C573" s="76"/>
      <c r="D573" s="94"/>
      <c r="E573" s="94"/>
      <c r="F573" s="94"/>
      <c r="G573" s="95"/>
      <c r="H573" s="95"/>
      <c r="I573" s="229">
        <f t="shared" si="14"/>
        <v>0</v>
      </c>
      <c r="J573" s="107"/>
      <c r="K573" s="107"/>
      <c r="L573" s="107"/>
      <c r="M573" s="107"/>
      <c r="N573" s="120"/>
      <c r="O573" s="123"/>
      <c r="P573" s="378">
        <f t="shared" si="15"/>
        <v>0</v>
      </c>
    </row>
    <row r="574" spans="1:16" ht="12.75" thickBot="1">
      <c r="A574" s="54"/>
      <c r="B574" s="80" t="s">
        <v>179</v>
      </c>
      <c r="C574" s="415"/>
      <c r="D574" s="102"/>
      <c r="E574" s="102"/>
      <c r="F574" s="102"/>
      <c r="G574" s="102"/>
      <c r="H574" s="102">
        <f>D574+E574+F574+G574</f>
        <v>0</v>
      </c>
      <c r="I574" s="229">
        <f t="shared" si="14"/>
        <v>0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0</v>
      </c>
      <c r="P574" s="378">
        <f t="shared" si="15"/>
        <v>0</v>
      </c>
    </row>
    <row r="575" spans="1:16" ht="12.75" thickBot="1">
      <c r="A575" s="48"/>
      <c r="B575" s="48"/>
      <c r="C575" s="76"/>
      <c r="D575" s="94"/>
      <c r="E575" s="94"/>
      <c r="F575" s="94"/>
      <c r="G575" s="95"/>
      <c r="H575" s="95"/>
      <c r="I575" s="229">
        <f t="shared" si="14"/>
        <v>0</v>
      </c>
      <c r="J575" s="107"/>
      <c r="K575" s="107"/>
      <c r="L575" s="107"/>
      <c r="M575" s="107"/>
      <c r="N575" s="120"/>
      <c r="O575" s="123"/>
      <c r="P575" s="378">
        <f t="shared" si="15"/>
        <v>0</v>
      </c>
    </row>
    <row r="576" spans="1:16" ht="12.75" thickBot="1">
      <c r="A576" s="314"/>
      <c r="B576" s="80" t="s">
        <v>181</v>
      </c>
      <c r="C576" s="416">
        <v>175273.05</v>
      </c>
      <c r="D576" s="102">
        <v>54726.63</v>
      </c>
      <c r="E576" s="102">
        <v>52947.45</v>
      </c>
      <c r="F576" s="102">
        <v>51316.71</v>
      </c>
      <c r="G576" s="102">
        <v>51316.71</v>
      </c>
      <c r="H576" s="102">
        <f>D576+E576+F576+G576</f>
        <v>210307.49999999997</v>
      </c>
      <c r="I576" s="229">
        <f t="shared" si="14"/>
        <v>127304.78208232445</v>
      </c>
      <c r="J576" s="109"/>
      <c r="K576" s="109"/>
      <c r="L576" s="109"/>
      <c r="M576" s="109">
        <v>82185</v>
      </c>
      <c r="N576" s="236">
        <f>J576+K576+L576+M576</f>
        <v>82185</v>
      </c>
      <c r="O576" s="146">
        <f>C576+I576-N576</f>
        <v>220392.83208232443</v>
      </c>
      <c r="P576" s="378">
        <f t="shared" si="15"/>
        <v>220392.83208232443</v>
      </c>
    </row>
    <row r="577" spans="1:16" ht="12.75" thickBot="1">
      <c r="A577" s="48"/>
      <c r="B577" s="50"/>
      <c r="C577" s="76"/>
      <c r="D577" s="94"/>
      <c r="E577" s="94"/>
      <c r="F577" s="94"/>
      <c r="G577" s="95"/>
      <c r="H577" s="95"/>
      <c r="I577" s="229">
        <f t="shared" si="14"/>
        <v>0</v>
      </c>
      <c r="J577" s="107"/>
      <c r="K577" s="107"/>
      <c r="L577" s="107"/>
      <c r="M577" s="107"/>
      <c r="N577" s="120"/>
      <c r="O577" s="123"/>
      <c r="P577" s="378">
        <f t="shared" si="15"/>
        <v>0</v>
      </c>
    </row>
    <row r="578" spans="1:16" ht="12.75" thickBot="1">
      <c r="A578" s="54"/>
      <c r="B578" s="80" t="s">
        <v>182</v>
      </c>
      <c r="C578" s="415"/>
      <c r="D578" s="102"/>
      <c r="E578" s="102"/>
      <c r="F578" s="102"/>
      <c r="G578" s="102"/>
      <c r="H578" s="102">
        <f>D578+E578+F578+G578</f>
        <v>0</v>
      </c>
      <c r="I578" s="229">
        <f t="shared" si="14"/>
        <v>0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0</v>
      </c>
      <c r="P578" s="378">
        <f t="shared" si="15"/>
        <v>0</v>
      </c>
    </row>
    <row r="579" spans="1:16" ht="12.75" thickBot="1">
      <c r="A579" s="48"/>
      <c r="B579" s="48"/>
      <c r="C579" s="76"/>
      <c r="D579" s="103"/>
      <c r="E579" s="103"/>
      <c r="F579" s="103"/>
      <c r="G579" s="104"/>
      <c r="H579" s="104"/>
      <c r="I579" s="229">
        <f t="shared" si="14"/>
        <v>0</v>
      </c>
      <c r="J579" s="110"/>
      <c r="K579" s="110"/>
      <c r="L579" s="110"/>
      <c r="M579" s="110"/>
      <c r="N579" s="111"/>
      <c r="O579" s="119"/>
      <c r="P579" s="378">
        <f t="shared" si="15"/>
        <v>0</v>
      </c>
    </row>
    <row r="580" spans="1:16" ht="12.75" thickBot="1">
      <c r="A580" s="314"/>
      <c r="B580" s="80" t="s">
        <v>183</v>
      </c>
      <c r="C580" s="415"/>
      <c r="D580" s="102"/>
      <c r="E580" s="102"/>
      <c r="F580" s="102"/>
      <c r="G580" s="102"/>
      <c r="H580" s="102">
        <f>D580+E580+F580+G580</f>
        <v>0</v>
      </c>
      <c r="I580" s="229">
        <f t="shared" si="14"/>
        <v>0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0</v>
      </c>
      <c r="P580" s="378">
        <f t="shared" si="15"/>
        <v>0</v>
      </c>
    </row>
    <row r="581" spans="1:16" ht="12.75" thickBot="1">
      <c r="A581" s="52"/>
      <c r="B581" s="48"/>
      <c r="C581" s="76"/>
      <c r="D581" s="94"/>
      <c r="E581" s="94"/>
      <c r="F581" s="94"/>
      <c r="G581" s="95"/>
      <c r="H581" s="95"/>
      <c r="I581" s="229">
        <f t="shared" si="14"/>
        <v>0</v>
      </c>
      <c r="J581" s="107"/>
      <c r="K581" s="107"/>
      <c r="L581" s="107"/>
      <c r="M581" s="107"/>
      <c r="N581" s="112"/>
      <c r="O581" s="119"/>
      <c r="P581" s="378">
        <f t="shared" si="15"/>
        <v>0</v>
      </c>
    </row>
    <row r="582" spans="1:16" ht="12.75" thickBot="1">
      <c r="A582" s="54"/>
      <c r="B582" s="58" t="s">
        <v>184</v>
      </c>
      <c r="C582" s="415">
        <v>13586.37</v>
      </c>
      <c r="D582" s="102"/>
      <c r="E582" s="102"/>
      <c r="F582" s="102"/>
      <c r="G582" s="102"/>
      <c r="H582" s="102">
        <f>D582+E582+F582+G582</f>
        <v>0</v>
      </c>
      <c r="I582" s="229">
        <f t="shared" si="14"/>
        <v>0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13586.37</v>
      </c>
      <c r="P582" s="378">
        <f t="shared" si="15"/>
        <v>13586.37</v>
      </c>
    </row>
    <row r="583" spans="1:16" ht="12.75" thickBot="1">
      <c r="A583" s="48"/>
      <c r="B583" s="48"/>
      <c r="C583" s="76"/>
      <c r="D583" s="94"/>
      <c r="E583" s="94"/>
      <c r="F583" s="94"/>
      <c r="G583" s="95"/>
      <c r="H583" s="95"/>
      <c r="I583" s="229">
        <f t="shared" si="14"/>
        <v>0</v>
      </c>
      <c r="J583" s="107"/>
      <c r="K583" s="107"/>
      <c r="L583" s="107"/>
      <c r="M583" s="107"/>
      <c r="N583" s="112"/>
      <c r="O583" s="119"/>
      <c r="P583" s="378">
        <f t="shared" si="15"/>
        <v>0</v>
      </c>
    </row>
    <row r="584" spans="1:16" ht="12.75" thickBot="1">
      <c r="A584" s="314"/>
      <c r="B584" s="80" t="s">
        <v>185</v>
      </c>
      <c r="C584" s="416"/>
      <c r="D584" s="102"/>
      <c r="E584" s="102"/>
      <c r="F584" s="102"/>
      <c r="G584" s="102"/>
      <c r="H584" s="102">
        <f>D584+E584+F584+G584</f>
        <v>0</v>
      </c>
      <c r="I584" s="229">
        <f t="shared" si="14"/>
        <v>0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0</v>
      </c>
      <c r="P584" s="378">
        <f t="shared" si="15"/>
        <v>0</v>
      </c>
    </row>
    <row r="585" spans="1:16" ht="12.75" thickBot="1">
      <c r="A585" s="52"/>
      <c r="B585" s="53"/>
      <c r="C585" s="76"/>
      <c r="D585" s="94"/>
      <c r="E585" s="94"/>
      <c r="F585" s="94"/>
      <c r="G585" s="95"/>
      <c r="H585" s="95"/>
      <c r="I585" s="229">
        <f t="shared" si="14"/>
        <v>0</v>
      </c>
      <c r="J585" s="107"/>
      <c r="K585" s="107"/>
      <c r="L585" s="107"/>
      <c r="M585" s="107"/>
      <c r="N585" s="112"/>
      <c r="O585" s="119"/>
      <c r="P585" s="378">
        <f t="shared" si="15"/>
        <v>0</v>
      </c>
    </row>
    <row r="586" spans="1:16" ht="12.75" thickBot="1">
      <c r="A586" s="54"/>
      <c r="B586" s="80" t="s">
        <v>186</v>
      </c>
      <c r="C586" s="416"/>
      <c r="D586" s="102"/>
      <c r="E586" s="102"/>
      <c r="F586" s="102"/>
      <c r="G586" s="102"/>
      <c r="H586" s="102">
        <f>D586+E586+F586+G586</f>
        <v>0</v>
      </c>
      <c r="I586" s="229">
        <f t="shared" si="14"/>
        <v>0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0</v>
      </c>
      <c r="P586" s="378">
        <f t="shared" si="15"/>
        <v>0</v>
      </c>
    </row>
    <row r="587" spans="1:16" ht="12.75" thickBot="1">
      <c r="A587" s="48"/>
      <c r="B587" s="48"/>
      <c r="C587" s="76"/>
      <c r="D587" s="94"/>
      <c r="E587" s="94"/>
      <c r="F587" s="94"/>
      <c r="G587" s="95"/>
      <c r="H587" s="95"/>
      <c r="I587" s="229">
        <f t="shared" si="14"/>
        <v>0</v>
      </c>
      <c r="J587" s="107"/>
      <c r="K587" s="107"/>
      <c r="L587" s="107"/>
      <c r="M587" s="107"/>
      <c r="N587" s="112"/>
      <c r="O587" s="119"/>
      <c r="P587" s="378">
        <f t="shared" si="15"/>
        <v>0</v>
      </c>
    </row>
    <row r="588" spans="1:16" ht="12.75" thickBot="1">
      <c r="A588" s="54"/>
      <c r="B588" s="80" t="s">
        <v>187</v>
      </c>
      <c r="C588" s="415"/>
      <c r="D588" s="102"/>
      <c r="E588" s="102"/>
      <c r="F588" s="102"/>
      <c r="G588" s="102"/>
      <c r="H588" s="102">
        <f>D588+E588+F588+G588</f>
        <v>0</v>
      </c>
      <c r="I588" s="229">
        <f t="shared" si="14"/>
        <v>0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0</v>
      </c>
      <c r="P588" s="378">
        <f t="shared" si="15"/>
        <v>0</v>
      </c>
    </row>
    <row r="589" spans="1:16" ht="12.75" thickBot="1">
      <c r="A589" s="48"/>
      <c r="B589" s="48"/>
      <c r="C589" s="76"/>
      <c r="D589" s="94"/>
      <c r="E589" s="94"/>
      <c r="F589" s="94"/>
      <c r="G589" s="95"/>
      <c r="H589" s="95"/>
      <c r="I589" s="229">
        <f t="shared" si="14"/>
        <v>0</v>
      </c>
      <c r="J589" s="107"/>
      <c r="K589" s="107"/>
      <c r="L589" s="107"/>
      <c r="M589" s="107"/>
      <c r="N589" s="112"/>
      <c r="O589" s="119"/>
      <c r="P589" s="378">
        <f t="shared" si="15"/>
        <v>0</v>
      </c>
    </row>
    <row r="590" spans="1:16" ht="12.75" thickBot="1">
      <c r="A590" s="54"/>
      <c r="B590" s="80" t="s">
        <v>335</v>
      </c>
      <c r="C590" s="415">
        <v>7925.16</v>
      </c>
      <c r="D590" s="102">
        <v>14740.8</v>
      </c>
      <c r="E590" s="102">
        <v>14740.8</v>
      </c>
      <c r="F590" s="102">
        <v>14740.8</v>
      </c>
      <c r="G590" s="102">
        <v>14740.8</v>
      </c>
      <c r="H590" s="102">
        <f>D590+E590+F590+G590</f>
        <v>58963.2</v>
      </c>
      <c r="I590" s="229">
        <f t="shared" si="14"/>
        <v>35692.00968523003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43617.16968523002</v>
      </c>
      <c r="P590" s="378">
        <f t="shared" si="15"/>
        <v>43617.16968523002</v>
      </c>
    </row>
    <row r="591" spans="1:16" ht="12.75" thickBot="1">
      <c r="A591" s="48"/>
      <c r="B591" s="48"/>
      <c r="C591" s="76"/>
      <c r="D591" s="94"/>
      <c r="E591" s="94"/>
      <c r="F591" s="94"/>
      <c r="G591" s="95"/>
      <c r="H591" s="95"/>
      <c r="I591" s="229">
        <f t="shared" si="14"/>
        <v>0</v>
      </c>
      <c r="J591" s="107"/>
      <c r="K591" s="107"/>
      <c r="L591" s="107"/>
      <c r="M591" s="107"/>
      <c r="N591" s="112"/>
      <c r="O591" s="119"/>
      <c r="P591" s="378">
        <f t="shared" si="15"/>
        <v>0</v>
      </c>
    </row>
    <row r="592" spans="1:16" ht="12.75" thickBot="1">
      <c r="A592" s="54"/>
      <c r="B592" s="80" t="s">
        <v>189</v>
      </c>
      <c r="C592" s="415"/>
      <c r="D592" s="102"/>
      <c r="E592" s="102"/>
      <c r="F592" s="102"/>
      <c r="G592" s="102"/>
      <c r="H592" s="102">
        <f>D592+E592+F592+G592</f>
        <v>0</v>
      </c>
      <c r="I592" s="229">
        <f t="shared" si="14"/>
        <v>0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0</v>
      </c>
      <c r="P592" s="378">
        <f t="shared" si="15"/>
        <v>0</v>
      </c>
    </row>
    <row r="593" spans="1:16" ht="12.75" thickBot="1">
      <c r="A593" s="48"/>
      <c r="B593" s="48"/>
      <c r="C593" s="76"/>
      <c r="D593" s="94"/>
      <c r="E593" s="94"/>
      <c r="F593" s="94"/>
      <c r="G593" s="95"/>
      <c r="H593" s="95"/>
      <c r="I593" s="229">
        <f t="shared" si="14"/>
        <v>0</v>
      </c>
      <c r="J593" s="107"/>
      <c r="K593" s="107"/>
      <c r="L593" s="107"/>
      <c r="M593" s="107"/>
      <c r="N593" s="112"/>
      <c r="O593" s="119"/>
      <c r="P593" s="378">
        <f t="shared" si="15"/>
        <v>0</v>
      </c>
    </row>
    <row r="594" spans="1:16" ht="12.75" thickBot="1">
      <c r="A594" s="54"/>
      <c r="B594" s="80" t="s">
        <v>190</v>
      </c>
      <c r="C594" s="415"/>
      <c r="D594" s="102">
        <v>1790.19</v>
      </c>
      <c r="E594" s="102">
        <v>1790.22</v>
      </c>
      <c r="F594" s="102">
        <v>1875.5</v>
      </c>
      <c r="G594" s="102">
        <v>2045.94</v>
      </c>
      <c r="H594" s="102">
        <f>D594+E594+F594+G594</f>
        <v>7501.85</v>
      </c>
      <c r="I594" s="229">
        <f t="shared" si="14"/>
        <v>4541.071428571429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4541.071428571429</v>
      </c>
      <c r="P594" s="378">
        <f t="shared" si="15"/>
        <v>4541.071428571429</v>
      </c>
    </row>
    <row r="595" spans="1:16" ht="12.75" thickBot="1">
      <c r="A595" s="49"/>
      <c r="B595" s="50"/>
      <c r="C595" s="73"/>
      <c r="D595" s="94"/>
      <c r="E595" s="94"/>
      <c r="F595" s="94"/>
      <c r="G595" s="95"/>
      <c r="H595" s="95"/>
      <c r="I595" s="229">
        <f t="shared" si="14"/>
        <v>0</v>
      </c>
      <c r="J595" s="107"/>
      <c r="K595" s="107"/>
      <c r="L595" s="107"/>
      <c r="M595" s="107"/>
      <c r="N595" s="112"/>
      <c r="O595" s="119"/>
      <c r="P595" s="378">
        <f t="shared" si="15"/>
        <v>0</v>
      </c>
    </row>
    <row r="596" spans="1:16" ht="12.75" thickBot="1">
      <c r="A596" s="54"/>
      <c r="B596" s="80" t="s">
        <v>49</v>
      </c>
      <c r="C596" s="415"/>
      <c r="D596" s="102"/>
      <c r="E596" s="102"/>
      <c r="F596" s="102"/>
      <c r="G596" s="102"/>
      <c r="H596" s="102">
        <f>D596+E596+F596+G596</f>
        <v>0</v>
      </c>
      <c r="I596" s="229">
        <f t="shared" si="14"/>
        <v>0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0</v>
      </c>
      <c r="P596" s="378">
        <f t="shared" si="15"/>
        <v>0</v>
      </c>
    </row>
    <row r="597" spans="1:16" ht="12.75" thickBot="1">
      <c r="A597" s="48"/>
      <c r="B597" s="48"/>
      <c r="C597" s="76"/>
      <c r="D597" s="94"/>
      <c r="E597" s="94"/>
      <c r="F597" s="94"/>
      <c r="G597" s="95"/>
      <c r="H597" s="95"/>
      <c r="I597" s="229">
        <f t="shared" si="14"/>
        <v>0</v>
      </c>
      <c r="J597" s="107"/>
      <c r="K597" s="107"/>
      <c r="L597" s="107"/>
      <c r="M597" s="107"/>
      <c r="N597" s="112"/>
      <c r="O597" s="119"/>
      <c r="P597" s="378">
        <f t="shared" si="15"/>
        <v>0</v>
      </c>
    </row>
    <row r="598" spans="1:16" ht="12.75" thickBot="1">
      <c r="A598" s="54"/>
      <c r="B598" s="80" t="s">
        <v>191</v>
      </c>
      <c r="C598" s="415"/>
      <c r="D598" s="102"/>
      <c r="E598" s="102"/>
      <c r="F598" s="102"/>
      <c r="G598" s="102"/>
      <c r="H598" s="102">
        <f>D598+E598+F598+G598</f>
        <v>0</v>
      </c>
      <c r="I598" s="229">
        <f t="shared" si="14"/>
        <v>0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0</v>
      </c>
      <c r="P598" s="378">
        <f t="shared" si="15"/>
        <v>0</v>
      </c>
    </row>
    <row r="599" spans="1:16" ht="12.75" thickBot="1">
      <c r="A599" s="48"/>
      <c r="B599" s="48"/>
      <c r="C599" s="76"/>
      <c r="D599" s="94"/>
      <c r="E599" s="94"/>
      <c r="F599" s="94"/>
      <c r="G599" s="95"/>
      <c r="H599" s="95"/>
      <c r="I599" s="229">
        <f t="shared" si="14"/>
        <v>0</v>
      </c>
      <c r="J599" s="107"/>
      <c r="K599" s="107"/>
      <c r="L599" s="107"/>
      <c r="M599" s="107"/>
      <c r="N599" s="112"/>
      <c r="O599" s="119"/>
      <c r="P599" s="378">
        <f t="shared" si="15"/>
        <v>0</v>
      </c>
    </row>
    <row r="600" spans="1:16" ht="12.75" thickBot="1">
      <c r="A600" s="54"/>
      <c r="B600" s="80" t="s">
        <v>192</v>
      </c>
      <c r="C600" s="415"/>
      <c r="D600" s="102"/>
      <c r="E600" s="102"/>
      <c r="F600" s="102"/>
      <c r="G600" s="102"/>
      <c r="H600" s="102">
        <f>D600+E600+F600+G600</f>
        <v>0</v>
      </c>
      <c r="I600" s="229">
        <f t="shared" si="14"/>
        <v>0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0</v>
      </c>
      <c r="P600" s="378">
        <f t="shared" si="15"/>
        <v>0</v>
      </c>
    </row>
    <row r="601" spans="1:16" ht="12.75" thickBot="1">
      <c r="A601" s="48"/>
      <c r="B601" s="48"/>
      <c r="C601" s="76"/>
      <c r="D601" s="94"/>
      <c r="E601" s="94"/>
      <c r="F601" s="94"/>
      <c r="G601" s="95"/>
      <c r="H601" s="95"/>
      <c r="I601" s="229">
        <f t="shared" si="14"/>
        <v>0</v>
      </c>
      <c r="J601" s="107"/>
      <c r="K601" s="107"/>
      <c r="L601" s="107"/>
      <c r="M601" s="107"/>
      <c r="N601" s="112"/>
      <c r="O601" s="119"/>
      <c r="P601" s="378">
        <f t="shared" si="15"/>
        <v>0</v>
      </c>
    </row>
    <row r="602" spans="1:16" ht="12.75" thickBot="1">
      <c r="A602" s="54"/>
      <c r="B602" s="80" t="s">
        <v>193</v>
      </c>
      <c r="C602" s="415"/>
      <c r="D602" s="102"/>
      <c r="E602" s="102"/>
      <c r="F602" s="102"/>
      <c r="G602" s="102"/>
      <c r="H602" s="102">
        <f>D602+E602+F602+G602</f>
        <v>0</v>
      </c>
      <c r="I602" s="229">
        <f t="shared" si="14"/>
        <v>0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0</v>
      </c>
      <c r="P602" s="378">
        <f t="shared" si="15"/>
        <v>0</v>
      </c>
    </row>
    <row r="603" spans="1:16" ht="12.75" thickBot="1">
      <c r="A603" s="48"/>
      <c r="B603" s="48"/>
      <c r="C603" s="76"/>
      <c r="D603" s="94"/>
      <c r="E603" s="94"/>
      <c r="F603" s="94"/>
      <c r="G603" s="95"/>
      <c r="H603" s="95"/>
      <c r="I603" s="229">
        <f t="shared" si="14"/>
        <v>0</v>
      </c>
      <c r="J603" s="107"/>
      <c r="K603" s="107"/>
      <c r="L603" s="107"/>
      <c r="M603" s="107"/>
      <c r="N603" s="112"/>
      <c r="O603" s="119"/>
      <c r="P603" s="378">
        <f t="shared" si="15"/>
        <v>0</v>
      </c>
    </row>
    <row r="604" spans="1:16" ht="12.75" thickBot="1">
      <c r="A604" s="54"/>
      <c r="B604" s="80" t="s">
        <v>194</v>
      </c>
      <c r="C604" s="465"/>
      <c r="D604" s="102"/>
      <c r="E604" s="102"/>
      <c r="F604" s="102"/>
      <c r="G604" s="102"/>
      <c r="H604" s="102">
        <f>D604+E604+F604+G604</f>
        <v>0</v>
      </c>
      <c r="I604" s="229">
        <f t="shared" si="14"/>
        <v>0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0</v>
      </c>
      <c r="P604" s="378">
        <f t="shared" si="15"/>
        <v>0</v>
      </c>
    </row>
    <row r="605" spans="1:16" ht="12.75" thickBot="1">
      <c r="A605" s="53"/>
      <c r="B605" s="53"/>
      <c r="C605" s="189"/>
      <c r="D605" s="94"/>
      <c r="E605" s="94"/>
      <c r="F605" s="94"/>
      <c r="G605" s="95"/>
      <c r="H605" s="95"/>
      <c r="I605" s="229">
        <f t="shared" si="14"/>
        <v>0</v>
      </c>
      <c r="J605" s="107"/>
      <c r="K605" s="107"/>
      <c r="L605" s="107"/>
      <c r="M605" s="107"/>
      <c r="N605" s="120"/>
      <c r="O605" s="123"/>
      <c r="P605" s="378">
        <f t="shared" si="15"/>
        <v>0</v>
      </c>
    </row>
    <row r="606" spans="1:16" ht="12.75" thickBot="1">
      <c r="A606" s="54"/>
      <c r="B606" s="80" t="s">
        <v>196</v>
      </c>
      <c r="C606" s="187"/>
      <c r="D606" s="102"/>
      <c r="E606" s="102"/>
      <c r="F606" s="102"/>
      <c r="G606" s="102"/>
      <c r="H606" s="102">
        <f>D606+E606+F606+G606</f>
        <v>0</v>
      </c>
      <c r="I606" s="229">
        <f t="shared" si="14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  <c r="P606" s="378">
        <f t="shared" si="15"/>
        <v>0</v>
      </c>
    </row>
    <row r="607" spans="1:16" ht="12.75" thickBot="1">
      <c r="A607" s="56"/>
      <c r="B607" s="56"/>
      <c r="C607" s="189"/>
      <c r="D607" s="94"/>
      <c r="E607" s="94"/>
      <c r="F607" s="94"/>
      <c r="G607" s="95"/>
      <c r="H607" s="95"/>
      <c r="I607" s="229">
        <f t="shared" si="14"/>
        <v>0</v>
      </c>
      <c r="J607" s="107"/>
      <c r="K607" s="107"/>
      <c r="L607" s="107"/>
      <c r="M607" s="107"/>
      <c r="N607" s="120"/>
      <c r="O607" s="123"/>
      <c r="P607" s="378">
        <f t="shared" si="15"/>
        <v>0</v>
      </c>
    </row>
    <row r="608" spans="1:16" ht="12.75" thickBot="1">
      <c r="A608" s="314"/>
      <c r="B608" s="58" t="s">
        <v>197</v>
      </c>
      <c r="C608" s="465"/>
      <c r="D608" s="102"/>
      <c r="E608" s="102"/>
      <c r="F608" s="102">
        <v>9618.81</v>
      </c>
      <c r="G608" s="102">
        <v>9618.81</v>
      </c>
      <c r="H608" s="102">
        <f>D608+E608+F608+G608</f>
        <v>19237.62</v>
      </c>
      <c r="I608" s="229">
        <f t="shared" si="14"/>
        <v>11645.04842615012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11645.04842615012</v>
      </c>
      <c r="P608" s="378">
        <f t="shared" si="15"/>
        <v>11645.04842615012</v>
      </c>
    </row>
    <row r="609" spans="1:16" ht="12.75" thickBot="1">
      <c r="A609" s="48"/>
      <c r="B609" s="48"/>
      <c r="C609" s="76"/>
      <c r="D609" s="94"/>
      <c r="E609" s="94"/>
      <c r="F609" s="94"/>
      <c r="G609" s="95"/>
      <c r="H609" s="95"/>
      <c r="I609" s="229">
        <f t="shared" si="14"/>
        <v>0</v>
      </c>
      <c r="J609" s="107"/>
      <c r="K609" s="107"/>
      <c r="L609" s="107"/>
      <c r="M609" s="107"/>
      <c r="N609" s="120"/>
      <c r="O609" s="123"/>
      <c r="P609" s="378">
        <f t="shared" si="15"/>
        <v>0</v>
      </c>
    </row>
    <row r="610" spans="1:16" ht="12.75" thickBot="1">
      <c r="A610" s="54"/>
      <c r="B610" s="80" t="s">
        <v>198</v>
      </c>
      <c r="C610" s="415"/>
      <c r="D610" s="102"/>
      <c r="E610" s="102"/>
      <c r="F610" s="102"/>
      <c r="G610" s="102"/>
      <c r="H610" s="102">
        <f>D610+E610+F610+G610</f>
        <v>0</v>
      </c>
      <c r="I610" s="229">
        <f t="shared" si="14"/>
        <v>0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0</v>
      </c>
      <c r="P610" s="378">
        <f t="shared" si="15"/>
        <v>0</v>
      </c>
    </row>
    <row r="611" spans="1:16" ht="12.75" thickBot="1">
      <c r="A611" s="48"/>
      <c r="B611" s="48"/>
      <c r="C611" s="76"/>
      <c r="D611" s="94"/>
      <c r="E611" s="94"/>
      <c r="F611" s="94"/>
      <c r="G611" s="95"/>
      <c r="H611" s="95"/>
      <c r="I611" s="229">
        <f t="shared" si="14"/>
        <v>0</v>
      </c>
      <c r="J611" s="107"/>
      <c r="K611" s="107"/>
      <c r="L611" s="107"/>
      <c r="M611" s="107"/>
      <c r="N611" s="120"/>
      <c r="O611" s="123"/>
      <c r="P611" s="378">
        <f t="shared" si="15"/>
        <v>0</v>
      </c>
    </row>
    <row r="612" spans="1:16" ht="12.75" thickBot="1">
      <c r="A612" s="54"/>
      <c r="B612" s="58" t="s">
        <v>54</v>
      </c>
      <c r="C612" s="415">
        <v>4414.69</v>
      </c>
      <c r="D612" s="102">
        <v>1545.15</v>
      </c>
      <c r="E612" s="102">
        <v>1545.15</v>
      </c>
      <c r="F612" s="102">
        <v>4700.79</v>
      </c>
      <c r="G612" s="102">
        <v>3087.15</v>
      </c>
      <c r="H612" s="102">
        <f>D612+E612+F612+G612</f>
        <v>10878.24</v>
      </c>
      <c r="I612" s="229">
        <f t="shared" si="14"/>
        <v>6584.891041162228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10999.581041162228</v>
      </c>
      <c r="P612" s="378">
        <f t="shared" si="15"/>
        <v>10999.581041162228</v>
      </c>
    </row>
    <row r="613" spans="1:16" ht="12.75" thickBot="1">
      <c r="A613" s="48"/>
      <c r="B613" s="48"/>
      <c r="C613" s="76"/>
      <c r="D613" s="94"/>
      <c r="E613" s="94"/>
      <c r="F613" s="94"/>
      <c r="G613" s="95"/>
      <c r="H613" s="95"/>
      <c r="I613" s="229">
        <f t="shared" si="14"/>
        <v>0</v>
      </c>
      <c r="J613" s="107"/>
      <c r="K613" s="107"/>
      <c r="L613" s="107"/>
      <c r="M613" s="107"/>
      <c r="N613" s="120"/>
      <c r="O613" s="123"/>
      <c r="P613" s="378">
        <f t="shared" si="15"/>
        <v>0</v>
      </c>
    </row>
    <row r="614" spans="1:16" ht="12.75" thickBot="1">
      <c r="A614" s="54"/>
      <c r="B614" s="80" t="s">
        <v>199</v>
      </c>
      <c r="C614" s="415"/>
      <c r="D614" s="102"/>
      <c r="E614" s="102"/>
      <c r="F614" s="102"/>
      <c r="G614" s="102"/>
      <c r="H614" s="102">
        <f>D614+E614+F614+G614</f>
        <v>0</v>
      </c>
      <c r="I614" s="229">
        <f aca="true" t="shared" si="16" ref="I614:I655">H614/1.4/1.18</f>
        <v>0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0</v>
      </c>
      <c r="P614" s="378">
        <f t="shared" si="15"/>
        <v>0</v>
      </c>
    </row>
    <row r="615" spans="1:16" ht="12.75" thickBot="1">
      <c r="A615" s="48"/>
      <c r="B615" s="48"/>
      <c r="C615" s="76"/>
      <c r="D615" s="94"/>
      <c r="E615" s="94"/>
      <c r="F615" s="94"/>
      <c r="G615" s="95"/>
      <c r="H615" s="95"/>
      <c r="I615" s="229">
        <f t="shared" si="16"/>
        <v>0</v>
      </c>
      <c r="J615" s="107"/>
      <c r="K615" s="107"/>
      <c r="L615" s="107"/>
      <c r="M615" s="107"/>
      <c r="N615" s="120"/>
      <c r="O615" s="123"/>
      <c r="P615" s="378">
        <f aca="true" t="shared" si="17" ref="P615:P656">C615+I615-N615</f>
        <v>0</v>
      </c>
    </row>
    <row r="616" spans="1:16" ht="12.75" thickBot="1">
      <c r="A616" s="54"/>
      <c r="B616" s="80" t="s">
        <v>45</v>
      </c>
      <c r="C616" s="415"/>
      <c r="D616" s="102"/>
      <c r="E616" s="102"/>
      <c r="F616" s="102"/>
      <c r="G616" s="102"/>
      <c r="H616" s="102">
        <f>D616+E616+F616+G616</f>
        <v>0</v>
      </c>
      <c r="I616" s="229">
        <f t="shared" si="16"/>
        <v>0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0</v>
      </c>
      <c r="P616" s="378">
        <f t="shared" si="17"/>
        <v>0</v>
      </c>
    </row>
    <row r="617" spans="1:16" ht="12.75" thickBot="1">
      <c r="A617" s="48"/>
      <c r="B617" s="48"/>
      <c r="C617" s="76"/>
      <c r="D617" s="94"/>
      <c r="E617" s="94"/>
      <c r="F617" s="94"/>
      <c r="G617" s="95"/>
      <c r="H617" s="95"/>
      <c r="I617" s="229">
        <f t="shared" si="16"/>
        <v>0</v>
      </c>
      <c r="J617" s="107"/>
      <c r="K617" s="107"/>
      <c r="L617" s="107"/>
      <c r="M617" s="107"/>
      <c r="N617" s="120"/>
      <c r="O617" s="123"/>
      <c r="P617" s="378">
        <f t="shared" si="17"/>
        <v>0</v>
      </c>
    </row>
    <row r="618" spans="1:16" ht="12.75" thickBot="1">
      <c r="A618" s="54"/>
      <c r="B618" s="80" t="s">
        <v>47</v>
      </c>
      <c r="C618" s="415"/>
      <c r="D618" s="102"/>
      <c r="E618" s="102"/>
      <c r="F618" s="102"/>
      <c r="G618" s="102"/>
      <c r="H618" s="102">
        <f>D618+E618+F618+G618</f>
        <v>0</v>
      </c>
      <c r="I618" s="229">
        <f t="shared" si="16"/>
        <v>0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0</v>
      </c>
      <c r="P618" s="378">
        <f t="shared" si="17"/>
        <v>0</v>
      </c>
    </row>
    <row r="619" spans="1:16" ht="12.75" thickBot="1">
      <c r="A619" s="54"/>
      <c r="B619" s="80"/>
      <c r="C619" s="187"/>
      <c r="D619" s="102"/>
      <c r="E619" s="102"/>
      <c r="F619" s="102"/>
      <c r="G619" s="102"/>
      <c r="H619" s="102"/>
      <c r="I619" s="229">
        <f t="shared" si="16"/>
        <v>0</v>
      </c>
      <c r="J619" s="109"/>
      <c r="K619" s="109"/>
      <c r="L619" s="109"/>
      <c r="M619" s="109"/>
      <c r="N619" s="236"/>
      <c r="O619" s="146"/>
      <c r="P619" s="378">
        <f t="shared" si="17"/>
        <v>0</v>
      </c>
    </row>
    <row r="620" spans="1:16" ht="12.75" thickBot="1">
      <c r="A620" s="54"/>
      <c r="B620" s="80" t="s">
        <v>203</v>
      </c>
      <c r="C620" s="187"/>
      <c r="D620" s="102"/>
      <c r="E620" s="102"/>
      <c r="F620" s="102"/>
      <c r="G620" s="102"/>
      <c r="H620" s="102">
        <f>D620+E620+F620+G620</f>
        <v>0</v>
      </c>
      <c r="I620" s="229">
        <f t="shared" si="16"/>
        <v>0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0</v>
      </c>
      <c r="P620" s="378">
        <f t="shared" si="17"/>
        <v>0</v>
      </c>
    </row>
    <row r="621" spans="1:16" ht="12.75" thickBot="1">
      <c r="A621" s="48"/>
      <c r="B621" s="48"/>
      <c r="C621" s="76"/>
      <c r="D621" s="94"/>
      <c r="E621" s="94"/>
      <c r="F621" s="94"/>
      <c r="G621" s="95"/>
      <c r="H621" s="95"/>
      <c r="I621" s="229">
        <f t="shared" si="16"/>
        <v>0</v>
      </c>
      <c r="J621" s="107"/>
      <c r="K621" s="107"/>
      <c r="L621" s="107"/>
      <c r="M621" s="107"/>
      <c r="N621" s="120"/>
      <c r="O621" s="123"/>
      <c r="P621" s="378">
        <f t="shared" si="17"/>
        <v>0</v>
      </c>
    </row>
    <row r="622" spans="1:16" ht="12.75" thickBot="1">
      <c r="A622" s="54"/>
      <c r="B622" s="58" t="s">
        <v>200</v>
      </c>
      <c r="C622" s="415"/>
      <c r="D622" s="102">
        <v>2315.3</v>
      </c>
      <c r="E622" s="102">
        <v>3076.05</v>
      </c>
      <c r="F622" s="102">
        <v>3076.05</v>
      </c>
      <c r="G622" s="102">
        <v>3076.05</v>
      </c>
      <c r="H622" s="102">
        <f>D622+E622+F622+G622</f>
        <v>11543.45</v>
      </c>
      <c r="I622" s="229">
        <f t="shared" si="16"/>
        <v>6987.560532687652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6987.560532687652</v>
      </c>
      <c r="P622" s="378">
        <f t="shared" si="17"/>
        <v>6987.560532687652</v>
      </c>
    </row>
    <row r="623" spans="1:16" ht="12.75" thickBot="1">
      <c r="A623" s="52"/>
      <c r="B623" s="52"/>
      <c r="C623" s="76"/>
      <c r="D623" s="94"/>
      <c r="E623" s="94"/>
      <c r="F623" s="94"/>
      <c r="G623" s="95"/>
      <c r="H623" s="95"/>
      <c r="I623" s="229">
        <f t="shared" si="16"/>
        <v>0</v>
      </c>
      <c r="J623" s="107"/>
      <c r="K623" s="107"/>
      <c r="L623" s="107"/>
      <c r="M623" s="107"/>
      <c r="N623" s="120"/>
      <c r="O623" s="123"/>
      <c r="P623" s="378">
        <f t="shared" si="17"/>
        <v>0</v>
      </c>
    </row>
    <row r="624" spans="1:16" ht="12.75" thickBot="1">
      <c r="A624" s="54"/>
      <c r="B624" s="80" t="s">
        <v>201</v>
      </c>
      <c r="C624" s="415"/>
      <c r="D624" s="241">
        <v>493.61</v>
      </c>
      <c r="E624" s="241">
        <v>1385.28</v>
      </c>
      <c r="F624" s="241">
        <v>1385.28</v>
      </c>
      <c r="G624" s="102">
        <v>5306.67</v>
      </c>
      <c r="H624" s="102">
        <f>D624+E624+F624+G624</f>
        <v>8570.84</v>
      </c>
      <c r="I624" s="229">
        <f t="shared" si="16"/>
        <v>5188.1598062954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5188.1598062954</v>
      </c>
      <c r="P624" s="378">
        <f t="shared" si="17"/>
        <v>5188.1598062954</v>
      </c>
    </row>
    <row r="625" spans="1:16" ht="12.75" thickBot="1">
      <c r="A625" s="48"/>
      <c r="B625" s="48"/>
      <c r="C625" s="76"/>
      <c r="D625" s="103"/>
      <c r="E625" s="103"/>
      <c r="F625" s="103"/>
      <c r="G625" s="95"/>
      <c r="H625" s="95"/>
      <c r="I625" s="229">
        <f t="shared" si="16"/>
        <v>0</v>
      </c>
      <c r="J625" s="107"/>
      <c r="K625" s="107"/>
      <c r="L625" s="107"/>
      <c r="M625" s="107"/>
      <c r="N625" s="120"/>
      <c r="O625" s="123"/>
      <c r="P625" s="378">
        <f t="shared" si="17"/>
        <v>0</v>
      </c>
    </row>
    <row r="626" spans="1:16" ht="12.75" thickBot="1">
      <c r="A626" s="314"/>
      <c r="B626" s="58" t="s">
        <v>202</v>
      </c>
      <c r="C626" s="415"/>
      <c r="D626" s="102"/>
      <c r="E626" s="102"/>
      <c r="F626" s="102"/>
      <c r="G626" s="102"/>
      <c r="H626" s="102">
        <f>D626+E626+F626+G626</f>
        <v>0</v>
      </c>
      <c r="I626" s="229">
        <f t="shared" si="16"/>
        <v>0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0</v>
      </c>
      <c r="P626" s="378">
        <f t="shared" si="17"/>
        <v>0</v>
      </c>
    </row>
    <row r="627" spans="1:16" ht="12.75" thickBot="1">
      <c r="A627" s="52"/>
      <c r="B627" s="52"/>
      <c r="C627" s="76"/>
      <c r="D627" s="94"/>
      <c r="E627" s="94"/>
      <c r="F627" s="94"/>
      <c r="G627" s="95"/>
      <c r="H627" s="95"/>
      <c r="I627" s="229">
        <f t="shared" si="16"/>
        <v>0</v>
      </c>
      <c r="J627" s="107"/>
      <c r="K627" s="107"/>
      <c r="L627" s="107"/>
      <c r="M627" s="107"/>
      <c r="N627" s="120"/>
      <c r="O627" s="123"/>
      <c r="P627" s="378">
        <f t="shared" si="17"/>
        <v>0</v>
      </c>
    </row>
    <row r="628" spans="1:16" ht="12.75" thickBot="1">
      <c r="A628" s="314"/>
      <c r="B628" s="80" t="s">
        <v>204</v>
      </c>
      <c r="C628" s="416">
        <v>19535.93</v>
      </c>
      <c r="D628" s="102">
        <v>10446.39</v>
      </c>
      <c r="E628" s="102">
        <v>10446.39</v>
      </c>
      <c r="F628" s="102">
        <v>10446.39</v>
      </c>
      <c r="G628" s="102">
        <v>10446.44</v>
      </c>
      <c r="H628" s="102">
        <f>D628+E628+F628+G628</f>
        <v>41785.61</v>
      </c>
      <c r="I628" s="229">
        <f t="shared" si="16"/>
        <v>25293.952784503635</v>
      </c>
      <c r="J628" s="109"/>
      <c r="K628" s="109"/>
      <c r="L628" s="109"/>
      <c r="M628" s="109">
        <v>43247</v>
      </c>
      <c r="N628" s="236">
        <f>J628+K628+L628+M628</f>
        <v>43247</v>
      </c>
      <c r="O628" s="146">
        <f>C628+I628-N628</f>
        <v>1582.8827845036358</v>
      </c>
      <c r="P628" s="378">
        <f t="shared" si="17"/>
        <v>1582.8827845036358</v>
      </c>
    </row>
    <row r="629" spans="1:16" ht="12.75" thickBot="1">
      <c r="A629" s="48"/>
      <c r="B629" s="48"/>
      <c r="C629" s="76"/>
      <c r="D629" s="94"/>
      <c r="E629" s="94"/>
      <c r="F629" s="94"/>
      <c r="G629" s="95"/>
      <c r="H629" s="95"/>
      <c r="I629" s="229">
        <f t="shared" si="16"/>
        <v>0</v>
      </c>
      <c r="J629" s="107"/>
      <c r="K629" s="107"/>
      <c r="L629" s="107"/>
      <c r="M629" s="107"/>
      <c r="N629" s="120"/>
      <c r="O629" s="123"/>
      <c r="P629" s="378">
        <f t="shared" si="17"/>
        <v>0</v>
      </c>
    </row>
    <row r="630" spans="1:16" ht="12.75" thickBot="1">
      <c r="A630" s="54"/>
      <c r="B630" s="80" t="s">
        <v>205</v>
      </c>
      <c r="C630" s="416">
        <v>1575.57</v>
      </c>
      <c r="D630" s="102">
        <v>2682.69</v>
      </c>
      <c r="E630" s="102">
        <v>2149.89</v>
      </c>
      <c r="F630" s="102">
        <v>2149.89</v>
      </c>
      <c r="G630" s="102">
        <v>2149.89</v>
      </c>
      <c r="H630" s="102">
        <f>D630+E630+F630+G630</f>
        <v>9132.359999999999</v>
      </c>
      <c r="I630" s="229">
        <f t="shared" si="16"/>
        <v>5528.062953995157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7103.632953995157</v>
      </c>
      <c r="P630" s="378">
        <f t="shared" si="17"/>
        <v>7103.632953995157</v>
      </c>
    </row>
    <row r="631" spans="1:16" ht="12.7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6"/>
        <v>0</v>
      </c>
      <c r="J631" s="275"/>
      <c r="K631" s="275"/>
      <c r="L631" s="275"/>
      <c r="M631" s="275"/>
      <c r="N631" s="274"/>
      <c r="O631" s="276"/>
      <c r="P631" s="378">
        <f t="shared" si="17"/>
        <v>0</v>
      </c>
    </row>
    <row r="632" spans="1:16" ht="12.75" thickBot="1">
      <c r="A632" s="46"/>
      <c r="B632" s="11" t="s">
        <v>285</v>
      </c>
      <c r="C632" s="190"/>
      <c r="D632" s="102"/>
      <c r="E632" s="102"/>
      <c r="F632" s="102"/>
      <c r="G632" s="102"/>
      <c r="H632" s="102">
        <f>D632+E632+F632+G632</f>
        <v>0</v>
      </c>
      <c r="I632" s="229">
        <f t="shared" si="16"/>
        <v>0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0</v>
      </c>
      <c r="P632" s="378">
        <f t="shared" si="17"/>
        <v>0</v>
      </c>
    </row>
    <row r="633" spans="1:16" ht="12.7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6"/>
        <v>0</v>
      </c>
      <c r="J633" s="285"/>
      <c r="K633" s="285"/>
      <c r="L633" s="285"/>
      <c r="M633" s="285"/>
      <c r="N633" s="284"/>
      <c r="O633" s="159"/>
      <c r="P633" s="378">
        <f t="shared" si="17"/>
        <v>0</v>
      </c>
    </row>
    <row r="634" spans="1:16" ht="12.75" thickBot="1">
      <c r="A634" s="46"/>
      <c r="B634" s="11" t="s">
        <v>286</v>
      </c>
      <c r="C634" s="190"/>
      <c r="D634" s="102"/>
      <c r="E634" s="102"/>
      <c r="F634" s="102"/>
      <c r="G634" s="102"/>
      <c r="H634" s="102">
        <f>D634+E634+F634+G634</f>
        <v>0</v>
      </c>
      <c r="I634" s="229">
        <f t="shared" si="16"/>
        <v>0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0</v>
      </c>
      <c r="P634" s="378">
        <f t="shared" si="17"/>
        <v>0</v>
      </c>
    </row>
    <row r="635" spans="1:16" ht="12.7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6"/>
        <v>0</v>
      </c>
      <c r="J635" s="285"/>
      <c r="K635" s="285"/>
      <c r="L635" s="285"/>
      <c r="M635" s="285"/>
      <c r="N635" s="284"/>
      <c r="O635" s="159"/>
      <c r="P635" s="378">
        <f t="shared" si="17"/>
        <v>0</v>
      </c>
    </row>
    <row r="636" spans="1:16" ht="12.75" thickBot="1">
      <c r="A636" s="46"/>
      <c r="B636" s="11" t="s">
        <v>287</v>
      </c>
      <c r="C636" s="190"/>
      <c r="D636" s="102"/>
      <c r="E636" s="102"/>
      <c r="F636" s="102"/>
      <c r="G636" s="102"/>
      <c r="H636" s="102">
        <f>D636+E636+F636+G636</f>
        <v>0</v>
      </c>
      <c r="I636" s="229">
        <f t="shared" si="16"/>
        <v>0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0</v>
      </c>
      <c r="P636" s="378">
        <f t="shared" si="17"/>
        <v>0</v>
      </c>
    </row>
    <row r="637" spans="1:16" ht="12.7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6"/>
        <v>0</v>
      </c>
      <c r="J637" s="285"/>
      <c r="K637" s="285"/>
      <c r="L637" s="285"/>
      <c r="M637" s="285"/>
      <c r="N637" s="284"/>
      <c r="O637" s="159"/>
      <c r="P637" s="378">
        <f t="shared" si="17"/>
        <v>0</v>
      </c>
    </row>
    <row r="638" spans="1:16" ht="12.75" thickBot="1">
      <c r="A638" s="46"/>
      <c r="B638" s="11" t="s">
        <v>288</v>
      </c>
      <c r="C638" s="190"/>
      <c r="D638" s="102"/>
      <c r="E638" s="102"/>
      <c r="F638" s="102"/>
      <c r="G638" s="102"/>
      <c r="H638" s="102">
        <f>D638+E638+F638+G638</f>
        <v>0</v>
      </c>
      <c r="I638" s="229">
        <f t="shared" si="16"/>
        <v>0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0</v>
      </c>
      <c r="P638" s="378">
        <f t="shared" si="17"/>
        <v>0</v>
      </c>
    </row>
    <row r="639" spans="1:16" ht="12.7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6"/>
        <v>0</v>
      </c>
      <c r="J639" s="285"/>
      <c r="K639" s="285"/>
      <c r="L639" s="285"/>
      <c r="M639" s="285"/>
      <c r="N639" s="284"/>
      <c r="O639" s="159"/>
      <c r="P639" s="378">
        <f t="shared" si="17"/>
        <v>0</v>
      </c>
    </row>
    <row r="640" spans="1:16" ht="12.75" thickBot="1">
      <c r="A640" s="46"/>
      <c r="B640" s="11" t="s">
        <v>289</v>
      </c>
      <c r="C640" s="190"/>
      <c r="D640" s="102"/>
      <c r="E640" s="102"/>
      <c r="F640" s="102"/>
      <c r="G640" s="102"/>
      <c r="H640" s="102">
        <f>D640+E640+F640+G640</f>
        <v>0</v>
      </c>
      <c r="I640" s="229">
        <f t="shared" si="16"/>
        <v>0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0</v>
      </c>
      <c r="P640" s="378">
        <f t="shared" si="17"/>
        <v>0</v>
      </c>
    </row>
    <row r="641" spans="1:16" ht="12.7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6"/>
        <v>0</v>
      </c>
      <c r="J641" s="285"/>
      <c r="K641" s="285"/>
      <c r="L641" s="285"/>
      <c r="M641" s="285"/>
      <c r="N641" s="284"/>
      <c r="O641" s="159"/>
      <c r="P641" s="378">
        <f t="shared" si="17"/>
        <v>0</v>
      </c>
    </row>
    <row r="642" spans="1:16" ht="12.75" thickBot="1">
      <c r="A642" s="46"/>
      <c r="B642" s="11" t="s">
        <v>290</v>
      </c>
      <c r="C642" s="190"/>
      <c r="D642" s="102"/>
      <c r="E642" s="102"/>
      <c r="F642" s="102"/>
      <c r="G642" s="102"/>
      <c r="H642" s="102">
        <f>D642+E642+F642+G642</f>
        <v>0</v>
      </c>
      <c r="I642" s="229">
        <f t="shared" si="16"/>
        <v>0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0</v>
      </c>
      <c r="P642" s="378">
        <f t="shared" si="17"/>
        <v>0</v>
      </c>
    </row>
    <row r="643" spans="1:16" ht="12.7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6"/>
        <v>0</v>
      </c>
      <c r="J643" s="285"/>
      <c r="K643" s="285"/>
      <c r="L643" s="285"/>
      <c r="M643" s="285"/>
      <c r="N643" s="284"/>
      <c r="O643" s="159"/>
      <c r="P643" s="378">
        <f t="shared" si="17"/>
        <v>0</v>
      </c>
    </row>
    <row r="644" spans="1:16" ht="12.75" thickBot="1">
      <c r="A644" s="46"/>
      <c r="B644" s="11" t="s">
        <v>291</v>
      </c>
      <c r="C644" s="190">
        <v>10427.59</v>
      </c>
      <c r="D644" s="102">
        <v>9299.13</v>
      </c>
      <c r="E644" s="102">
        <v>9299.13</v>
      </c>
      <c r="F644" s="102">
        <v>9299.13</v>
      </c>
      <c r="G644" s="102">
        <v>9299.13</v>
      </c>
      <c r="H644" s="102">
        <f>D644+E644+F644+G644</f>
        <v>37196.52</v>
      </c>
      <c r="I644" s="229">
        <f t="shared" si="16"/>
        <v>22516.053268765136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32943.64326876514</v>
      </c>
      <c r="P644" s="378">
        <f t="shared" si="17"/>
        <v>32943.64326876514</v>
      </c>
    </row>
    <row r="645" spans="1:16" ht="12.7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6"/>
        <v>0</v>
      </c>
      <c r="J645" s="285"/>
      <c r="K645" s="285"/>
      <c r="L645" s="285"/>
      <c r="M645" s="285"/>
      <c r="N645" s="284"/>
      <c r="O645" s="159"/>
      <c r="P645" s="378">
        <f t="shared" si="17"/>
        <v>0</v>
      </c>
    </row>
    <row r="646" spans="1:16" ht="12.75" thickBot="1">
      <c r="A646" s="46"/>
      <c r="B646" s="11" t="s">
        <v>292</v>
      </c>
      <c r="C646" s="190"/>
      <c r="D646" s="102"/>
      <c r="E646" s="102"/>
      <c r="F646" s="102"/>
      <c r="G646" s="102"/>
      <c r="H646" s="102">
        <f>D646+E646+F646+G646</f>
        <v>0</v>
      </c>
      <c r="I646" s="229">
        <f t="shared" si="16"/>
        <v>0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0</v>
      </c>
      <c r="P646" s="378">
        <f t="shared" si="17"/>
        <v>0</v>
      </c>
    </row>
    <row r="647" spans="1:16" ht="12.7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6"/>
        <v>0</v>
      </c>
      <c r="J647" s="285"/>
      <c r="K647" s="285"/>
      <c r="L647" s="285"/>
      <c r="M647" s="285"/>
      <c r="N647" s="284"/>
      <c r="O647" s="159"/>
      <c r="P647" s="378">
        <f t="shared" si="17"/>
        <v>0</v>
      </c>
    </row>
    <row r="648" spans="1:16" ht="12.75" thickBot="1">
      <c r="A648" s="46"/>
      <c r="B648" s="11" t="s">
        <v>293</v>
      </c>
      <c r="C648" s="190"/>
      <c r="D648" s="102"/>
      <c r="E648" s="102"/>
      <c r="F648" s="102"/>
      <c r="G648" s="102"/>
      <c r="H648" s="102">
        <f>D648+E648+F648+G648</f>
        <v>0</v>
      </c>
      <c r="I648" s="229">
        <f t="shared" si="16"/>
        <v>0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0</v>
      </c>
      <c r="P648" s="378">
        <f t="shared" si="17"/>
        <v>0</v>
      </c>
    </row>
    <row r="649" spans="1:16" ht="12.7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6"/>
        <v>0</v>
      </c>
      <c r="J649" s="285"/>
      <c r="K649" s="285"/>
      <c r="L649" s="285"/>
      <c r="M649" s="285"/>
      <c r="N649" s="284"/>
      <c r="O649" s="159"/>
      <c r="P649" s="378">
        <f t="shared" si="17"/>
        <v>0</v>
      </c>
    </row>
    <row r="650" spans="1:16" ht="12.75" thickBot="1">
      <c r="A650" s="46"/>
      <c r="B650" s="11" t="s">
        <v>294</v>
      </c>
      <c r="C650" s="190"/>
      <c r="D650" s="102"/>
      <c r="E650" s="102"/>
      <c r="F650" s="102"/>
      <c r="G650" s="102"/>
      <c r="H650" s="102">
        <f>D650+E650+F650+G650</f>
        <v>0</v>
      </c>
      <c r="I650" s="229">
        <f t="shared" si="16"/>
        <v>0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0</v>
      </c>
      <c r="P650" s="378">
        <f t="shared" si="17"/>
        <v>0</v>
      </c>
    </row>
    <row r="651" spans="1:16" ht="12.7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6"/>
        <v>0</v>
      </c>
      <c r="J651" s="285"/>
      <c r="K651" s="285"/>
      <c r="L651" s="285"/>
      <c r="M651" s="285"/>
      <c r="N651" s="284"/>
      <c r="O651" s="159"/>
      <c r="P651" s="378">
        <f t="shared" si="17"/>
        <v>0</v>
      </c>
    </row>
    <row r="652" spans="1:16" ht="12.75" thickBot="1">
      <c r="A652" s="46"/>
      <c r="B652" s="11" t="s">
        <v>316</v>
      </c>
      <c r="C652" s="190"/>
      <c r="D652" s="102"/>
      <c r="E652" s="102"/>
      <c r="F652" s="102"/>
      <c r="G652" s="102"/>
      <c r="H652" s="102">
        <f>D652+E652+F652+G652</f>
        <v>0</v>
      </c>
      <c r="I652" s="229">
        <f t="shared" si="16"/>
        <v>0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0</v>
      </c>
      <c r="P652" s="378">
        <f t="shared" si="17"/>
        <v>0</v>
      </c>
    </row>
    <row r="653" spans="1:16" ht="12.7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6"/>
        <v>0</v>
      </c>
      <c r="J653" s="285"/>
      <c r="K653" s="285"/>
      <c r="L653" s="285"/>
      <c r="M653" s="285"/>
      <c r="N653" s="284"/>
      <c r="O653" s="159"/>
      <c r="P653" s="378">
        <f t="shared" si="17"/>
        <v>0</v>
      </c>
    </row>
    <row r="654" spans="1:16" ht="12.75" thickBot="1">
      <c r="A654" s="46"/>
      <c r="B654" s="11" t="s">
        <v>357</v>
      </c>
      <c r="C654" s="190"/>
      <c r="D654" s="102"/>
      <c r="E654" s="102"/>
      <c r="F654" s="102"/>
      <c r="G654" s="102"/>
      <c r="H654" s="102">
        <f>D654+E654+F654+G654</f>
        <v>0</v>
      </c>
      <c r="I654" s="229">
        <f t="shared" si="16"/>
        <v>0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0</v>
      </c>
      <c r="P654" s="378">
        <f t="shared" si="17"/>
        <v>0</v>
      </c>
    </row>
    <row r="655" spans="1:16" ht="12.75" thickBot="1">
      <c r="A655" s="48"/>
      <c r="B655" s="48" t="s">
        <v>382</v>
      </c>
      <c r="C655" s="76"/>
      <c r="D655" s="273"/>
      <c r="E655" s="273"/>
      <c r="F655" s="273"/>
      <c r="G655" s="273"/>
      <c r="H655" s="273"/>
      <c r="I655" s="229">
        <f t="shared" si="16"/>
        <v>0</v>
      </c>
      <c r="J655" s="275"/>
      <c r="K655" s="275"/>
      <c r="L655" s="275"/>
      <c r="M655" s="275"/>
      <c r="N655" s="274"/>
      <c r="O655" s="276"/>
      <c r="P655" s="378">
        <f t="shared" si="17"/>
        <v>0</v>
      </c>
    </row>
    <row r="656" spans="1:16" ht="12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  <c r="P656" s="378">
        <f t="shared" si="17"/>
        <v>0</v>
      </c>
    </row>
    <row r="657" spans="1:16" ht="12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383397.76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154464.42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187160.77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176330.57000000004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192106.98</v>
      </c>
      <c r="H657" s="137">
        <f>D657+E657+F657+G657</f>
        <v>710062.74</v>
      </c>
      <c r="I657" s="37">
        <f aca="true" t="shared" si="18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429820.06053268764</v>
      </c>
      <c r="J657" s="37">
        <f t="shared" si="18"/>
        <v>0</v>
      </c>
      <c r="K657" s="37">
        <f t="shared" si="18"/>
        <v>0</v>
      </c>
      <c r="L657" s="37">
        <f t="shared" si="18"/>
        <v>0</v>
      </c>
      <c r="M657" s="37">
        <f t="shared" si="18"/>
        <v>125432</v>
      </c>
      <c r="N657" s="37">
        <f t="shared" si="18"/>
        <v>125432</v>
      </c>
      <c r="O657" s="37">
        <f t="shared" si="18"/>
        <v>687785.8205326877</v>
      </c>
      <c r="P657" s="378">
        <f>SUM(P550:P656)</f>
        <v>687785.8205326877</v>
      </c>
    </row>
    <row r="658" spans="1:16" ht="12.75" thickBot="1">
      <c r="A658" s="1"/>
      <c r="B658" s="134" t="s">
        <v>384</v>
      </c>
      <c r="C658" s="78"/>
      <c r="D658" s="42"/>
      <c r="E658" s="42"/>
      <c r="F658" s="42"/>
      <c r="G658" s="42"/>
      <c r="H658" s="137"/>
      <c r="I658" s="229">
        <f>H657-I657</f>
        <v>280242.67946731235</v>
      </c>
      <c r="J658" s="42"/>
      <c r="K658" s="42"/>
      <c r="L658" s="42"/>
      <c r="M658" s="42"/>
      <c r="N658" s="145">
        <f>J658+K658+L658+M658</f>
        <v>0</v>
      </c>
      <c r="O658" s="146"/>
      <c r="P658" s="378"/>
    </row>
    <row r="659" spans="1:16" ht="12.7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>
        <f>J659+K659+L659+M659</f>
        <v>0</v>
      </c>
      <c r="O659" s="146"/>
      <c r="P659" s="378"/>
    </row>
    <row r="660" spans="1:16" ht="12.75" thickBot="1">
      <c r="A660" s="154"/>
      <c r="B660" s="155" t="s">
        <v>5</v>
      </c>
      <c r="C660" s="187"/>
      <c r="D660" s="167"/>
      <c r="E660" s="167"/>
      <c r="F660" s="167"/>
      <c r="G660" s="167"/>
      <c r="H660" s="163"/>
      <c r="I660" s="243">
        <f>I659+I658+I657</f>
        <v>710062.74</v>
      </c>
      <c r="J660" s="167"/>
      <c r="K660" s="167"/>
      <c r="L660" s="167"/>
      <c r="M660" s="167"/>
      <c r="N660" s="164">
        <f>J660+K660+L660+M660</f>
        <v>0</v>
      </c>
      <c r="O660" s="243"/>
      <c r="P660" s="378"/>
    </row>
    <row r="664" ht="11.25">
      <c r="F664" s="17" t="s">
        <v>218</v>
      </c>
    </row>
    <row r="665" spans="1:15" ht="12" thickBot="1">
      <c r="A665" s="250"/>
      <c r="B665" s="250"/>
      <c r="C665" s="250"/>
      <c r="D665" s="250"/>
      <c r="E665" s="250"/>
      <c r="F665" s="250"/>
      <c r="G665" s="250"/>
      <c r="H665" s="250"/>
      <c r="I665" s="250"/>
      <c r="J665" s="250"/>
      <c r="K665" s="250"/>
      <c r="L665" s="250"/>
      <c r="M665" s="250"/>
      <c r="N665" s="250"/>
      <c r="O665" s="250"/>
    </row>
    <row r="666" spans="1:15" ht="11.25">
      <c r="A666" s="315"/>
      <c r="B666" s="177"/>
      <c r="C666" s="316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317"/>
    </row>
    <row r="667" spans="1:15" ht="15">
      <c r="A667" s="384"/>
      <c r="B667" s="513" t="s">
        <v>6</v>
      </c>
      <c r="C667" s="483">
        <f>C129+C237+C325+C430+C539+C657</f>
        <v>2739428.24</v>
      </c>
      <c r="D667" s="483">
        <f aca="true" t="shared" si="19" ref="D667:M667">D129+D237+D325+D430+D539+D657</f>
        <v>1475392.98</v>
      </c>
      <c r="E667" s="483">
        <f t="shared" si="19"/>
        <v>1562297.3200000003</v>
      </c>
      <c r="F667" s="483">
        <f t="shared" si="19"/>
        <v>1676253.4000000001</v>
      </c>
      <c r="G667" s="483">
        <f t="shared" si="19"/>
        <v>1713699.1400000001</v>
      </c>
      <c r="H667" s="483">
        <f t="shared" si="19"/>
        <v>6427642.840000001</v>
      </c>
      <c r="I667" s="483">
        <f t="shared" si="19"/>
        <v>3890824.9636803884</v>
      </c>
      <c r="J667" s="483">
        <f t="shared" si="19"/>
        <v>0</v>
      </c>
      <c r="K667" s="483">
        <f t="shared" si="19"/>
        <v>0</v>
      </c>
      <c r="L667" s="483">
        <f t="shared" si="19"/>
        <v>0</v>
      </c>
      <c r="M667" s="483">
        <f t="shared" si="19"/>
        <v>434479.14</v>
      </c>
      <c r="N667" s="483">
        <f>M667+L667+K667+J667</f>
        <v>434479.14</v>
      </c>
      <c r="O667" s="483">
        <f>O129+O237+O325+O430+O539+O657</f>
        <v>6195774.063680387</v>
      </c>
    </row>
    <row r="668" spans="1:15" ht="11.25">
      <c r="A668" s="384"/>
      <c r="B668" s="514" t="s">
        <v>384</v>
      </c>
      <c r="C668" s="483"/>
      <c r="D668" s="347" t="s">
        <v>391</v>
      </c>
      <c r="E668" s="347" t="s">
        <v>391</v>
      </c>
      <c r="F668" s="347" t="s">
        <v>391</v>
      </c>
      <c r="G668" s="347" t="s">
        <v>391</v>
      </c>
      <c r="H668" s="347"/>
      <c r="I668" s="483">
        <f>I130+I238+I326+I431+I540+I658</f>
        <v>2536817.876319612</v>
      </c>
      <c r="J668" s="347"/>
      <c r="K668" s="347"/>
      <c r="L668" s="347"/>
      <c r="M668" s="347"/>
      <c r="N668" s="347"/>
      <c r="O668" s="516"/>
    </row>
    <row r="669" spans="1:15" ht="11.25">
      <c r="A669" s="384"/>
      <c r="B669" s="515"/>
      <c r="C669" s="483"/>
      <c r="D669" s="347"/>
      <c r="E669" s="347"/>
      <c r="F669" s="347"/>
      <c r="G669" s="347"/>
      <c r="H669" s="347"/>
      <c r="I669" s="483">
        <f>I131+I239+I327+I432+I541+I659</f>
        <v>0</v>
      </c>
      <c r="J669" s="347"/>
      <c r="K669" s="347"/>
      <c r="L669" s="347"/>
      <c r="M669" s="347"/>
      <c r="N669" s="347"/>
      <c r="O669" s="516"/>
    </row>
    <row r="670" spans="1:15" ht="11.25">
      <c r="A670" s="384"/>
      <c r="B670" s="335"/>
      <c r="C670" s="483"/>
      <c r="D670" s="347"/>
      <c r="E670" s="347"/>
      <c r="F670" s="347"/>
      <c r="G670" s="347"/>
      <c r="H670" s="347"/>
      <c r="I670" s="483">
        <f>I667+I668+I669</f>
        <v>6427642.84</v>
      </c>
      <c r="J670" s="483"/>
      <c r="K670" s="347"/>
      <c r="L670" s="347"/>
      <c r="M670" s="347"/>
      <c r="N670" s="347"/>
      <c r="O670" s="516"/>
    </row>
    <row r="671" spans="1:15" ht="12" thickBot="1">
      <c r="A671" s="322"/>
      <c r="B671" s="323"/>
      <c r="C671" s="324"/>
      <c r="D671" s="323"/>
      <c r="E671" s="323"/>
      <c r="F671" s="394"/>
      <c r="G671" s="323"/>
      <c r="H671" s="323"/>
      <c r="I671" s="323"/>
      <c r="J671" s="323"/>
      <c r="K671" s="323"/>
      <c r="L671" s="323"/>
      <c r="M671" s="323"/>
      <c r="N671" s="323"/>
      <c r="O671" s="325"/>
    </row>
    <row r="672" ht="11.25">
      <c r="E672" s="378"/>
    </row>
    <row r="674" spans="16:17" ht="11.25">
      <c r="P674" s="1"/>
      <c r="Q674" s="1"/>
    </row>
    <row r="675" spans="4:17" ht="11.25">
      <c r="D675" s="134"/>
      <c r="E675" s="134"/>
      <c r="P675" s="75"/>
      <c r="Q675" s="75"/>
    </row>
    <row r="676" spans="4:17" ht="12.75">
      <c r="D676" s="135"/>
      <c r="E676" s="135"/>
      <c r="F676" s="335"/>
      <c r="G676" s="335"/>
      <c r="H676" s="335"/>
      <c r="I676" s="335"/>
      <c r="J676" s="335"/>
      <c r="K676" s="336" t="s">
        <v>296</v>
      </c>
      <c r="L676" s="336"/>
      <c r="M676" s="335"/>
      <c r="P676" s="75"/>
      <c r="Q676" s="75"/>
    </row>
    <row r="677" spans="6:17" ht="12" thickBot="1">
      <c r="F677" s="337"/>
      <c r="G677" s="337"/>
      <c r="H677" s="337"/>
      <c r="I677" s="337"/>
      <c r="J677" s="337"/>
      <c r="K677" s="337"/>
      <c r="L677" s="337"/>
      <c r="M677" s="337"/>
      <c r="N677" s="335"/>
      <c r="O677" s="335"/>
      <c r="P677" s="75"/>
      <c r="Q677" s="75"/>
    </row>
    <row r="678" spans="6:17" ht="12" thickBot="1">
      <c r="F678" s="337"/>
      <c r="G678" s="338"/>
      <c r="H678" s="339"/>
      <c r="I678" s="339" t="s">
        <v>297</v>
      </c>
      <c r="J678" s="339"/>
      <c r="K678" s="340"/>
      <c r="L678" s="337"/>
      <c r="M678" s="391"/>
      <c r="N678" s="82"/>
      <c r="O678" s="82"/>
      <c r="P678" s="487"/>
      <c r="Q678" s="75"/>
    </row>
    <row r="679" spans="6:17" ht="12" thickBot="1">
      <c r="F679" s="337"/>
      <c r="G679" s="333"/>
      <c r="H679" s="334"/>
      <c r="I679" s="334"/>
      <c r="J679" s="334"/>
      <c r="K679" s="343"/>
      <c r="L679" s="337"/>
      <c r="M679" s="344"/>
      <c r="N679" s="491"/>
      <c r="O679" s="495"/>
      <c r="P679" s="75"/>
      <c r="Q679" s="75"/>
    </row>
    <row r="680" spans="6:17" ht="11.25">
      <c r="F680" s="337"/>
      <c r="G680" s="333"/>
      <c r="H680" s="334"/>
      <c r="I680" s="347" t="s">
        <v>298</v>
      </c>
      <c r="J680" s="383">
        <f>D667</f>
        <v>1475392.98</v>
      </c>
      <c r="K680" s="343"/>
      <c r="L680" s="337"/>
      <c r="M680" s="490"/>
      <c r="N680" s="341" t="s">
        <v>353</v>
      </c>
      <c r="O680" s="383"/>
      <c r="P680" s="494"/>
      <c r="Q680" s="75"/>
    </row>
    <row r="681" spans="6:17" ht="11.25">
      <c r="F681" s="337"/>
      <c r="G681" s="333"/>
      <c r="H681" s="334"/>
      <c r="I681" s="347" t="s">
        <v>300</v>
      </c>
      <c r="J681" s="383">
        <f>E667</f>
        <v>1562297.3200000003</v>
      </c>
      <c r="K681" s="343"/>
      <c r="L681" s="337"/>
      <c r="M681" s="490"/>
      <c r="N681" s="492"/>
      <c r="O681" s="334"/>
      <c r="P681" s="494"/>
      <c r="Q681" s="75"/>
    </row>
    <row r="682" spans="6:17" ht="12" thickBot="1">
      <c r="F682" s="337"/>
      <c r="G682" s="333"/>
      <c r="H682" s="334"/>
      <c r="I682" s="347" t="s">
        <v>301</v>
      </c>
      <c r="J682" s="383">
        <f>F667</f>
        <v>1676253.4000000001</v>
      </c>
      <c r="K682" s="343"/>
      <c r="L682" s="337"/>
      <c r="M682" s="490"/>
      <c r="N682" s="493"/>
      <c r="O682" s="334">
        <v>0</v>
      </c>
      <c r="P682" s="494"/>
      <c r="Q682" s="75"/>
    </row>
    <row r="683" spans="6:17" ht="11.25">
      <c r="F683" s="337"/>
      <c r="G683" s="333"/>
      <c r="H683" s="334"/>
      <c r="I683" s="347" t="s">
        <v>302</v>
      </c>
      <c r="J683" s="383">
        <f>G667</f>
        <v>1713699.1400000001</v>
      </c>
      <c r="K683" s="343"/>
      <c r="L683" s="337"/>
      <c r="M683" s="333"/>
      <c r="N683" s="354" t="s">
        <v>302</v>
      </c>
      <c r="O683" s="521">
        <f>M667</f>
        <v>434479.14</v>
      </c>
      <c r="P683" s="487"/>
      <c r="Q683" s="75"/>
    </row>
    <row r="684" spans="6:17" ht="11.25">
      <c r="F684" s="337"/>
      <c r="G684" s="333"/>
      <c r="H684" s="334"/>
      <c r="I684" s="347" t="s">
        <v>104</v>
      </c>
      <c r="J684" s="334">
        <f>SUM(J680:J683)</f>
        <v>6427642.84</v>
      </c>
      <c r="K684" s="343"/>
      <c r="L684" s="337"/>
      <c r="M684" s="333"/>
      <c r="N684" s="334" t="s">
        <v>104</v>
      </c>
      <c r="O684" s="370">
        <f>SUM(O680:O683)</f>
        <v>434479.14</v>
      </c>
      <c r="P684" s="75"/>
      <c r="Q684" s="75"/>
    </row>
    <row r="685" spans="6:17" ht="11.25">
      <c r="F685" s="337"/>
      <c r="G685" s="349"/>
      <c r="H685" s="350"/>
      <c r="I685" s="350"/>
      <c r="J685" s="350"/>
      <c r="K685" s="351"/>
      <c r="L685" s="337"/>
      <c r="M685" s="333"/>
      <c r="N685" s="334"/>
      <c r="O685" s="370"/>
      <c r="P685" s="75"/>
      <c r="Q685" s="75"/>
    </row>
    <row r="686" spans="6:17" ht="11.25">
      <c r="F686" s="337"/>
      <c r="G686" s="334"/>
      <c r="H686" s="334"/>
      <c r="I686" s="334"/>
      <c r="J686" s="334"/>
      <c r="K686" s="334"/>
      <c r="L686" s="337"/>
      <c r="M686" s="333"/>
      <c r="N686" s="334"/>
      <c r="O686" s="369"/>
      <c r="P686" s="75"/>
      <c r="Q686" s="75"/>
    </row>
    <row r="687" spans="6:17" ht="12" thickBot="1">
      <c r="F687" s="335"/>
      <c r="G687" s="335"/>
      <c r="H687" s="335"/>
      <c r="I687" s="335"/>
      <c r="J687" s="335"/>
      <c r="K687" s="335"/>
      <c r="L687" s="335"/>
      <c r="M687" s="379"/>
      <c r="N687" s="385"/>
      <c r="O687" s="486"/>
      <c r="P687" s="75"/>
      <c r="Q687" s="75"/>
    </row>
    <row r="688" spans="14:17" ht="11.25">
      <c r="N688" s="335"/>
      <c r="O688" s="335"/>
      <c r="P688" s="75"/>
      <c r="Q688" s="75"/>
    </row>
    <row r="689" spans="16:17" ht="11.25">
      <c r="P689" s="75"/>
      <c r="Q689" s="75"/>
    </row>
    <row r="690" spans="16:17" ht="11.25">
      <c r="P690" s="75"/>
      <c r="Q690" s="75"/>
    </row>
  </sheetData>
  <sheetProtection/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3"/>
  <sheetViews>
    <sheetView zoomScalePageLayoutView="0" workbookViewId="0" topLeftCell="A1">
      <selection activeCell="A1" sqref="A1:P663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1.25390625" style="0" customWidth="1"/>
    <col min="9" max="9" width="14.375" style="0" customWidth="1"/>
    <col min="14" max="14" width="12.625" style="0" customWidth="1"/>
    <col min="15" max="15" width="14.25390625" style="0" customWidth="1"/>
  </cols>
  <sheetData>
    <row r="1" spans="1:16" ht="12.75">
      <c r="A1" s="12"/>
      <c r="B1" s="17"/>
      <c r="C1" s="18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2"/>
      <c r="B2" s="17"/>
      <c r="C2" s="18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2"/>
      <c r="B3" s="17"/>
      <c r="C3" s="18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3.5" thickBot="1">
      <c r="A4" s="12"/>
      <c r="B4" s="12"/>
      <c r="C4" s="183" t="s">
        <v>217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thickBot="1">
      <c r="A5" s="327"/>
      <c r="B5" s="326"/>
      <c r="C5" s="18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3.5" thickBot="1">
      <c r="A6" s="220"/>
      <c r="B6" s="221"/>
      <c r="C6" s="209"/>
      <c r="D6" s="240" t="s">
        <v>395</v>
      </c>
      <c r="E6" s="232"/>
      <c r="F6" s="232"/>
      <c r="G6" s="232"/>
      <c r="H6" s="233"/>
      <c r="I6" s="223"/>
      <c r="J6" s="249"/>
      <c r="K6" s="85" t="s">
        <v>396</v>
      </c>
      <c r="L6" s="85"/>
      <c r="M6" s="86"/>
      <c r="N6" s="89"/>
      <c r="O6" s="115"/>
      <c r="P6" s="12"/>
    </row>
    <row r="7" spans="1:16" ht="45.75" thickBot="1">
      <c r="A7" s="39" t="s">
        <v>97</v>
      </c>
      <c r="B7" s="179" t="s">
        <v>64</v>
      </c>
      <c r="C7" s="331" t="s">
        <v>397</v>
      </c>
      <c r="D7" s="262" t="s">
        <v>220</v>
      </c>
      <c r="E7" s="233" t="s">
        <v>313</v>
      </c>
      <c r="F7" s="231" t="s">
        <v>350</v>
      </c>
      <c r="G7" s="231" t="s">
        <v>354</v>
      </c>
      <c r="H7" s="234" t="s">
        <v>398</v>
      </c>
      <c r="I7" s="90" t="s">
        <v>399</v>
      </c>
      <c r="J7" s="262" t="s">
        <v>353</v>
      </c>
      <c r="K7" s="262"/>
      <c r="L7" s="233"/>
      <c r="M7" s="88"/>
      <c r="N7" s="235" t="s">
        <v>400</v>
      </c>
      <c r="O7" s="116" t="s">
        <v>401</v>
      </c>
      <c r="P7" s="12"/>
    </row>
    <row r="8" spans="1:16" ht="12.75">
      <c r="A8" s="27"/>
      <c r="B8" s="27"/>
      <c r="C8" s="144"/>
      <c r="D8" s="98"/>
      <c r="E8" s="99"/>
      <c r="F8" s="99"/>
      <c r="G8" s="138"/>
      <c r="H8" s="95"/>
      <c r="I8" s="226"/>
      <c r="J8" s="140"/>
      <c r="K8" s="106"/>
      <c r="L8" s="106"/>
      <c r="M8" s="142"/>
      <c r="N8" s="230"/>
      <c r="O8" s="143"/>
      <c r="P8" s="12"/>
    </row>
    <row r="9" spans="1:16" ht="13.5" thickBot="1">
      <c r="A9" s="1">
        <v>1</v>
      </c>
      <c r="B9" s="7"/>
      <c r="C9" s="181"/>
      <c r="D9" s="94"/>
      <c r="E9" s="95"/>
      <c r="F9" s="95"/>
      <c r="G9" s="139"/>
      <c r="H9" s="95"/>
      <c r="I9" s="227"/>
      <c r="J9" s="141"/>
      <c r="K9" s="107"/>
      <c r="L9" s="107"/>
      <c r="M9" s="120"/>
      <c r="N9" s="230"/>
      <c r="O9" s="143"/>
      <c r="P9" s="12"/>
    </row>
    <row r="10" spans="1:16" ht="13.5" thickBot="1">
      <c r="A10" s="263"/>
      <c r="B10" s="19" t="s">
        <v>65</v>
      </c>
      <c r="C10" s="398">
        <v>-11113</v>
      </c>
      <c r="D10" s="102"/>
      <c r="E10" s="102"/>
      <c r="F10" s="102"/>
      <c r="G10" s="102"/>
      <c r="H10" s="102">
        <f>D10+E10+F10+G10</f>
        <v>0</v>
      </c>
      <c r="I10" s="229">
        <f>H10/1.1/1.18</f>
        <v>0</v>
      </c>
      <c r="J10" s="109"/>
      <c r="K10" s="109"/>
      <c r="L10" s="109"/>
      <c r="M10" s="109"/>
      <c r="N10" s="236">
        <f>J10+K10+L10+M10</f>
        <v>0</v>
      </c>
      <c r="O10" s="146">
        <f>C10+I10-N10</f>
        <v>-11113</v>
      </c>
      <c r="P10" s="12"/>
    </row>
    <row r="11" spans="1:16" ht="13.5" thickBot="1">
      <c r="A11" s="15">
        <v>5</v>
      </c>
      <c r="B11" s="27"/>
      <c r="C11" s="212"/>
      <c r="D11" s="103"/>
      <c r="E11" s="104"/>
      <c r="F11" s="104"/>
      <c r="G11" s="104"/>
      <c r="H11" s="104"/>
      <c r="I11" s="229">
        <f aca="true" t="shared" si="0" ref="I11:I74">H11/1.1/1.18</f>
        <v>0</v>
      </c>
      <c r="J11" s="110"/>
      <c r="K11" s="110"/>
      <c r="L11" s="110"/>
      <c r="M11" s="110"/>
      <c r="N11" s="237"/>
      <c r="O11" s="136"/>
      <c r="P11" s="12"/>
    </row>
    <row r="12" spans="1:16" ht="13.5" thickBot="1">
      <c r="A12" s="263"/>
      <c r="B12" s="19" t="s">
        <v>66</v>
      </c>
      <c r="C12" s="398">
        <v>0</v>
      </c>
      <c r="D12" s="102"/>
      <c r="E12" s="102"/>
      <c r="F12" s="102"/>
      <c r="G12" s="102"/>
      <c r="H12" s="102">
        <f>D12+E12+F12+G12</f>
        <v>0</v>
      </c>
      <c r="I12" s="229">
        <f t="shared" si="0"/>
        <v>0</v>
      </c>
      <c r="J12" s="109"/>
      <c r="K12" s="109"/>
      <c r="L12" s="109"/>
      <c r="M12" s="109"/>
      <c r="N12" s="236">
        <f>J12+K12+L12+M12</f>
        <v>0</v>
      </c>
      <c r="O12" s="146">
        <f>C12+I12-N12</f>
        <v>0</v>
      </c>
      <c r="P12" s="12"/>
    </row>
    <row r="13" spans="1:16" ht="13.5" thickBot="1">
      <c r="A13" s="15"/>
      <c r="B13" s="27"/>
      <c r="C13" s="212"/>
      <c r="D13" s="103"/>
      <c r="E13" s="104"/>
      <c r="F13" s="104"/>
      <c r="G13" s="104"/>
      <c r="H13" s="104"/>
      <c r="I13" s="229">
        <f t="shared" si="0"/>
        <v>0</v>
      </c>
      <c r="J13" s="110"/>
      <c r="K13" s="110"/>
      <c r="L13" s="110"/>
      <c r="M13" s="110"/>
      <c r="N13" s="237"/>
      <c r="O13" s="136"/>
      <c r="P13" s="12"/>
    </row>
    <row r="14" spans="1:16" ht="13.5" thickBot="1">
      <c r="A14" s="263"/>
      <c r="B14" s="19" t="s">
        <v>207</v>
      </c>
      <c r="C14" s="398">
        <v>0</v>
      </c>
      <c r="D14" s="102"/>
      <c r="E14" s="102"/>
      <c r="F14" s="102"/>
      <c r="G14" s="102"/>
      <c r="H14" s="102">
        <f>D14+E14+F14+G14</f>
        <v>0</v>
      </c>
      <c r="I14" s="229">
        <f t="shared" si="0"/>
        <v>0</v>
      </c>
      <c r="J14" s="109"/>
      <c r="K14" s="109"/>
      <c r="L14" s="109"/>
      <c r="M14" s="109"/>
      <c r="N14" s="236">
        <f>J14+K14+L14+M14</f>
        <v>0</v>
      </c>
      <c r="O14" s="146">
        <f>C14+I14-N14</f>
        <v>0</v>
      </c>
      <c r="P14" s="12"/>
    </row>
    <row r="15" spans="1:16" ht="13.5" thickBot="1">
      <c r="A15" s="15"/>
      <c r="B15" s="15"/>
      <c r="C15" s="212"/>
      <c r="D15" s="103"/>
      <c r="E15" s="104"/>
      <c r="F15" s="104"/>
      <c r="G15" s="104"/>
      <c r="H15" s="104"/>
      <c r="I15" s="229">
        <f t="shared" si="0"/>
        <v>0</v>
      </c>
      <c r="J15" s="110"/>
      <c r="K15" s="110"/>
      <c r="L15" s="110"/>
      <c r="M15" s="110"/>
      <c r="N15" s="237"/>
      <c r="O15" s="136"/>
      <c r="P15" s="12"/>
    </row>
    <row r="16" spans="1:16" ht="13.5" thickBot="1">
      <c r="A16" s="263"/>
      <c r="B16" s="32" t="s">
        <v>96</v>
      </c>
      <c r="C16" s="217">
        <v>-151187.85</v>
      </c>
      <c r="D16" s="102">
        <v>354.21</v>
      </c>
      <c r="E16" s="102">
        <v>354.21</v>
      </c>
      <c r="F16" s="102">
        <v>354.21</v>
      </c>
      <c r="G16" s="102">
        <v>354.21</v>
      </c>
      <c r="H16" s="102">
        <f>D16+E16+F16+G16</f>
        <v>1416.84</v>
      </c>
      <c r="I16" s="229">
        <f t="shared" si="0"/>
        <v>1091.5562403697995</v>
      </c>
      <c r="J16" s="109"/>
      <c r="K16" s="109"/>
      <c r="L16" s="109"/>
      <c r="M16" s="109"/>
      <c r="N16" s="236">
        <f>J16+K16+L16+M16</f>
        <v>0</v>
      </c>
      <c r="O16" s="146">
        <f>C16+I16-N16</f>
        <v>-150096.2937596302</v>
      </c>
      <c r="P16" s="12"/>
    </row>
    <row r="17" spans="1:16" ht="13.5" thickBot="1">
      <c r="A17" s="27"/>
      <c r="B17" s="27"/>
      <c r="C17" s="216"/>
      <c r="D17" s="358"/>
      <c r="E17" s="225"/>
      <c r="F17" s="225"/>
      <c r="G17" s="225"/>
      <c r="H17" s="225"/>
      <c r="I17" s="229">
        <f t="shared" si="0"/>
        <v>0</v>
      </c>
      <c r="J17" s="359"/>
      <c r="K17" s="359"/>
      <c r="L17" s="359"/>
      <c r="M17" s="359"/>
      <c r="N17" s="237"/>
      <c r="O17" s="136"/>
      <c r="P17" s="12"/>
    </row>
    <row r="18" spans="1:16" ht="13.5" thickBot="1">
      <c r="A18" s="30">
        <v>19</v>
      </c>
      <c r="B18" s="374" t="s">
        <v>309</v>
      </c>
      <c r="C18" s="375">
        <v>1813.24</v>
      </c>
      <c r="D18" s="362">
        <v>306.99</v>
      </c>
      <c r="E18" s="363">
        <v>306.99</v>
      </c>
      <c r="F18" s="363">
        <v>306.99</v>
      </c>
      <c r="G18" s="363">
        <v>306.66</v>
      </c>
      <c r="H18" s="102">
        <f>D18+E18+F18+G18</f>
        <v>1227.63</v>
      </c>
      <c r="I18" s="229">
        <f t="shared" si="0"/>
        <v>945.7858243451464</v>
      </c>
      <c r="J18" s="109"/>
      <c r="K18" s="109"/>
      <c r="L18" s="109"/>
      <c r="M18" s="109"/>
      <c r="N18" s="236">
        <f>J18+K18+L18+M18</f>
        <v>0</v>
      </c>
      <c r="O18" s="146">
        <f>C18+I18-N18</f>
        <v>2759.0258243451462</v>
      </c>
      <c r="P18" s="12"/>
    </row>
    <row r="19" spans="1:16" ht="13.5" thickBot="1">
      <c r="A19" s="27"/>
      <c r="B19" s="27"/>
      <c r="C19" s="216"/>
      <c r="D19" s="358"/>
      <c r="E19" s="225"/>
      <c r="F19" s="225"/>
      <c r="G19" s="225"/>
      <c r="H19" s="225"/>
      <c r="I19" s="229">
        <f t="shared" si="0"/>
        <v>0</v>
      </c>
      <c r="J19" s="359"/>
      <c r="K19" s="359"/>
      <c r="L19" s="359"/>
      <c r="M19" s="359"/>
      <c r="N19" s="238"/>
      <c r="O19" s="117"/>
      <c r="P19" s="12"/>
    </row>
    <row r="20" spans="1:16" ht="13.5" thickBot="1">
      <c r="A20" s="30">
        <v>21</v>
      </c>
      <c r="B20" s="374" t="s">
        <v>311</v>
      </c>
      <c r="C20" s="375">
        <v>3074.87</v>
      </c>
      <c r="D20" s="362">
        <v>520.59</v>
      </c>
      <c r="E20" s="363">
        <v>520.59</v>
      </c>
      <c r="F20" s="363">
        <v>520.59</v>
      </c>
      <c r="G20" s="363">
        <v>520.59</v>
      </c>
      <c r="H20" s="102">
        <f>D20+E20+F20+G20</f>
        <v>2082.36</v>
      </c>
      <c r="I20" s="229">
        <f t="shared" si="0"/>
        <v>1604.2835130970725</v>
      </c>
      <c r="J20" s="109"/>
      <c r="K20" s="109"/>
      <c r="L20" s="109"/>
      <c r="M20" s="109"/>
      <c r="N20" s="236">
        <f>J20+K20+L20+M20</f>
        <v>0</v>
      </c>
      <c r="O20" s="146">
        <f>C20+I20-N20</f>
        <v>4679.153513097072</v>
      </c>
      <c r="P20" s="12"/>
    </row>
    <row r="21" spans="1:16" ht="13.5" thickBot="1">
      <c r="A21" s="27"/>
      <c r="B21" s="27"/>
      <c r="C21" s="216"/>
      <c r="D21" s="358"/>
      <c r="E21" s="225"/>
      <c r="F21" s="225"/>
      <c r="G21" s="225"/>
      <c r="H21" s="225"/>
      <c r="I21" s="229">
        <f t="shared" si="0"/>
        <v>0</v>
      </c>
      <c r="J21" s="359"/>
      <c r="K21" s="359"/>
      <c r="L21" s="359"/>
      <c r="M21" s="359"/>
      <c r="N21" s="238"/>
      <c r="O21" s="117"/>
      <c r="P21" s="12"/>
    </row>
    <row r="22" spans="1:16" ht="13.5" thickBot="1">
      <c r="A22" s="30">
        <v>23</v>
      </c>
      <c r="B22" s="374" t="s">
        <v>312</v>
      </c>
      <c r="C22" s="375">
        <v>1376.81</v>
      </c>
      <c r="D22" s="102">
        <v>233.1</v>
      </c>
      <c r="E22" s="280">
        <v>233.1</v>
      </c>
      <c r="F22" s="280">
        <v>233.1</v>
      </c>
      <c r="G22" s="280">
        <v>233.1</v>
      </c>
      <c r="H22" s="102">
        <f>D22+E22+F22+G22</f>
        <v>932.4</v>
      </c>
      <c r="I22" s="229">
        <f t="shared" si="0"/>
        <v>718.3359013867488</v>
      </c>
      <c r="J22" s="109"/>
      <c r="K22" s="109"/>
      <c r="L22" s="109"/>
      <c r="M22" s="109"/>
      <c r="N22" s="236">
        <f>J22+K22+L22+M22</f>
        <v>0</v>
      </c>
      <c r="O22" s="146">
        <f>C22+I22-N22</f>
        <v>2095.145901386749</v>
      </c>
      <c r="P22" s="12"/>
    </row>
    <row r="23" spans="1:16" ht="13.5" thickBot="1">
      <c r="A23" s="15"/>
      <c r="B23" s="15"/>
      <c r="C23" s="213"/>
      <c r="D23" s="103"/>
      <c r="E23" s="104"/>
      <c r="F23" s="104"/>
      <c r="G23" s="104"/>
      <c r="H23" s="104"/>
      <c r="I23" s="229">
        <f t="shared" si="0"/>
        <v>0</v>
      </c>
      <c r="J23" s="110"/>
      <c r="K23" s="110"/>
      <c r="L23" s="110"/>
      <c r="M23" s="110"/>
      <c r="N23" s="238"/>
      <c r="O23" s="117"/>
      <c r="P23" s="12"/>
    </row>
    <row r="24" spans="1:16" ht="13.5" thickBot="1">
      <c r="A24" s="30"/>
      <c r="B24" s="32" t="s">
        <v>346</v>
      </c>
      <c r="C24" s="375">
        <v>1854.69</v>
      </c>
      <c r="D24" s="362">
        <v>314.01</v>
      </c>
      <c r="E24" s="362">
        <v>314.01</v>
      </c>
      <c r="F24" s="363">
        <v>314.01</v>
      </c>
      <c r="G24" s="363">
        <v>314.01</v>
      </c>
      <c r="H24" s="102">
        <f>D24+E24+F24+G24</f>
        <v>1256.04</v>
      </c>
      <c r="I24" s="229">
        <f t="shared" si="0"/>
        <v>967.673343605547</v>
      </c>
      <c r="J24" s="109"/>
      <c r="K24" s="109"/>
      <c r="L24" s="109"/>
      <c r="M24" s="109"/>
      <c r="N24" s="236">
        <f>J24+K24+L24+M24</f>
        <v>0</v>
      </c>
      <c r="O24" s="146">
        <f>C24+I24-N24</f>
        <v>2822.363343605547</v>
      </c>
      <c r="P24" s="12"/>
    </row>
    <row r="25" spans="1:16" ht="13.5" thickBot="1">
      <c r="A25" s="15"/>
      <c r="B25" s="15"/>
      <c r="C25" s="213"/>
      <c r="D25" s="103"/>
      <c r="E25" s="104"/>
      <c r="F25" s="104"/>
      <c r="G25" s="104"/>
      <c r="H25" s="104"/>
      <c r="I25" s="229">
        <f t="shared" si="0"/>
        <v>0</v>
      </c>
      <c r="J25" s="110"/>
      <c r="K25" s="110"/>
      <c r="L25" s="110"/>
      <c r="M25" s="110"/>
      <c r="N25" s="238"/>
      <c r="O25" s="117"/>
      <c r="P25" s="12"/>
    </row>
    <row r="26" spans="1:16" ht="13.5" thickBot="1">
      <c r="A26" s="30"/>
      <c r="B26" s="32" t="s">
        <v>347</v>
      </c>
      <c r="C26" s="375">
        <v>1854.69</v>
      </c>
      <c r="D26" s="362">
        <v>314.01</v>
      </c>
      <c r="E26" s="362">
        <v>314.01</v>
      </c>
      <c r="F26" s="363">
        <v>314.01</v>
      </c>
      <c r="G26" s="363">
        <v>314.01</v>
      </c>
      <c r="H26" s="102">
        <f>D26+E26+F26+G26</f>
        <v>1256.04</v>
      </c>
      <c r="I26" s="229">
        <f t="shared" si="0"/>
        <v>967.673343605547</v>
      </c>
      <c r="J26" s="109"/>
      <c r="K26" s="109"/>
      <c r="L26" s="109"/>
      <c r="M26" s="109"/>
      <c r="N26" s="236">
        <f>J26+K26+L26+M26</f>
        <v>0</v>
      </c>
      <c r="O26" s="146">
        <f>C26+I26-N26</f>
        <v>2822.363343605547</v>
      </c>
      <c r="P26" s="12"/>
    </row>
    <row r="27" spans="1:16" ht="13.5" thickBot="1">
      <c r="A27" s="15"/>
      <c r="B27" s="15"/>
      <c r="C27" s="213"/>
      <c r="D27" s="103"/>
      <c r="E27" s="104"/>
      <c r="F27" s="104"/>
      <c r="G27" s="104"/>
      <c r="H27" s="104"/>
      <c r="I27" s="229">
        <f t="shared" si="0"/>
        <v>0</v>
      </c>
      <c r="J27" s="110"/>
      <c r="K27" s="110"/>
      <c r="L27" s="110"/>
      <c r="M27" s="110"/>
      <c r="N27" s="238"/>
      <c r="O27" s="117"/>
      <c r="P27" s="12"/>
    </row>
    <row r="28" spans="1:16" ht="13.5" thickBot="1">
      <c r="A28" s="30"/>
      <c r="B28" s="32" t="s">
        <v>348</v>
      </c>
      <c r="C28" s="375">
        <v>1854.69</v>
      </c>
      <c r="D28" s="362">
        <v>314.01</v>
      </c>
      <c r="E28" s="363">
        <v>314.01</v>
      </c>
      <c r="F28" s="363">
        <v>314.01</v>
      </c>
      <c r="G28" s="363">
        <v>314.01</v>
      </c>
      <c r="H28" s="102">
        <f>D28+E28+F28+G28</f>
        <v>1256.04</v>
      </c>
      <c r="I28" s="229">
        <f t="shared" si="0"/>
        <v>967.673343605547</v>
      </c>
      <c r="J28" s="109"/>
      <c r="K28" s="109"/>
      <c r="L28" s="109"/>
      <c r="M28" s="109"/>
      <c r="N28" s="236">
        <f>J28+K28+L28+M28</f>
        <v>0</v>
      </c>
      <c r="O28" s="146">
        <f>C28+I28-N28</f>
        <v>2822.363343605547</v>
      </c>
      <c r="P28" s="12"/>
    </row>
    <row r="29" spans="1:16" ht="13.5" thickBot="1">
      <c r="A29" s="15"/>
      <c r="B29" s="15"/>
      <c r="C29" s="213"/>
      <c r="D29" s="103"/>
      <c r="E29" s="104"/>
      <c r="F29" s="104"/>
      <c r="G29" s="104"/>
      <c r="H29" s="104"/>
      <c r="I29" s="229">
        <f t="shared" si="0"/>
        <v>0</v>
      </c>
      <c r="J29" s="110"/>
      <c r="K29" s="110"/>
      <c r="L29" s="110"/>
      <c r="M29" s="110"/>
      <c r="N29" s="238"/>
      <c r="O29" s="117"/>
      <c r="P29" s="12"/>
    </row>
    <row r="30" spans="1:16" ht="13.5" thickBot="1">
      <c r="A30" s="397"/>
      <c r="B30" s="19" t="s">
        <v>68</v>
      </c>
      <c r="C30" s="398">
        <v>1370612.39</v>
      </c>
      <c r="D30" s="102">
        <v>303998.1</v>
      </c>
      <c r="E30" s="102">
        <v>303998.1</v>
      </c>
      <c r="F30" s="102">
        <v>303998.1</v>
      </c>
      <c r="G30" s="102">
        <v>199867.47</v>
      </c>
      <c r="H30" s="102">
        <f>D30+E30+F30+G30</f>
        <v>1111861.77</v>
      </c>
      <c r="I30" s="229">
        <f t="shared" si="0"/>
        <v>856596.124807396</v>
      </c>
      <c r="J30" s="109"/>
      <c r="K30" s="109"/>
      <c r="L30" s="109"/>
      <c r="M30" s="109"/>
      <c r="N30" s="236">
        <f>J30+K30+L30+M30</f>
        <v>0</v>
      </c>
      <c r="O30" s="146">
        <f>C30+I30-N30</f>
        <v>2227208.5148073956</v>
      </c>
      <c r="P30" s="12"/>
    </row>
    <row r="31" spans="1:16" ht="13.5" thickBot="1">
      <c r="A31" s="3"/>
      <c r="B31" s="3"/>
      <c r="C31" s="213"/>
      <c r="D31" s="94"/>
      <c r="E31" s="95"/>
      <c r="F31" s="95"/>
      <c r="G31" s="95"/>
      <c r="H31" s="95"/>
      <c r="I31" s="229">
        <f t="shared" si="0"/>
        <v>0</v>
      </c>
      <c r="J31" s="107"/>
      <c r="K31" s="107"/>
      <c r="L31" s="107"/>
      <c r="M31" s="107"/>
      <c r="N31" s="238"/>
      <c r="O31" s="117"/>
      <c r="P31" s="12"/>
    </row>
    <row r="32" spans="1:16" ht="13.5" thickBot="1">
      <c r="A32" s="4"/>
      <c r="B32" s="19" t="s">
        <v>62</v>
      </c>
      <c r="C32" s="398">
        <v>0</v>
      </c>
      <c r="D32" s="102"/>
      <c r="E32" s="102">
        <v>4172.22</v>
      </c>
      <c r="F32" s="102">
        <v>4172.22</v>
      </c>
      <c r="G32" s="102">
        <v>4172.22</v>
      </c>
      <c r="H32" s="102">
        <f>D32+E32+F32+G32</f>
        <v>12516.66</v>
      </c>
      <c r="I32" s="229">
        <f t="shared" si="0"/>
        <v>9643.035439137133</v>
      </c>
      <c r="J32" s="109"/>
      <c r="K32" s="109"/>
      <c r="L32" s="109"/>
      <c r="M32" s="109"/>
      <c r="N32" s="236">
        <f>J32+K32+L32+M32</f>
        <v>0</v>
      </c>
      <c r="O32" s="146">
        <f>C32+I32-N32</f>
        <v>9643.035439137133</v>
      </c>
      <c r="P32" s="12"/>
    </row>
    <row r="33" spans="1:16" ht="13.5" thickBot="1">
      <c r="A33" s="1"/>
      <c r="B33" s="27"/>
      <c r="C33" s="213"/>
      <c r="D33" s="94"/>
      <c r="E33" s="95"/>
      <c r="F33" s="95"/>
      <c r="G33" s="95"/>
      <c r="H33" s="95"/>
      <c r="I33" s="229">
        <f t="shared" si="0"/>
        <v>0</v>
      </c>
      <c r="J33" s="107"/>
      <c r="K33" s="107"/>
      <c r="L33" s="107"/>
      <c r="M33" s="107"/>
      <c r="N33" s="238"/>
      <c r="O33" s="117"/>
      <c r="P33" s="12"/>
    </row>
    <row r="34" spans="1:16" ht="13.5" thickBot="1">
      <c r="A34" s="4"/>
      <c r="B34" s="32" t="s">
        <v>103</v>
      </c>
      <c r="C34" s="398">
        <v>0</v>
      </c>
      <c r="D34" s="102"/>
      <c r="E34" s="102"/>
      <c r="F34" s="102"/>
      <c r="G34" s="102"/>
      <c r="H34" s="102">
        <f>D34+E34+F34+G34</f>
        <v>0</v>
      </c>
      <c r="I34" s="229">
        <f t="shared" si="0"/>
        <v>0</v>
      </c>
      <c r="J34" s="109"/>
      <c r="K34" s="109"/>
      <c r="L34" s="109"/>
      <c r="M34" s="109"/>
      <c r="N34" s="236">
        <f>J34+K34+L34+M34</f>
        <v>0</v>
      </c>
      <c r="O34" s="146">
        <f>C34+I34-N34</f>
        <v>0</v>
      </c>
      <c r="P34" s="12"/>
    </row>
    <row r="35" spans="1:16" ht="13.5" thickBot="1">
      <c r="A35" s="1"/>
      <c r="B35" s="27"/>
      <c r="C35" s="213"/>
      <c r="D35" s="94"/>
      <c r="E35" s="95"/>
      <c r="F35" s="95"/>
      <c r="G35" s="95"/>
      <c r="H35" s="95"/>
      <c r="I35" s="229">
        <f t="shared" si="0"/>
        <v>0</v>
      </c>
      <c r="J35" s="107"/>
      <c r="K35" s="107"/>
      <c r="L35" s="107"/>
      <c r="M35" s="107"/>
      <c r="N35" s="238"/>
      <c r="O35" s="117"/>
      <c r="P35" s="12"/>
    </row>
    <row r="36" spans="1:16" ht="13.5" thickBot="1">
      <c r="A36" s="4"/>
      <c r="B36" s="32" t="s">
        <v>69</v>
      </c>
      <c r="C36" s="398">
        <v>0</v>
      </c>
      <c r="D36" s="102"/>
      <c r="E36" s="102"/>
      <c r="F36" s="102"/>
      <c r="G36" s="102"/>
      <c r="H36" s="102">
        <f>D36+E36+F36+G36</f>
        <v>0</v>
      </c>
      <c r="I36" s="229">
        <f t="shared" si="0"/>
        <v>0</v>
      </c>
      <c r="J36" s="109"/>
      <c r="K36" s="109"/>
      <c r="L36" s="109"/>
      <c r="M36" s="109"/>
      <c r="N36" s="236">
        <f>J36+K36+L36+M36</f>
        <v>0</v>
      </c>
      <c r="O36" s="146">
        <f>C36+I36-N36</f>
        <v>0</v>
      </c>
      <c r="P36" s="12"/>
    </row>
    <row r="37" spans="1:16" ht="13.5" thickBot="1">
      <c r="A37" s="1"/>
      <c r="B37" s="27"/>
      <c r="C37" s="213"/>
      <c r="D37" s="94"/>
      <c r="E37" s="95"/>
      <c r="F37" s="95"/>
      <c r="G37" s="95"/>
      <c r="H37" s="95"/>
      <c r="I37" s="229">
        <f t="shared" si="0"/>
        <v>0</v>
      </c>
      <c r="J37" s="107"/>
      <c r="K37" s="107"/>
      <c r="L37" s="107"/>
      <c r="M37" s="107"/>
      <c r="N37" s="238"/>
      <c r="O37" s="117"/>
      <c r="P37" s="12"/>
    </row>
    <row r="38" spans="1:16" ht="13.5" thickBot="1">
      <c r="A38" s="4"/>
      <c r="B38" s="32" t="s">
        <v>70</v>
      </c>
      <c r="C38" s="398">
        <v>83563.01</v>
      </c>
      <c r="D38" s="102">
        <v>14147.58</v>
      </c>
      <c r="E38" s="102">
        <v>14147.58</v>
      </c>
      <c r="F38" s="102">
        <v>14147.58</v>
      </c>
      <c r="G38" s="102">
        <v>14147.58</v>
      </c>
      <c r="H38" s="102">
        <f>D38+E38+F38+G38</f>
        <v>56590.32</v>
      </c>
      <c r="I38" s="229">
        <f t="shared" si="0"/>
        <v>43598.08936825886</v>
      </c>
      <c r="J38" s="109"/>
      <c r="K38" s="109"/>
      <c r="L38" s="109"/>
      <c r="M38" s="109"/>
      <c r="N38" s="236">
        <f>J38+K38+L38+M38</f>
        <v>0</v>
      </c>
      <c r="O38" s="146">
        <f>C38+I38-N38</f>
        <v>127161.09936825885</v>
      </c>
      <c r="P38" s="12"/>
    </row>
    <row r="39" spans="1:16" ht="13.5" thickBot="1">
      <c r="A39" s="1"/>
      <c r="B39" s="15"/>
      <c r="C39" s="213"/>
      <c r="D39" s="94"/>
      <c r="E39" s="95"/>
      <c r="F39" s="95"/>
      <c r="G39" s="95"/>
      <c r="H39" s="95"/>
      <c r="I39" s="229">
        <f t="shared" si="0"/>
        <v>0</v>
      </c>
      <c r="J39" s="107"/>
      <c r="K39" s="107"/>
      <c r="L39" s="107"/>
      <c r="M39" s="107"/>
      <c r="N39" s="238"/>
      <c r="O39" s="117"/>
      <c r="P39" s="12"/>
    </row>
    <row r="40" spans="1:16" ht="13.5" thickBot="1">
      <c r="A40" s="4"/>
      <c r="B40" s="19" t="s">
        <v>101</v>
      </c>
      <c r="C40" s="398">
        <v>0</v>
      </c>
      <c r="D40" s="102"/>
      <c r="E40" s="102"/>
      <c r="F40" s="102"/>
      <c r="G40" s="102"/>
      <c r="H40" s="102">
        <f>D40+E40+F40+G40</f>
        <v>0</v>
      </c>
      <c r="I40" s="229">
        <f t="shared" si="0"/>
        <v>0</v>
      </c>
      <c r="J40" s="109"/>
      <c r="K40" s="109"/>
      <c r="L40" s="109"/>
      <c r="M40" s="109"/>
      <c r="N40" s="236">
        <f>J40+K40+L40+M40</f>
        <v>0</v>
      </c>
      <c r="O40" s="146">
        <f>C40+I40-N40</f>
        <v>0</v>
      </c>
      <c r="P40" s="12"/>
    </row>
    <row r="41" spans="1:16" ht="13.5" thickBot="1">
      <c r="A41" s="7"/>
      <c r="B41" s="29"/>
      <c r="C41" s="215"/>
      <c r="D41" s="94"/>
      <c r="E41" s="95"/>
      <c r="F41" s="95"/>
      <c r="G41" s="95"/>
      <c r="H41" s="95"/>
      <c r="I41" s="229">
        <f t="shared" si="0"/>
        <v>0</v>
      </c>
      <c r="J41" s="107"/>
      <c r="K41" s="107"/>
      <c r="L41" s="107"/>
      <c r="M41" s="107"/>
      <c r="N41" s="238"/>
      <c r="O41" s="117"/>
      <c r="P41" s="12"/>
    </row>
    <row r="42" spans="1:16" ht="13.5" thickBot="1">
      <c r="A42" s="263"/>
      <c r="B42" s="19" t="s">
        <v>52</v>
      </c>
      <c r="C42" s="398">
        <v>0</v>
      </c>
      <c r="D42" s="102"/>
      <c r="E42" s="102"/>
      <c r="F42" s="102"/>
      <c r="G42" s="102"/>
      <c r="H42" s="102">
        <f>D42+E42+F42+G42</f>
        <v>0</v>
      </c>
      <c r="I42" s="229">
        <f t="shared" si="0"/>
        <v>0</v>
      </c>
      <c r="J42" s="109"/>
      <c r="K42" s="109"/>
      <c r="L42" s="109"/>
      <c r="M42" s="109"/>
      <c r="N42" s="236">
        <f>J42+K42+L42+M42</f>
        <v>0</v>
      </c>
      <c r="O42" s="146">
        <f>C42+I42-N42</f>
        <v>0</v>
      </c>
      <c r="P42" s="12"/>
    </row>
    <row r="43" spans="1:16" ht="13.5" thickBot="1">
      <c r="A43" s="15"/>
      <c r="B43" s="27"/>
      <c r="C43" s="213"/>
      <c r="D43" s="94"/>
      <c r="E43" s="95"/>
      <c r="F43" s="95"/>
      <c r="G43" s="95"/>
      <c r="H43" s="95"/>
      <c r="I43" s="229">
        <f t="shared" si="0"/>
        <v>0</v>
      </c>
      <c r="J43" s="107"/>
      <c r="K43" s="107"/>
      <c r="L43" s="107"/>
      <c r="M43" s="107"/>
      <c r="N43" s="238"/>
      <c r="O43" s="117"/>
      <c r="P43" s="12"/>
    </row>
    <row r="44" spans="1:16" ht="13.5" thickBot="1">
      <c r="A44" s="4"/>
      <c r="B44" s="32" t="s">
        <v>100</v>
      </c>
      <c r="C44" s="398">
        <v>2904.77</v>
      </c>
      <c r="D44" s="102">
        <v>623.49</v>
      </c>
      <c r="E44" s="102">
        <v>623.49</v>
      </c>
      <c r="F44" s="102">
        <v>623.49</v>
      </c>
      <c r="G44" s="102">
        <v>623.49</v>
      </c>
      <c r="H44" s="102">
        <f>D44+E44+F44+G44</f>
        <v>2493.96</v>
      </c>
      <c r="I44" s="229">
        <f t="shared" si="0"/>
        <v>1921.386748844376</v>
      </c>
      <c r="J44" s="109"/>
      <c r="K44" s="109"/>
      <c r="L44" s="109"/>
      <c r="M44" s="109"/>
      <c r="N44" s="236">
        <f>J44+K44+L44+M44</f>
        <v>0</v>
      </c>
      <c r="O44" s="146">
        <f>C44+I44-N44</f>
        <v>4826.156748844376</v>
      </c>
      <c r="P44" s="12"/>
    </row>
    <row r="45" spans="1:16" ht="13.5" thickBot="1">
      <c r="A45" s="1"/>
      <c r="B45" s="27"/>
      <c r="C45" s="213"/>
      <c r="D45" s="94"/>
      <c r="E45" s="95"/>
      <c r="F45" s="95"/>
      <c r="G45" s="95"/>
      <c r="H45" s="95"/>
      <c r="I45" s="229">
        <f t="shared" si="0"/>
        <v>0</v>
      </c>
      <c r="J45" s="107"/>
      <c r="K45" s="107"/>
      <c r="L45" s="107"/>
      <c r="M45" s="107"/>
      <c r="N45" s="238"/>
      <c r="O45" s="117"/>
      <c r="P45" s="12"/>
    </row>
    <row r="46" spans="1:16" ht="13.5" thickBot="1">
      <c r="A46" s="4"/>
      <c r="B46" s="32" t="s">
        <v>99</v>
      </c>
      <c r="C46" s="398">
        <v>0</v>
      </c>
      <c r="D46" s="102"/>
      <c r="E46" s="102"/>
      <c r="F46" s="102"/>
      <c r="G46" s="102"/>
      <c r="H46" s="102">
        <f>D46+E46+F46+G46</f>
        <v>0</v>
      </c>
      <c r="I46" s="229">
        <f t="shared" si="0"/>
        <v>0</v>
      </c>
      <c r="J46" s="109"/>
      <c r="K46" s="109"/>
      <c r="L46" s="109"/>
      <c r="M46" s="109"/>
      <c r="N46" s="236">
        <f>J46+K46+L46+M46</f>
        <v>0</v>
      </c>
      <c r="O46" s="146">
        <f>C46+I46-N46</f>
        <v>0</v>
      </c>
      <c r="P46" s="12"/>
    </row>
    <row r="47" spans="1:16" ht="13.5" thickBot="1">
      <c r="A47" s="1"/>
      <c r="B47" s="15"/>
      <c r="C47" s="213"/>
      <c r="D47" s="94"/>
      <c r="E47" s="95"/>
      <c r="F47" s="95"/>
      <c r="G47" s="95"/>
      <c r="H47" s="95"/>
      <c r="I47" s="229">
        <f t="shared" si="0"/>
        <v>0</v>
      </c>
      <c r="J47" s="107"/>
      <c r="K47" s="107"/>
      <c r="L47" s="107"/>
      <c r="M47" s="107"/>
      <c r="N47" s="238"/>
      <c r="O47" s="117"/>
      <c r="P47" s="12"/>
    </row>
    <row r="48" spans="1:16" ht="13.5" thickBot="1">
      <c r="A48" s="35"/>
      <c r="B48" s="32" t="s">
        <v>71</v>
      </c>
      <c r="C48" s="398">
        <v>-6677.44</v>
      </c>
      <c r="D48" s="102">
        <v>857.4</v>
      </c>
      <c r="E48" s="102">
        <v>857.4</v>
      </c>
      <c r="F48" s="102">
        <v>857.4</v>
      </c>
      <c r="G48" s="102">
        <v>857.4</v>
      </c>
      <c r="H48" s="102">
        <f>D48+E48+F48+G48</f>
        <v>3429.6</v>
      </c>
      <c r="I48" s="229">
        <f t="shared" si="0"/>
        <v>2642.2187981510015</v>
      </c>
      <c r="J48" s="109"/>
      <c r="K48" s="109"/>
      <c r="L48" s="109"/>
      <c r="M48" s="109"/>
      <c r="N48" s="236">
        <f>J48+K48+L48+M48</f>
        <v>0</v>
      </c>
      <c r="O48" s="146">
        <f>C48+I48-N48</f>
        <v>-4035.221201848998</v>
      </c>
      <c r="P48" s="12"/>
    </row>
    <row r="49" spans="1:16" ht="13.5" thickBot="1">
      <c r="A49" s="1"/>
      <c r="B49" s="15"/>
      <c r="C49" s="213"/>
      <c r="D49" s="94"/>
      <c r="E49" s="95"/>
      <c r="F49" s="95"/>
      <c r="G49" s="95"/>
      <c r="H49" s="95"/>
      <c r="I49" s="229">
        <f t="shared" si="0"/>
        <v>0</v>
      </c>
      <c r="J49" s="107"/>
      <c r="K49" s="107"/>
      <c r="L49" s="107"/>
      <c r="M49" s="107"/>
      <c r="N49" s="238"/>
      <c r="O49" s="117"/>
      <c r="P49" s="12"/>
    </row>
    <row r="50" spans="1:16" ht="13.5" thickBot="1">
      <c r="A50" s="4"/>
      <c r="B50" s="32" t="s">
        <v>72</v>
      </c>
      <c r="C50" s="398">
        <v>0</v>
      </c>
      <c r="D50" s="102"/>
      <c r="E50" s="102"/>
      <c r="F50" s="102"/>
      <c r="G50" s="102"/>
      <c r="H50" s="102">
        <f>D50+E50+F50+G50</f>
        <v>0</v>
      </c>
      <c r="I50" s="229">
        <f t="shared" si="0"/>
        <v>0</v>
      </c>
      <c r="J50" s="109"/>
      <c r="K50" s="109"/>
      <c r="L50" s="109"/>
      <c r="M50" s="109"/>
      <c r="N50" s="236">
        <f>J50+K50+L50+M50</f>
        <v>0</v>
      </c>
      <c r="O50" s="146">
        <f>C50+I50-N50</f>
        <v>0</v>
      </c>
      <c r="P50" s="12"/>
    </row>
    <row r="51" spans="1:16" ht="13.5" thickBot="1">
      <c r="A51" s="1"/>
      <c r="B51" s="15"/>
      <c r="C51" s="213"/>
      <c r="D51" s="94"/>
      <c r="E51" s="95"/>
      <c r="F51" s="95"/>
      <c r="G51" s="95"/>
      <c r="H51" s="95"/>
      <c r="I51" s="229">
        <f t="shared" si="0"/>
        <v>0</v>
      </c>
      <c r="J51" s="107"/>
      <c r="K51" s="107"/>
      <c r="L51" s="107"/>
      <c r="M51" s="107"/>
      <c r="N51" s="238"/>
      <c r="O51" s="117"/>
      <c r="P51" s="12"/>
    </row>
    <row r="52" spans="1:16" ht="13.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>D52+E52+F52+G52</f>
        <v>0</v>
      </c>
      <c r="I52" s="229">
        <f t="shared" si="0"/>
        <v>0</v>
      </c>
      <c r="J52" s="109"/>
      <c r="K52" s="109"/>
      <c r="L52" s="109"/>
      <c r="M52" s="109"/>
      <c r="N52" s="236">
        <f>J52+K52+L52+M52</f>
        <v>0</v>
      </c>
      <c r="O52" s="146">
        <f>C52+I52-N52</f>
        <v>0</v>
      </c>
      <c r="P52" s="12"/>
    </row>
    <row r="53" spans="1:16" ht="13.5" thickBot="1">
      <c r="A53" s="1"/>
      <c r="B53" s="15"/>
      <c r="C53" s="181"/>
      <c r="D53" s="94"/>
      <c r="E53" s="95"/>
      <c r="F53" s="95"/>
      <c r="G53" s="95"/>
      <c r="H53" s="95"/>
      <c r="I53" s="229">
        <f t="shared" si="0"/>
        <v>0</v>
      </c>
      <c r="J53" s="107"/>
      <c r="K53" s="107"/>
      <c r="L53" s="107"/>
      <c r="M53" s="107"/>
      <c r="N53" s="238"/>
      <c r="O53" s="117"/>
      <c r="P53" s="12"/>
    </row>
    <row r="54" spans="1:16" ht="13.5" thickBot="1">
      <c r="A54" s="4"/>
      <c r="B54" s="32" t="s">
        <v>74</v>
      </c>
      <c r="C54" s="398">
        <v>0</v>
      </c>
      <c r="D54" s="102"/>
      <c r="E54" s="102"/>
      <c r="F54" s="102"/>
      <c r="G54" s="102"/>
      <c r="H54" s="102">
        <f>D54+E54+F54+G54</f>
        <v>0</v>
      </c>
      <c r="I54" s="229">
        <f t="shared" si="0"/>
        <v>0</v>
      </c>
      <c r="J54" s="109"/>
      <c r="K54" s="109"/>
      <c r="L54" s="109"/>
      <c r="M54" s="109"/>
      <c r="N54" s="236">
        <f>J54+K54+L54+M54</f>
        <v>0</v>
      </c>
      <c r="O54" s="146">
        <f>C54+I54-N54</f>
        <v>0</v>
      </c>
      <c r="P54" s="12"/>
    </row>
    <row r="55" spans="1:16" ht="13.5" thickBot="1">
      <c r="A55" s="1"/>
      <c r="B55" s="15"/>
      <c r="C55" s="213"/>
      <c r="D55" s="94"/>
      <c r="E55" s="95"/>
      <c r="F55" s="95"/>
      <c r="G55" s="95"/>
      <c r="H55" s="95"/>
      <c r="I55" s="229">
        <f t="shared" si="0"/>
        <v>0</v>
      </c>
      <c r="J55" s="107"/>
      <c r="K55" s="107"/>
      <c r="L55" s="107"/>
      <c r="M55" s="107"/>
      <c r="N55" s="238"/>
      <c r="O55" s="117"/>
      <c r="P55" s="12"/>
    </row>
    <row r="56" spans="1:16" ht="13.5" thickBot="1">
      <c r="A56" s="4"/>
      <c r="B56" s="32" t="s">
        <v>95</v>
      </c>
      <c r="C56" s="398">
        <v>0</v>
      </c>
      <c r="D56" s="102"/>
      <c r="E56" s="102"/>
      <c r="F56" s="102"/>
      <c r="G56" s="102"/>
      <c r="H56" s="102">
        <f>D56+E56+F56+G56</f>
        <v>0</v>
      </c>
      <c r="I56" s="229">
        <f t="shared" si="0"/>
        <v>0</v>
      </c>
      <c r="J56" s="109"/>
      <c r="K56" s="109"/>
      <c r="L56" s="109"/>
      <c r="M56" s="109"/>
      <c r="N56" s="236">
        <f>J56+K56+L56+M56</f>
        <v>0</v>
      </c>
      <c r="O56" s="146">
        <f>C56+I56-N56</f>
        <v>0</v>
      </c>
      <c r="P56" s="12"/>
    </row>
    <row r="57" spans="1:16" ht="13.5" thickBot="1">
      <c r="A57" s="1"/>
      <c r="B57" s="27"/>
      <c r="C57" s="213"/>
      <c r="D57" s="94"/>
      <c r="E57" s="95"/>
      <c r="F57" s="95"/>
      <c r="G57" s="95"/>
      <c r="H57" s="95"/>
      <c r="I57" s="229">
        <f t="shared" si="0"/>
        <v>0</v>
      </c>
      <c r="J57" s="107"/>
      <c r="K57" s="107"/>
      <c r="L57" s="107"/>
      <c r="M57" s="107"/>
      <c r="N57" s="238"/>
      <c r="O57" s="117"/>
      <c r="P57" s="12"/>
    </row>
    <row r="58" spans="1:16" ht="13.5" thickBot="1">
      <c r="A58" s="35"/>
      <c r="B58" s="32" t="s">
        <v>75</v>
      </c>
      <c r="C58" s="398">
        <v>-33390</v>
      </c>
      <c r="D58" s="102"/>
      <c r="E58" s="102"/>
      <c r="F58" s="102"/>
      <c r="G58" s="102"/>
      <c r="H58" s="102">
        <f>D58+E58+F58+G58</f>
        <v>0</v>
      </c>
      <c r="I58" s="229">
        <f t="shared" si="0"/>
        <v>0</v>
      </c>
      <c r="J58" s="109"/>
      <c r="K58" s="109"/>
      <c r="L58" s="109"/>
      <c r="M58" s="109"/>
      <c r="N58" s="236">
        <f>J58+K58+L58+M58</f>
        <v>0</v>
      </c>
      <c r="O58" s="146">
        <f>C58+I58-N58</f>
        <v>-33390</v>
      </c>
      <c r="P58" s="12"/>
    </row>
    <row r="59" spans="1:16" ht="13.5" thickBot="1">
      <c r="A59" s="2"/>
      <c r="B59" s="29"/>
      <c r="C59" s="213"/>
      <c r="D59" s="94"/>
      <c r="E59" s="95"/>
      <c r="F59" s="95"/>
      <c r="G59" s="95"/>
      <c r="H59" s="95"/>
      <c r="I59" s="229">
        <f t="shared" si="0"/>
        <v>0</v>
      </c>
      <c r="J59" s="107"/>
      <c r="K59" s="107"/>
      <c r="L59" s="107"/>
      <c r="M59" s="107"/>
      <c r="N59" s="238"/>
      <c r="O59" s="117"/>
      <c r="P59" s="12"/>
    </row>
    <row r="60" spans="1:16" ht="13.5" thickBot="1">
      <c r="A60" s="4"/>
      <c r="B60" s="32" t="s">
        <v>76</v>
      </c>
      <c r="C60" s="398">
        <v>0</v>
      </c>
      <c r="D60" s="102"/>
      <c r="E60" s="102"/>
      <c r="F60" s="102"/>
      <c r="G60" s="102"/>
      <c r="H60" s="102">
        <f>D60+E60+F60+G60</f>
        <v>0</v>
      </c>
      <c r="I60" s="229">
        <f t="shared" si="0"/>
        <v>0</v>
      </c>
      <c r="J60" s="109"/>
      <c r="K60" s="109"/>
      <c r="L60" s="109"/>
      <c r="M60" s="109"/>
      <c r="N60" s="236">
        <f>J60+K60+L60+M60</f>
        <v>0</v>
      </c>
      <c r="O60" s="146">
        <f>C60+I60-N60</f>
        <v>0</v>
      </c>
      <c r="P60" s="12"/>
    </row>
    <row r="61" spans="1:16" ht="13.5" thickBot="1">
      <c r="A61" s="1"/>
      <c r="B61" s="27"/>
      <c r="C61" s="213"/>
      <c r="D61" s="94"/>
      <c r="E61" s="95"/>
      <c r="F61" s="95"/>
      <c r="G61" s="95"/>
      <c r="H61" s="95"/>
      <c r="I61" s="229">
        <f t="shared" si="0"/>
        <v>0</v>
      </c>
      <c r="J61" s="107"/>
      <c r="K61" s="107"/>
      <c r="L61" s="107"/>
      <c r="M61" s="107"/>
      <c r="N61" s="238"/>
      <c r="O61" s="117"/>
      <c r="P61" s="12"/>
    </row>
    <row r="62" spans="1:16" ht="13.5" thickBot="1">
      <c r="A62" s="35"/>
      <c r="B62" s="32" t="s">
        <v>77</v>
      </c>
      <c r="C62" s="217">
        <v>-22244</v>
      </c>
      <c r="D62" s="102"/>
      <c r="E62" s="102"/>
      <c r="F62" s="102"/>
      <c r="G62" s="102"/>
      <c r="H62" s="102">
        <f>D62+E62+F62+G62</f>
        <v>0</v>
      </c>
      <c r="I62" s="229">
        <f t="shared" si="0"/>
        <v>0</v>
      </c>
      <c r="J62" s="109"/>
      <c r="K62" s="109"/>
      <c r="L62" s="109"/>
      <c r="M62" s="109"/>
      <c r="N62" s="236">
        <f>J62+K62+L62+M62</f>
        <v>0</v>
      </c>
      <c r="O62" s="146">
        <f>C62+I62-N62</f>
        <v>-22244</v>
      </c>
      <c r="P62" s="12"/>
    </row>
    <row r="63" spans="1:16" ht="13.5" thickBot="1">
      <c r="A63" s="1"/>
      <c r="B63" s="27"/>
      <c r="C63" s="213"/>
      <c r="D63" s="94"/>
      <c r="E63" s="95"/>
      <c r="F63" s="95"/>
      <c r="G63" s="95"/>
      <c r="H63" s="95"/>
      <c r="I63" s="229">
        <f t="shared" si="0"/>
        <v>0</v>
      </c>
      <c r="J63" s="107"/>
      <c r="K63" s="107"/>
      <c r="L63" s="107"/>
      <c r="M63" s="107"/>
      <c r="N63" s="238"/>
      <c r="O63" s="117"/>
      <c r="P63" s="12"/>
    </row>
    <row r="64" spans="1:16" ht="13.5" thickBot="1">
      <c r="A64" s="4"/>
      <c r="B64" s="32" t="s">
        <v>78</v>
      </c>
      <c r="C64" s="398">
        <v>0</v>
      </c>
      <c r="D64" s="102"/>
      <c r="E64" s="102"/>
      <c r="F64" s="102"/>
      <c r="G64" s="102"/>
      <c r="H64" s="102">
        <f>D64+E64+F64+G64</f>
        <v>0</v>
      </c>
      <c r="I64" s="229">
        <f t="shared" si="0"/>
        <v>0</v>
      </c>
      <c r="J64" s="109"/>
      <c r="K64" s="109"/>
      <c r="L64" s="109"/>
      <c r="M64" s="109"/>
      <c r="N64" s="236">
        <f>J64+K64+L64+M64</f>
        <v>0</v>
      </c>
      <c r="O64" s="146">
        <f>C64+I64-N64</f>
        <v>0</v>
      </c>
      <c r="P64" s="12"/>
    </row>
    <row r="65" spans="1:16" ht="13.5" thickBot="1">
      <c r="A65" s="1"/>
      <c r="B65" s="15"/>
      <c r="C65" s="213"/>
      <c r="D65" s="94"/>
      <c r="E65" s="95"/>
      <c r="F65" s="95"/>
      <c r="G65" s="95"/>
      <c r="H65" s="95"/>
      <c r="I65" s="229">
        <f t="shared" si="0"/>
        <v>0</v>
      </c>
      <c r="J65" s="107"/>
      <c r="K65" s="107"/>
      <c r="L65" s="107"/>
      <c r="M65" s="107"/>
      <c r="N65" s="238"/>
      <c r="O65" s="117"/>
      <c r="P65" s="12"/>
    </row>
    <row r="66" spans="1:16" ht="13.5" thickBot="1">
      <c r="A66" s="4"/>
      <c r="B66" s="32" t="s">
        <v>79</v>
      </c>
      <c r="C66" s="398">
        <v>0</v>
      </c>
      <c r="D66" s="102"/>
      <c r="E66" s="102"/>
      <c r="F66" s="102"/>
      <c r="G66" s="102"/>
      <c r="H66" s="102">
        <f>D66+E66+F66+G66</f>
        <v>0</v>
      </c>
      <c r="I66" s="229">
        <f t="shared" si="0"/>
        <v>0</v>
      </c>
      <c r="J66" s="109"/>
      <c r="K66" s="109"/>
      <c r="L66" s="109"/>
      <c r="M66" s="109"/>
      <c r="N66" s="236">
        <f>J66+K66+L66+M66</f>
        <v>0</v>
      </c>
      <c r="O66" s="146">
        <f>C66+I66-N66</f>
        <v>0</v>
      </c>
      <c r="P66" s="12"/>
    </row>
    <row r="67" spans="1:16" ht="13.5" thickBot="1">
      <c r="A67" s="1"/>
      <c r="B67" s="27"/>
      <c r="C67" s="213"/>
      <c r="D67" s="94"/>
      <c r="E67" s="95"/>
      <c r="F67" s="95"/>
      <c r="G67" s="95"/>
      <c r="H67" s="95"/>
      <c r="I67" s="229">
        <f t="shared" si="0"/>
        <v>0</v>
      </c>
      <c r="J67" s="107"/>
      <c r="K67" s="107"/>
      <c r="L67" s="107"/>
      <c r="M67" s="107"/>
      <c r="N67" s="238"/>
      <c r="O67" s="117"/>
      <c r="P67" s="12"/>
    </row>
    <row r="68" spans="1:16" ht="13.5" thickBot="1">
      <c r="A68" s="4"/>
      <c r="B68" s="19" t="s">
        <v>80</v>
      </c>
      <c r="C68" s="398">
        <v>0</v>
      </c>
      <c r="D68" s="102"/>
      <c r="E68" s="102"/>
      <c r="F68" s="102"/>
      <c r="G68" s="102"/>
      <c r="H68" s="102">
        <f>D68+E68+F68+G68</f>
        <v>0</v>
      </c>
      <c r="I68" s="229">
        <f t="shared" si="0"/>
        <v>0</v>
      </c>
      <c r="J68" s="109"/>
      <c r="K68" s="109"/>
      <c r="L68" s="109"/>
      <c r="M68" s="109"/>
      <c r="N68" s="236">
        <f>J68+K68+L68+M68</f>
        <v>0</v>
      </c>
      <c r="O68" s="146">
        <f>C68+I68-N68</f>
        <v>0</v>
      </c>
      <c r="P68" s="12"/>
    </row>
    <row r="69" spans="1:16" ht="13.5" thickBot="1">
      <c r="A69" s="1"/>
      <c r="B69" s="27"/>
      <c r="C69" s="213"/>
      <c r="D69" s="94"/>
      <c r="E69" s="95"/>
      <c r="F69" s="95"/>
      <c r="G69" s="95"/>
      <c r="H69" s="95"/>
      <c r="I69" s="229">
        <f t="shared" si="0"/>
        <v>0</v>
      </c>
      <c r="J69" s="107"/>
      <c r="K69" s="107"/>
      <c r="L69" s="107"/>
      <c r="M69" s="107"/>
      <c r="N69" s="238"/>
      <c r="O69" s="117"/>
      <c r="P69" s="12"/>
    </row>
    <row r="70" spans="1:16" ht="13.5" thickBot="1">
      <c r="A70" s="4"/>
      <c r="B70" s="32" t="s">
        <v>82</v>
      </c>
      <c r="C70" s="398">
        <v>3709.23</v>
      </c>
      <c r="D70" s="102">
        <v>627.99</v>
      </c>
      <c r="E70" s="102">
        <v>627.99</v>
      </c>
      <c r="F70" s="102">
        <v>627.99</v>
      </c>
      <c r="G70" s="102">
        <v>627.99</v>
      </c>
      <c r="H70" s="102">
        <f>D70+E70+F70+G70</f>
        <v>2511.96</v>
      </c>
      <c r="I70" s="229">
        <f t="shared" si="0"/>
        <v>1935.2542372881355</v>
      </c>
      <c r="J70" s="109"/>
      <c r="K70" s="109"/>
      <c r="L70" s="109"/>
      <c r="M70" s="109"/>
      <c r="N70" s="236">
        <f>J70+K70+L70+M70</f>
        <v>0</v>
      </c>
      <c r="O70" s="146">
        <f>C70+I70-N70</f>
        <v>5644.484237288136</v>
      </c>
      <c r="P70" s="12"/>
    </row>
    <row r="71" spans="1:16" ht="13.5" thickBot="1">
      <c r="A71" s="1"/>
      <c r="B71" s="15"/>
      <c r="C71" s="213"/>
      <c r="D71" s="94"/>
      <c r="E71" s="95"/>
      <c r="F71" s="95"/>
      <c r="G71" s="95"/>
      <c r="H71" s="95"/>
      <c r="I71" s="229">
        <f t="shared" si="0"/>
        <v>0</v>
      </c>
      <c r="J71" s="107"/>
      <c r="K71" s="107"/>
      <c r="L71" s="107"/>
      <c r="M71" s="107"/>
      <c r="N71" s="238"/>
      <c r="O71" s="117"/>
      <c r="P71" s="12"/>
    </row>
    <row r="72" spans="1:16" ht="13.5" thickBot="1">
      <c r="A72" s="4"/>
      <c r="B72" s="32" t="s">
        <v>83</v>
      </c>
      <c r="C72" s="398">
        <v>0</v>
      </c>
      <c r="D72" s="102"/>
      <c r="E72" s="102"/>
      <c r="F72" s="102"/>
      <c r="G72" s="102"/>
      <c r="H72" s="102">
        <f>D72+E72+F72+G72</f>
        <v>0</v>
      </c>
      <c r="I72" s="229">
        <f t="shared" si="0"/>
        <v>0</v>
      </c>
      <c r="J72" s="109"/>
      <c r="K72" s="109"/>
      <c r="L72" s="109"/>
      <c r="M72" s="109"/>
      <c r="N72" s="236">
        <f>J72+K72+L72+M72</f>
        <v>0</v>
      </c>
      <c r="O72" s="146">
        <f>C72+I72-N72</f>
        <v>0</v>
      </c>
      <c r="P72" s="12"/>
    </row>
    <row r="73" spans="1:16" ht="13.5" thickBot="1">
      <c r="A73" s="1"/>
      <c r="B73" s="15"/>
      <c r="C73" s="213"/>
      <c r="D73" s="94"/>
      <c r="E73" s="95"/>
      <c r="F73" s="95"/>
      <c r="G73" s="95"/>
      <c r="H73" s="95"/>
      <c r="I73" s="229">
        <f t="shared" si="0"/>
        <v>0</v>
      </c>
      <c r="J73" s="107"/>
      <c r="K73" s="107"/>
      <c r="L73" s="107"/>
      <c r="M73" s="107"/>
      <c r="N73" s="238"/>
      <c r="O73" s="117"/>
      <c r="P73" s="12"/>
    </row>
    <row r="74" spans="1:16" ht="13.5" thickBot="1">
      <c r="A74" s="4"/>
      <c r="B74" s="32" t="s">
        <v>84</v>
      </c>
      <c r="C74" s="398">
        <v>125603.77</v>
      </c>
      <c r="D74" s="102">
        <v>13721.73</v>
      </c>
      <c r="E74" s="102">
        <v>8830.74</v>
      </c>
      <c r="F74" s="102">
        <v>5887.16</v>
      </c>
      <c r="G74" s="102">
        <v>8830.74</v>
      </c>
      <c r="H74" s="102">
        <f>D74+E74+F74+G74</f>
        <v>37270.37</v>
      </c>
      <c r="I74" s="229">
        <f t="shared" si="0"/>
        <v>28713.690292758092</v>
      </c>
      <c r="J74" s="109"/>
      <c r="K74" s="109"/>
      <c r="L74" s="109"/>
      <c r="M74" s="109"/>
      <c r="N74" s="236">
        <f>J74+K74+L74+M74</f>
        <v>0</v>
      </c>
      <c r="O74" s="146">
        <f>C74+I74-N74</f>
        <v>154317.4602927581</v>
      </c>
      <c r="P74" s="12"/>
    </row>
    <row r="75" spans="1:16" ht="13.5" thickBot="1">
      <c r="A75" s="1"/>
      <c r="B75" s="15"/>
      <c r="C75" s="213"/>
      <c r="D75" s="94"/>
      <c r="E75" s="95"/>
      <c r="F75" s="95"/>
      <c r="G75" s="95"/>
      <c r="H75" s="95"/>
      <c r="I75" s="229">
        <f aca="true" t="shared" si="1" ref="I75:I127">H75/1.1/1.18</f>
        <v>0</v>
      </c>
      <c r="J75" s="107"/>
      <c r="K75" s="107"/>
      <c r="L75" s="107"/>
      <c r="M75" s="107"/>
      <c r="N75" s="238"/>
      <c r="O75" s="117"/>
      <c r="P75" s="12"/>
    </row>
    <row r="76" spans="1:16" ht="13.5" thickBot="1">
      <c r="A76" s="4"/>
      <c r="B76" s="32" t="s">
        <v>85</v>
      </c>
      <c r="C76" s="398">
        <v>220829.71</v>
      </c>
      <c r="D76" s="102">
        <v>39883.95</v>
      </c>
      <c r="E76" s="102">
        <v>39883.95</v>
      </c>
      <c r="F76" s="102">
        <v>39883.95</v>
      </c>
      <c r="G76" s="102">
        <v>39883.95</v>
      </c>
      <c r="H76" s="102">
        <f>D76+E76+F76+G76</f>
        <v>159535.8</v>
      </c>
      <c r="I76" s="229">
        <f t="shared" si="1"/>
        <v>122908.93682588598</v>
      </c>
      <c r="J76" s="109"/>
      <c r="K76" s="109"/>
      <c r="L76" s="109"/>
      <c r="M76" s="109"/>
      <c r="N76" s="236">
        <f>J76+K76+L76+M76</f>
        <v>0</v>
      </c>
      <c r="O76" s="146">
        <f>C76+I76-N76</f>
        <v>343738.646825886</v>
      </c>
      <c r="P76" s="12"/>
    </row>
    <row r="77" spans="1:16" ht="13.5" thickBot="1">
      <c r="A77" s="1"/>
      <c r="B77" s="27"/>
      <c r="C77" s="213"/>
      <c r="D77" s="94"/>
      <c r="E77" s="95"/>
      <c r="F77" s="95"/>
      <c r="G77" s="95"/>
      <c r="H77" s="95"/>
      <c r="I77" s="229">
        <f t="shared" si="1"/>
        <v>0</v>
      </c>
      <c r="J77" s="107"/>
      <c r="K77" s="107"/>
      <c r="L77" s="107"/>
      <c r="M77" s="107"/>
      <c r="N77" s="238"/>
      <c r="O77" s="117"/>
      <c r="P77" s="12"/>
    </row>
    <row r="78" spans="1:16" ht="13.5" thickBot="1">
      <c r="A78" s="4"/>
      <c r="B78" s="32" t="s">
        <v>86</v>
      </c>
      <c r="C78" s="398">
        <v>225210.01</v>
      </c>
      <c r="D78" s="102">
        <v>85406.61</v>
      </c>
      <c r="E78" s="102">
        <v>85406.61</v>
      </c>
      <c r="F78" s="102">
        <v>85406.61</v>
      </c>
      <c r="G78" s="102">
        <v>85406.61</v>
      </c>
      <c r="H78" s="102">
        <f>D78+E78+F78+G78</f>
        <v>341626.44</v>
      </c>
      <c r="I78" s="229">
        <f t="shared" si="1"/>
        <v>263194.4838212635</v>
      </c>
      <c r="J78" s="109"/>
      <c r="K78" s="109"/>
      <c r="L78" s="109"/>
      <c r="M78" s="109"/>
      <c r="N78" s="236">
        <f>J78+K78+L78+M78</f>
        <v>0</v>
      </c>
      <c r="O78" s="146">
        <f>C78+I78-N78</f>
        <v>488404.4938212635</v>
      </c>
      <c r="P78" s="12"/>
    </row>
    <row r="79" spans="1:16" ht="13.5" thickBot="1">
      <c r="A79" s="1"/>
      <c r="B79" s="27"/>
      <c r="C79" s="213"/>
      <c r="D79" s="94"/>
      <c r="E79" s="95"/>
      <c r="F79" s="95"/>
      <c r="G79" s="95"/>
      <c r="H79" s="95"/>
      <c r="I79" s="229">
        <f t="shared" si="1"/>
        <v>0</v>
      </c>
      <c r="J79" s="107"/>
      <c r="K79" s="107"/>
      <c r="L79" s="107"/>
      <c r="M79" s="107"/>
      <c r="N79" s="238"/>
      <c r="O79" s="117"/>
      <c r="P79" s="12"/>
    </row>
    <row r="80" spans="1:16" ht="13.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>D80+E80+F80+G80</f>
        <v>0</v>
      </c>
      <c r="I80" s="229">
        <f t="shared" si="1"/>
        <v>0</v>
      </c>
      <c r="J80" s="109"/>
      <c r="K80" s="109"/>
      <c r="L80" s="109"/>
      <c r="M80" s="109"/>
      <c r="N80" s="236">
        <f>J80+K80+L80+M80</f>
        <v>0</v>
      </c>
      <c r="O80" s="146">
        <f>C80+I80-N80</f>
        <v>0</v>
      </c>
      <c r="P80" s="12"/>
    </row>
    <row r="81" spans="1:16" ht="13.5" thickBot="1">
      <c r="A81" s="1"/>
      <c r="B81" s="15"/>
      <c r="C81" s="213"/>
      <c r="D81" s="94"/>
      <c r="E81" s="95"/>
      <c r="F81" s="95"/>
      <c r="G81" s="95"/>
      <c r="H81" s="95"/>
      <c r="I81" s="229">
        <f t="shared" si="1"/>
        <v>0</v>
      </c>
      <c r="J81" s="107"/>
      <c r="K81" s="107"/>
      <c r="L81" s="107"/>
      <c r="M81" s="107"/>
      <c r="N81" s="238"/>
      <c r="O81" s="117"/>
      <c r="P81" s="12"/>
    </row>
    <row r="82" spans="1:16" ht="13.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>D82+E82+F82+G82</f>
        <v>0</v>
      </c>
      <c r="I82" s="229">
        <f t="shared" si="1"/>
        <v>0</v>
      </c>
      <c r="J82" s="109"/>
      <c r="K82" s="109"/>
      <c r="L82" s="109"/>
      <c r="M82" s="109"/>
      <c r="N82" s="236">
        <f>J82+K82+L82+M82</f>
        <v>0</v>
      </c>
      <c r="O82" s="146">
        <f>C82+I82-N82</f>
        <v>0</v>
      </c>
      <c r="P82" s="12"/>
    </row>
    <row r="83" spans="1:16" ht="13.5" thickBot="1">
      <c r="A83" s="1"/>
      <c r="B83" s="15"/>
      <c r="C83" s="213"/>
      <c r="D83" s="94"/>
      <c r="E83" s="95"/>
      <c r="F83" s="95"/>
      <c r="G83" s="95"/>
      <c r="H83" s="95"/>
      <c r="I83" s="229">
        <f t="shared" si="1"/>
        <v>0</v>
      </c>
      <c r="J83" s="107"/>
      <c r="K83" s="107"/>
      <c r="L83" s="107"/>
      <c r="M83" s="107"/>
      <c r="N83" s="238"/>
      <c r="O83" s="117"/>
      <c r="P83" s="12"/>
    </row>
    <row r="84" spans="1:16" ht="13.5" thickBot="1">
      <c r="A84" s="4"/>
      <c r="B84" s="32" t="s">
        <v>89</v>
      </c>
      <c r="C84" s="398">
        <v>0</v>
      </c>
      <c r="D84" s="102"/>
      <c r="E84" s="102"/>
      <c r="F84" s="102"/>
      <c r="G84" s="102"/>
      <c r="H84" s="102">
        <f>D84+E84+F84+G84</f>
        <v>0</v>
      </c>
      <c r="I84" s="229">
        <f t="shared" si="1"/>
        <v>0</v>
      </c>
      <c r="J84" s="109"/>
      <c r="K84" s="109"/>
      <c r="L84" s="109"/>
      <c r="M84" s="109"/>
      <c r="N84" s="236">
        <f>J84+K84+L84+M84</f>
        <v>0</v>
      </c>
      <c r="O84" s="146">
        <f>C84+I84-N84</f>
        <v>0</v>
      </c>
      <c r="P84" s="12"/>
    </row>
    <row r="85" spans="1:16" ht="13.5" thickBot="1">
      <c r="A85" s="1"/>
      <c r="B85" s="15"/>
      <c r="C85" s="213"/>
      <c r="D85" s="94"/>
      <c r="E85" s="95"/>
      <c r="F85" s="95"/>
      <c r="G85" s="95"/>
      <c r="H85" s="95"/>
      <c r="I85" s="229">
        <f t="shared" si="1"/>
        <v>0</v>
      </c>
      <c r="J85" s="107"/>
      <c r="K85" s="107"/>
      <c r="L85" s="107"/>
      <c r="M85" s="107"/>
      <c r="N85" s="238"/>
      <c r="O85" s="117"/>
      <c r="P85" s="12"/>
    </row>
    <row r="86" spans="1:16" ht="13.5" thickBot="1">
      <c r="A86" s="4"/>
      <c r="B86" s="19" t="s">
        <v>91</v>
      </c>
      <c r="C86" s="398">
        <v>0</v>
      </c>
      <c r="D86" s="102"/>
      <c r="E86" s="102"/>
      <c r="F86" s="102"/>
      <c r="G86" s="102"/>
      <c r="H86" s="102">
        <f>D86+E86+F86+G86</f>
        <v>0</v>
      </c>
      <c r="I86" s="229">
        <f t="shared" si="1"/>
        <v>0</v>
      </c>
      <c r="J86" s="109"/>
      <c r="K86" s="109"/>
      <c r="L86" s="109"/>
      <c r="M86" s="109"/>
      <c r="N86" s="236">
        <f>J86+K86+L86+M86</f>
        <v>0</v>
      </c>
      <c r="O86" s="146">
        <f>C86+I86-N86</f>
        <v>0</v>
      </c>
      <c r="P86" s="12"/>
    </row>
    <row r="87" spans="1:16" ht="13.5" thickBot="1">
      <c r="A87" s="1"/>
      <c r="B87" s="15"/>
      <c r="C87" s="213"/>
      <c r="D87" s="94"/>
      <c r="E87" s="95"/>
      <c r="F87" s="95"/>
      <c r="G87" s="95"/>
      <c r="H87" s="95"/>
      <c r="I87" s="229">
        <f t="shared" si="1"/>
        <v>0</v>
      </c>
      <c r="J87" s="107"/>
      <c r="K87" s="107"/>
      <c r="L87" s="107"/>
      <c r="M87" s="107"/>
      <c r="N87" s="238"/>
      <c r="O87" s="117"/>
      <c r="P87" s="12"/>
    </row>
    <row r="88" spans="1:16" ht="13.5" thickBot="1">
      <c r="A88" s="4"/>
      <c r="B88" s="19" t="s">
        <v>93</v>
      </c>
      <c r="C88" s="398">
        <v>0</v>
      </c>
      <c r="D88" s="102"/>
      <c r="E88" s="102"/>
      <c r="F88" s="102"/>
      <c r="G88" s="102"/>
      <c r="H88" s="102">
        <f>D88+E88+F88+G88</f>
        <v>0</v>
      </c>
      <c r="I88" s="229">
        <f t="shared" si="1"/>
        <v>0</v>
      </c>
      <c r="J88" s="109"/>
      <c r="K88" s="109"/>
      <c r="L88" s="109"/>
      <c r="M88" s="109"/>
      <c r="N88" s="236">
        <f>J88+K88+L88+M88</f>
        <v>0</v>
      </c>
      <c r="O88" s="146">
        <f>C88+I88-N88</f>
        <v>0</v>
      </c>
      <c r="P88" s="12"/>
    </row>
    <row r="89" spans="1:16" ht="13.5" thickBot="1">
      <c r="A89" s="2"/>
      <c r="B89" s="3"/>
      <c r="C89" s="213"/>
      <c r="D89" s="94"/>
      <c r="E89" s="95"/>
      <c r="F89" s="95"/>
      <c r="G89" s="95"/>
      <c r="H89" s="95"/>
      <c r="I89" s="229">
        <f t="shared" si="1"/>
        <v>0</v>
      </c>
      <c r="J89" s="107"/>
      <c r="K89" s="107"/>
      <c r="L89" s="107"/>
      <c r="M89" s="107"/>
      <c r="N89" s="238"/>
      <c r="O89" s="117"/>
      <c r="P89" s="12"/>
    </row>
    <row r="90" spans="1:16" ht="13.5" thickBot="1">
      <c r="A90" s="35"/>
      <c r="B90" s="19" t="s">
        <v>102</v>
      </c>
      <c r="C90" s="398">
        <v>0</v>
      </c>
      <c r="D90" s="102"/>
      <c r="E90" s="102"/>
      <c r="F90" s="102"/>
      <c r="G90" s="102"/>
      <c r="H90" s="102">
        <f>D90+E90+F90+G90</f>
        <v>0</v>
      </c>
      <c r="I90" s="229">
        <f t="shared" si="1"/>
        <v>0</v>
      </c>
      <c r="J90" s="109"/>
      <c r="K90" s="109"/>
      <c r="L90" s="109"/>
      <c r="M90" s="109"/>
      <c r="N90" s="236">
        <f>J90+K90+L90+M90</f>
        <v>0</v>
      </c>
      <c r="O90" s="146">
        <f>C90+I90-N90</f>
        <v>0</v>
      </c>
      <c r="P90" s="12"/>
    </row>
    <row r="91" spans="1:16" ht="13.5" thickBot="1">
      <c r="A91" s="1"/>
      <c r="B91" s="15"/>
      <c r="C91" s="213"/>
      <c r="D91" s="94"/>
      <c r="E91" s="95"/>
      <c r="F91" s="95"/>
      <c r="G91" s="95"/>
      <c r="H91" s="95"/>
      <c r="I91" s="229">
        <f t="shared" si="1"/>
        <v>0</v>
      </c>
      <c r="J91" s="107"/>
      <c r="K91" s="107"/>
      <c r="L91" s="107"/>
      <c r="M91" s="107"/>
      <c r="N91" s="238"/>
      <c r="O91" s="117"/>
      <c r="P91" s="12"/>
    </row>
    <row r="92" spans="1:16" ht="13.5" thickBot="1">
      <c r="A92" s="263"/>
      <c r="B92" s="32" t="s">
        <v>325</v>
      </c>
      <c r="C92" s="398">
        <v>0</v>
      </c>
      <c r="D92" s="102"/>
      <c r="E92" s="102"/>
      <c r="F92" s="102"/>
      <c r="G92" s="102"/>
      <c r="H92" s="102">
        <f>D92+E92+F92+G92</f>
        <v>0</v>
      </c>
      <c r="I92" s="229">
        <f t="shared" si="1"/>
        <v>0</v>
      </c>
      <c r="J92" s="109"/>
      <c r="K92" s="109"/>
      <c r="L92" s="109"/>
      <c r="M92" s="109"/>
      <c r="N92" s="236">
        <f>J92+K92+L92+M92</f>
        <v>0</v>
      </c>
      <c r="O92" s="146">
        <f>C92+I92-N92</f>
        <v>0</v>
      </c>
      <c r="P92" s="12"/>
    </row>
    <row r="93" spans="1:16" ht="13.5" thickBot="1">
      <c r="A93" s="15"/>
      <c r="B93" s="3"/>
      <c r="C93" s="272"/>
      <c r="D93" s="273"/>
      <c r="E93" s="273"/>
      <c r="F93" s="273"/>
      <c r="G93" s="273"/>
      <c r="H93" s="273"/>
      <c r="I93" s="229">
        <f t="shared" si="1"/>
        <v>0</v>
      </c>
      <c r="J93" s="275"/>
      <c r="K93" s="275"/>
      <c r="L93" s="275"/>
      <c r="M93" s="275"/>
      <c r="N93" s="274"/>
      <c r="O93" s="276"/>
      <c r="P93" s="12"/>
    </row>
    <row r="94" spans="1:16" ht="13.5" thickBot="1">
      <c r="A94" s="30"/>
      <c r="B94" s="26" t="s">
        <v>221</v>
      </c>
      <c r="C94" s="211">
        <v>0</v>
      </c>
      <c r="D94" s="102"/>
      <c r="E94" s="102"/>
      <c r="F94" s="102"/>
      <c r="G94" s="102"/>
      <c r="H94" s="102">
        <f>D94+E94+F94+G94</f>
        <v>0</v>
      </c>
      <c r="I94" s="229">
        <f t="shared" si="1"/>
        <v>0</v>
      </c>
      <c r="J94" s="109"/>
      <c r="K94" s="109"/>
      <c r="L94" s="109"/>
      <c r="M94" s="109"/>
      <c r="N94" s="236">
        <f>J94+K94+L94+M94</f>
        <v>0</v>
      </c>
      <c r="O94" s="146">
        <f>C94+I94-N94</f>
        <v>0</v>
      </c>
      <c r="P94" s="12"/>
    </row>
    <row r="95" spans="1:16" ht="13.5" thickBot="1">
      <c r="A95" s="15"/>
      <c r="B95" s="3"/>
      <c r="C95" s="272"/>
      <c r="D95" s="273"/>
      <c r="E95" s="273"/>
      <c r="F95" s="273"/>
      <c r="G95" s="273"/>
      <c r="H95" s="273"/>
      <c r="I95" s="229">
        <f t="shared" si="1"/>
        <v>0</v>
      </c>
      <c r="J95" s="275"/>
      <c r="K95" s="275"/>
      <c r="L95" s="275"/>
      <c r="M95" s="275"/>
      <c r="N95" s="274"/>
      <c r="O95" s="276"/>
      <c r="P95" s="12"/>
    </row>
    <row r="96" spans="1:16" ht="13.5" thickBot="1">
      <c r="A96" s="263"/>
      <c r="B96" s="19" t="s">
        <v>222</v>
      </c>
      <c r="C96" s="211">
        <v>0</v>
      </c>
      <c r="D96" s="102"/>
      <c r="E96" s="102"/>
      <c r="F96" s="102"/>
      <c r="G96" s="102"/>
      <c r="H96" s="102">
        <f>D96+E96+F96+G96</f>
        <v>0</v>
      </c>
      <c r="I96" s="229">
        <f t="shared" si="1"/>
        <v>0</v>
      </c>
      <c r="J96" s="109"/>
      <c r="K96" s="109"/>
      <c r="L96" s="109"/>
      <c r="M96" s="109"/>
      <c r="N96" s="236">
        <f>J96+K96+L96+M96</f>
        <v>0</v>
      </c>
      <c r="O96" s="146">
        <f>C96+I96-N96</f>
        <v>0</v>
      </c>
      <c r="P96" s="12"/>
    </row>
    <row r="97" spans="1:16" ht="13.5" thickBot="1">
      <c r="A97" s="15"/>
      <c r="B97" s="3"/>
      <c r="C97" s="272"/>
      <c r="D97" s="273"/>
      <c r="E97" s="273"/>
      <c r="F97" s="273"/>
      <c r="G97" s="273"/>
      <c r="H97" s="273"/>
      <c r="I97" s="229">
        <f t="shared" si="1"/>
        <v>0</v>
      </c>
      <c r="J97" s="275"/>
      <c r="K97" s="275"/>
      <c r="L97" s="275"/>
      <c r="M97" s="275"/>
      <c r="N97" s="274"/>
      <c r="O97" s="276"/>
      <c r="P97" s="12"/>
    </row>
    <row r="98" spans="1:16" ht="13.5" thickBot="1">
      <c r="A98" s="263"/>
      <c r="B98" s="19" t="s">
        <v>223</v>
      </c>
      <c r="C98" s="211">
        <v>0</v>
      </c>
      <c r="D98" s="102"/>
      <c r="E98" s="102"/>
      <c r="F98" s="102"/>
      <c r="G98" s="102"/>
      <c r="H98" s="102">
        <f>D98+E98+F98+G98</f>
        <v>0</v>
      </c>
      <c r="I98" s="229">
        <f t="shared" si="1"/>
        <v>0</v>
      </c>
      <c r="J98" s="109"/>
      <c r="K98" s="109"/>
      <c r="L98" s="109"/>
      <c r="M98" s="109"/>
      <c r="N98" s="236">
        <f>J98+K98+L98+M98</f>
        <v>0</v>
      </c>
      <c r="O98" s="146">
        <f>C98+I98-N98</f>
        <v>0</v>
      </c>
      <c r="P98" s="12"/>
    </row>
    <row r="99" spans="1:16" ht="13.5" thickBot="1">
      <c r="A99" s="15"/>
      <c r="B99" s="3"/>
      <c r="C99" s="272"/>
      <c r="D99" s="273"/>
      <c r="E99" s="273"/>
      <c r="F99" s="273"/>
      <c r="G99" s="273"/>
      <c r="H99" s="273"/>
      <c r="I99" s="229">
        <f t="shared" si="1"/>
        <v>0</v>
      </c>
      <c r="J99" s="275"/>
      <c r="K99" s="275"/>
      <c r="L99" s="275"/>
      <c r="M99" s="275"/>
      <c r="N99" s="274"/>
      <c r="O99" s="276"/>
      <c r="P99" s="12"/>
    </row>
    <row r="100" spans="1:16" ht="13.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>D100+E100+F100+G100</f>
        <v>0</v>
      </c>
      <c r="I100" s="229">
        <f t="shared" si="1"/>
        <v>0</v>
      </c>
      <c r="J100" s="109"/>
      <c r="K100" s="109"/>
      <c r="L100" s="109"/>
      <c r="M100" s="109"/>
      <c r="N100" s="236">
        <f>J100+K100+L100+M100</f>
        <v>0</v>
      </c>
      <c r="O100" s="146">
        <f>C100+I100-N100</f>
        <v>0</v>
      </c>
      <c r="P100" s="12"/>
    </row>
    <row r="101" spans="1:16" ht="13.5" thickBot="1">
      <c r="A101" s="15"/>
      <c r="B101" s="3"/>
      <c r="C101" s="272"/>
      <c r="D101" s="273"/>
      <c r="E101" s="273"/>
      <c r="F101" s="273"/>
      <c r="G101" s="273"/>
      <c r="H101" s="273"/>
      <c r="I101" s="229">
        <f t="shared" si="1"/>
        <v>0</v>
      </c>
      <c r="J101" s="275"/>
      <c r="K101" s="275"/>
      <c r="L101" s="275"/>
      <c r="M101" s="275"/>
      <c r="N101" s="274"/>
      <c r="O101" s="276"/>
      <c r="P101" s="12"/>
    </row>
    <row r="102" spans="1:16" ht="13.5" thickBot="1">
      <c r="A102" s="263"/>
      <c r="B102" s="19" t="s">
        <v>225</v>
      </c>
      <c r="C102" s="211">
        <v>4684.52</v>
      </c>
      <c r="D102" s="102">
        <v>793.11</v>
      </c>
      <c r="E102" s="102">
        <v>793.11</v>
      </c>
      <c r="F102" s="102">
        <v>793.11</v>
      </c>
      <c r="G102" s="102">
        <v>793.11</v>
      </c>
      <c r="H102" s="102">
        <f>D102+E102+F102+G102</f>
        <v>3172.44</v>
      </c>
      <c r="I102" s="229">
        <f t="shared" si="1"/>
        <v>2444.0986132511557</v>
      </c>
      <c r="J102" s="109"/>
      <c r="K102" s="109"/>
      <c r="L102" s="109"/>
      <c r="M102" s="109"/>
      <c r="N102" s="236">
        <f>J102+K102+L102+M102</f>
        <v>0</v>
      </c>
      <c r="O102" s="146">
        <f>C102+I102-N102</f>
        <v>7128.618613251156</v>
      </c>
      <c r="P102" s="12"/>
    </row>
    <row r="103" spans="1:16" ht="13.5" thickBot="1">
      <c r="A103" s="15"/>
      <c r="B103" s="3"/>
      <c r="C103" s="272"/>
      <c r="D103" s="273"/>
      <c r="E103" s="273"/>
      <c r="F103" s="273"/>
      <c r="G103" s="273"/>
      <c r="H103" s="273"/>
      <c r="I103" s="229">
        <f t="shared" si="1"/>
        <v>0</v>
      </c>
      <c r="J103" s="275"/>
      <c r="K103" s="275"/>
      <c r="L103" s="275"/>
      <c r="M103" s="275"/>
      <c r="N103" s="274"/>
      <c r="O103" s="276"/>
      <c r="P103" s="12"/>
    </row>
    <row r="104" spans="1:16" ht="13.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>D104+E104+F104+G104</f>
        <v>0</v>
      </c>
      <c r="I104" s="229">
        <f t="shared" si="1"/>
        <v>0</v>
      </c>
      <c r="J104" s="109"/>
      <c r="K104" s="109"/>
      <c r="L104" s="109"/>
      <c r="M104" s="109"/>
      <c r="N104" s="236">
        <f>J104+K104+L104+M104</f>
        <v>0</v>
      </c>
      <c r="O104" s="146">
        <f>C104+I104-N104</f>
        <v>0</v>
      </c>
      <c r="P104" s="12"/>
    </row>
    <row r="105" spans="1:16" ht="13.5" thickBot="1">
      <c r="A105" s="15"/>
      <c r="B105" s="3"/>
      <c r="C105" s="272"/>
      <c r="D105" s="273"/>
      <c r="E105" s="273"/>
      <c r="F105" s="273"/>
      <c r="G105" s="273"/>
      <c r="H105" s="273"/>
      <c r="I105" s="229">
        <f t="shared" si="1"/>
        <v>0</v>
      </c>
      <c r="J105" s="275"/>
      <c r="K105" s="275"/>
      <c r="L105" s="275"/>
      <c r="M105" s="275"/>
      <c r="N105" s="274"/>
      <c r="O105" s="276"/>
      <c r="P105" s="12"/>
    </row>
    <row r="106" spans="1:16" ht="13.5" thickBot="1">
      <c r="A106" s="263"/>
      <c r="B106" s="19"/>
      <c r="C106" s="211">
        <v>0</v>
      </c>
      <c r="D106" s="102"/>
      <c r="E106" s="102"/>
      <c r="F106" s="102"/>
      <c r="G106" s="102"/>
      <c r="H106" s="102">
        <f>D106+E106+F106+G106</f>
        <v>0</v>
      </c>
      <c r="I106" s="229">
        <f t="shared" si="1"/>
        <v>0</v>
      </c>
      <c r="J106" s="109"/>
      <c r="K106" s="109"/>
      <c r="L106" s="109"/>
      <c r="M106" s="109"/>
      <c r="N106" s="236">
        <f>J106+K106+L106+M106</f>
        <v>0</v>
      </c>
      <c r="O106" s="146">
        <f>C106+I106-N106</f>
        <v>0</v>
      </c>
      <c r="P106" s="12"/>
    </row>
    <row r="107" spans="1:16" ht="13.5" thickBot="1">
      <c r="A107" s="7"/>
      <c r="B107" s="5"/>
      <c r="C107" s="214"/>
      <c r="D107" s="277"/>
      <c r="E107" s="277"/>
      <c r="F107" s="277"/>
      <c r="G107" s="277"/>
      <c r="H107" s="277"/>
      <c r="I107" s="229">
        <f t="shared" si="1"/>
        <v>0</v>
      </c>
      <c r="J107" s="279"/>
      <c r="K107" s="279"/>
      <c r="L107" s="279"/>
      <c r="M107" s="279"/>
      <c r="N107" s="278"/>
      <c r="O107" s="162"/>
      <c r="P107" s="12"/>
    </row>
    <row r="108" spans="1:16" ht="13.5" thickBot="1">
      <c r="A108" s="263"/>
      <c r="B108" s="19"/>
      <c r="C108" s="211">
        <v>0</v>
      </c>
      <c r="D108" s="102"/>
      <c r="E108" s="102"/>
      <c r="F108" s="102"/>
      <c r="G108" s="102"/>
      <c r="H108" s="102">
        <f>D108+E108+F108+G108</f>
        <v>0</v>
      </c>
      <c r="I108" s="229">
        <f t="shared" si="1"/>
        <v>0</v>
      </c>
      <c r="J108" s="109"/>
      <c r="K108" s="109"/>
      <c r="L108" s="109"/>
      <c r="M108" s="109"/>
      <c r="N108" s="236">
        <f>J108+K108+L108+M108</f>
        <v>0</v>
      </c>
      <c r="O108" s="146">
        <f>C108+I108-N108</f>
        <v>0</v>
      </c>
      <c r="P108" s="12"/>
    </row>
    <row r="109" spans="1:16" ht="13.5" thickBot="1">
      <c r="A109" s="15"/>
      <c r="B109" s="3"/>
      <c r="C109" s="272"/>
      <c r="D109" s="273"/>
      <c r="E109" s="273"/>
      <c r="F109" s="273"/>
      <c r="G109" s="273"/>
      <c r="H109" s="273"/>
      <c r="I109" s="229">
        <f t="shared" si="1"/>
        <v>0</v>
      </c>
      <c r="J109" s="275"/>
      <c r="K109" s="275"/>
      <c r="L109" s="275"/>
      <c r="M109" s="275"/>
      <c r="N109" s="274"/>
      <c r="O109" s="276"/>
      <c r="P109" s="12"/>
    </row>
    <row r="110" spans="1:16" ht="13.5" thickBot="1">
      <c r="A110" s="263"/>
      <c r="B110" s="19"/>
      <c r="C110" s="211">
        <v>0</v>
      </c>
      <c r="D110" s="102"/>
      <c r="E110" s="102"/>
      <c r="F110" s="102"/>
      <c r="G110" s="102"/>
      <c r="H110" s="102">
        <f>D110+E110+F110+G110</f>
        <v>0</v>
      </c>
      <c r="I110" s="229">
        <f t="shared" si="1"/>
        <v>0</v>
      </c>
      <c r="J110" s="109"/>
      <c r="K110" s="109"/>
      <c r="L110" s="109"/>
      <c r="M110" s="109"/>
      <c r="N110" s="236">
        <f>J110+K110+L110+M110</f>
        <v>0</v>
      </c>
      <c r="O110" s="146">
        <f>C110+I110-N110</f>
        <v>0</v>
      </c>
      <c r="P110" s="12"/>
    </row>
    <row r="111" spans="1:16" ht="13.5" thickBot="1">
      <c r="A111" s="15"/>
      <c r="B111" s="3"/>
      <c r="C111" s="272"/>
      <c r="D111" s="273"/>
      <c r="E111" s="273"/>
      <c r="F111" s="273"/>
      <c r="G111" s="273"/>
      <c r="H111" s="273"/>
      <c r="I111" s="229">
        <f t="shared" si="1"/>
        <v>0</v>
      </c>
      <c r="J111" s="275"/>
      <c r="K111" s="275"/>
      <c r="L111" s="275"/>
      <c r="M111" s="275"/>
      <c r="N111" s="274"/>
      <c r="O111" s="276"/>
      <c r="P111" s="12"/>
    </row>
    <row r="112" spans="1:16" ht="13.5" thickBot="1">
      <c r="A112" s="263"/>
      <c r="B112" s="19"/>
      <c r="C112" s="211">
        <v>0</v>
      </c>
      <c r="D112" s="102"/>
      <c r="E112" s="102"/>
      <c r="F112" s="102"/>
      <c r="G112" s="102"/>
      <c r="H112" s="102">
        <f>D112+E112+F112+G112</f>
        <v>0</v>
      </c>
      <c r="I112" s="229">
        <f t="shared" si="1"/>
        <v>0</v>
      </c>
      <c r="J112" s="109"/>
      <c r="K112" s="109"/>
      <c r="L112" s="109"/>
      <c r="M112" s="109"/>
      <c r="N112" s="236">
        <f>J112+K112+L112+M112</f>
        <v>0</v>
      </c>
      <c r="O112" s="146">
        <f>C112+I112-N112</f>
        <v>0</v>
      </c>
      <c r="P112" s="12"/>
    </row>
    <row r="113" spans="1:16" ht="13.5" thickBot="1">
      <c r="A113" s="24"/>
      <c r="B113" s="38"/>
      <c r="C113" s="210"/>
      <c r="D113" s="283"/>
      <c r="E113" s="283"/>
      <c r="F113" s="283"/>
      <c r="G113" s="283"/>
      <c r="H113" s="283"/>
      <c r="I113" s="229">
        <f t="shared" si="1"/>
        <v>0</v>
      </c>
      <c r="J113" s="285"/>
      <c r="K113" s="285"/>
      <c r="L113" s="285"/>
      <c r="M113" s="285"/>
      <c r="N113" s="284"/>
      <c r="O113" s="114"/>
      <c r="P113" s="12"/>
    </row>
    <row r="114" spans="1:16" ht="13.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>D114+E114+F114+G114</f>
        <v>0</v>
      </c>
      <c r="I114" s="229">
        <f t="shared" si="1"/>
        <v>0</v>
      </c>
      <c r="J114" s="109"/>
      <c r="K114" s="109"/>
      <c r="L114" s="109"/>
      <c r="M114" s="109"/>
      <c r="N114" s="236">
        <f>J114+K114+L114+M114</f>
        <v>0</v>
      </c>
      <c r="O114" s="146">
        <f>C114+I114-N114</f>
        <v>0</v>
      </c>
      <c r="P114" s="12"/>
    </row>
    <row r="115" spans="1:16" ht="13.5" thickBot="1">
      <c r="A115" s="24"/>
      <c r="B115" s="38"/>
      <c r="C115" s="210"/>
      <c r="D115" s="283"/>
      <c r="E115" s="283"/>
      <c r="F115" s="283"/>
      <c r="G115" s="283"/>
      <c r="H115" s="283"/>
      <c r="I115" s="229">
        <f t="shared" si="1"/>
        <v>0</v>
      </c>
      <c r="J115" s="285"/>
      <c r="K115" s="285"/>
      <c r="L115" s="285"/>
      <c r="M115" s="285"/>
      <c r="N115" s="284"/>
      <c r="O115" s="114"/>
      <c r="P115" s="12"/>
    </row>
    <row r="116" spans="1:16" ht="13.5" thickBot="1">
      <c r="A116" s="30"/>
      <c r="B116" s="6" t="s">
        <v>228</v>
      </c>
      <c r="C116" s="211">
        <v>0</v>
      </c>
      <c r="D116" s="102"/>
      <c r="E116" s="102"/>
      <c r="F116" s="102"/>
      <c r="G116" s="102"/>
      <c r="H116" s="102">
        <f>D116+E116+F116+G116</f>
        <v>0</v>
      </c>
      <c r="I116" s="229">
        <f t="shared" si="1"/>
        <v>0</v>
      </c>
      <c r="J116" s="109"/>
      <c r="K116" s="109"/>
      <c r="L116" s="109"/>
      <c r="M116" s="109"/>
      <c r="N116" s="236">
        <f>J116+K116+L116+M116</f>
        <v>0</v>
      </c>
      <c r="O116" s="146">
        <f>C116+I116-N116</f>
        <v>0</v>
      </c>
      <c r="P116" s="12"/>
    </row>
    <row r="117" spans="1:16" ht="13.5" thickBot="1">
      <c r="A117" s="36"/>
      <c r="B117" s="29"/>
      <c r="C117" s="210"/>
      <c r="D117" s="283"/>
      <c r="E117" s="283"/>
      <c r="F117" s="283"/>
      <c r="G117" s="283"/>
      <c r="H117" s="283"/>
      <c r="I117" s="229">
        <f t="shared" si="1"/>
        <v>0</v>
      </c>
      <c r="J117" s="285"/>
      <c r="K117" s="285"/>
      <c r="L117" s="285"/>
      <c r="M117" s="285"/>
      <c r="N117" s="284"/>
      <c r="O117" s="114"/>
      <c r="P117" s="12"/>
    </row>
    <row r="118" spans="1:16" ht="13.5" thickBot="1">
      <c r="A118" s="30"/>
      <c r="B118" s="6" t="s">
        <v>229</v>
      </c>
      <c r="C118" s="211">
        <v>0</v>
      </c>
      <c r="D118" s="102"/>
      <c r="E118" s="102"/>
      <c r="F118" s="102"/>
      <c r="G118" s="102"/>
      <c r="H118" s="102">
        <f>D118+E118+F118+G118</f>
        <v>0</v>
      </c>
      <c r="I118" s="229">
        <f t="shared" si="1"/>
        <v>0</v>
      </c>
      <c r="J118" s="109"/>
      <c r="K118" s="109"/>
      <c r="L118" s="109"/>
      <c r="M118" s="109"/>
      <c r="N118" s="236">
        <f>J118+K118+L118+M118</f>
        <v>0</v>
      </c>
      <c r="O118" s="146">
        <f>C118+I118-N118</f>
        <v>0</v>
      </c>
      <c r="P118" s="12"/>
    </row>
    <row r="119" spans="1:16" ht="13.5" thickBot="1">
      <c r="A119" s="36"/>
      <c r="B119" s="29"/>
      <c r="C119" s="210"/>
      <c r="D119" s="283"/>
      <c r="E119" s="283"/>
      <c r="F119" s="283"/>
      <c r="G119" s="283"/>
      <c r="H119" s="283"/>
      <c r="I119" s="229">
        <f t="shared" si="1"/>
        <v>0</v>
      </c>
      <c r="J119" s="285"/>
      <c r="K119" s="285"/>
      <c r="L119" s="285"/>
      <c r="M119" s="285"/>
      <c r="N119" s="284"/>
      <c r="O119" s="114"/>
      <c r="P119" s="12"/>
    </row>
    <row r="120" spans="1:16" ht="13.5" thickBot="1">
      <c r="A120" s="30"/>
      <c r="B120" s="6"/>
      <c r="C120" s="211">
        <v>0</v>
      </c>
      <c r="D120" s="102"/>
      <c r="E120" s="102"/>
      <c r="F120" s="102"/>
      <c r="G120" s="102"/>
      <c r="H120" s="102">
        <f>D120+E120+F120+G120</f>
        <v>0</v>
      </c>
      <c r="I120" s="229">
        <f t="shared" si="1"/>
        <v>0</v>
      </c>
      <c r="J120" s="109"/>
      <c r="K120" s="109"/>
      <c r="L120" s="109"/>
      <c r="M120" s="109"/>
      <c r="N120" s="236">
        <f>J120+K120+L120+M120</f>
        <v>0</v>
      </c>
      <c r="O120" s="146">
        <f>C120+I120-N120</f>
        <v>0</v>
      </c>
      <c r="P120" s="12"/>
    </row>
    <row r="121" spans="1:16" ht="13.5" thickBot="1">
      <c r="A121" s="36"/>
      <c r="B121" s="29"/>
      <c r="C121" s="210"/>
      <c r="D121" s="283"/>
      <c r="E121" s="283"/>
      <c r="F121" s="283"/>
      <c r="G121" s="283"/>
      <c r="H121" s="283"/>
      <c r="I121" s="229">
        <f t="shared" si="1"/>
        <v>0</v>
      </c>
      <c r="J121" s="285"/>
      <c r="K121" s="285"/>
      <c r="L121" s="285"/>
      <c r="M121" s="285"/>
      <c r="N121" s="284"/>
      <c r="O121" s="114"/>
      <c r="P121" s="12"/>
    </row>
    <row r="122" spans="1:16" ht="13.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>D122+E122+F122+G122</f>
        <v>0</v>
      </c>
      <c r="I122" s="229">
        <f t="shared" si="1"/>
        <v>0</v>
      </c>
      <c r="J122" s="109"/>
      <c r="K122" s="109"/>
      <c r="L122" s="109"/>
      <c r="M122" s="109"/>
      <c r="N122" s="236">
        <f>J122+K122+L122+M122</f>
        <v>0</v>
      </c>
      <c r="O122" s="146">
        <f>C122+H122-N122</f>
        <v>0</v>
      </c>
      <c r="P122" s="12"/>
    </row>
    <row r="123" spans="1:16" ht="13.5" thickBot="1">
      <c r="A123" s="36"/>
      <c r="B123" s="29"/>
      <c r="C123" s="210"/>
      <c r="D123" s="283"/>
      <c r="E123" s="283"/>
      <c r="F123" s="283"/>
      <c r="G123" s="283"/>
      <c r="H123" s="283"/>
      <c r="I123" s="229">
        <f t="shared" si="1"/>
        <v>0</v>
      </c>
      <c r="J123" s="285"/>
      <c r="K123" s="285"/>
      <c r="L123" s="285"/>
      <c r="M123" s="285"/>
      <c r="N123" s="284"/>
      <c r="O123" s="114"/>
      <c r="P123" s="12"/>
    </row>
    <row r="124" spans="1:16" ht="13.5" thickBot="1">
      <c r="A124" s="30"/>
      <c r="B124" s="6" t="s">
        <v>231</v>
      </c>
      <c r="C124" s="211">
        <v>0</v>
      </c>
      <c r="D124" s="102"/>
      <c r="E124" s="102"/>
      <c r="F124" s="102"/>
      <c r="G124" s="102"/>
      <c r="H124" s="102">
        <f>D124+E124+F124+G124</f>
        <v>0</v>
      </c>
      <c r="I124" s="229">
        <f t="shared" si="1"/>
        <v>0</v>
      </c>
      <c r="J124" s="109"/>
      <c r="K124" s="109"/>
      <c r="L124" s="109"/>
      <c r="M124" s="109"/>
      <c r="N124" s="236">
        <f>J124+K124+L124+M124</f>
        <v>0</v>
      </c>
      <c r="O124" s="146">
        <f>C124+I124-N124</f>
        <v>0</v>
      </c>
      <c r="P124" s="12"/>
    </row>
    <row r="125" spans="1:16" ht="13.5" thickBot="1">
      <c r="A125" s="1"/>
      <c r="B125" s="2"/>
      <c r="C125" s="182"/>
      <c r="D125" s="269"/>
      <c r="E125" s="269"/>
      <c r="F125" s="269"/>
      <c r="G125" s="269"/>
      <c r="H125" s="269"/>
      <c r="I125" s="229">
        <f t="shared" si="1"/>
        <v>0</v>
      </c>
      <c r="J125" s="271"/>
      <c r="K125" s="271"/>
      <c r="L125" s="271"/>
      <c r="M125" s="271"/>
      <c r="N125" s="270"/>
      <c r="O125" s="160"/>
      <c r="P125" s="12"/>
    </row>
    <row r="126" spans="1:16" ht="13.5" thickBot="1">
      <c r="A126" s="30"/>
      <c r="B126" s="6"/>
      <c r="C126" s="211">
        <v>0</v>
      </c>
      <c r="D126" s="102"/>
      <c r="E126" s="102"/>
      <c r="F126" s="102"/>
      <c r="G126" s="102"/>
      <c r="H126" s="102">
        <f>D126+E126+F126+G126</f>
        <v>0</v>
      </c>
      <c r="I126" s="229">
        <f t="shared" si="1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  <c r="P126" s="12"/>
    </row>
    <row r="127" spans="1:16" ht="13.5" thickBot="1">
      <c r="A127" s="36"/>
      <c r="B127" s="29"/>
      <c r="C127" s="210"/>
      <c r="D127" s="264"/>
      <c r="E127" s="283"/>
      <c r="F127" s="283"/>
      <c r="G127" s="283"/>
      <c r="H127" s="283"/>
      <c r="I127" s="229">
        <f t="shared" si="1"/>
        <v>0</v>
      </c>
      <c r="J127" s="285"/>
      <c r="K127" s="285"/>
      <c r="L127" s="285"/>
      <c r="M127" s="285"/>
      <c r="N127" s="286"/>
      <c r="O127" s="114"/>
      <c r="P127" s="12"/>
    </row>
    <row r="128" spans="1:16" ht="13.5" thickBot="1">
      <c r="A128" s="265"/>
      <c r="B128" s="246"/>
      <c r="C128" s="248"/>
      <c r="D128" s="266"/>
      <c r="E128" s="265"/>
      <c r="F128" s="265"/>
      <c r="G128" s="265"/>
      <c r="H128" s="265"/>
      <c r="I128" s="267"/>
      <c r="J128" s="265"/>
      <c r="K128" s="265"/>
      <c r="L128" s="265"/>
      <c r="M128" s="265"/>
      <c r="N128" s="268"/>
      <c r="O128" s="245"/>
      <c r="P128" s="12"/>
    </row>
    <row r="129" spans="1:16" ht="13.5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1824334.1099999999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462416.88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461698.11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458754.52999999997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357567.1499999999</v>
      </c>
      <c r="H129" s="137">
        <f>D129+E129+F129+G129</f>
        <v>1740436.67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1340860.30046225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3165194.410462249</v>
      </c>
      <c r="P129" s="69"/>
    </row>
    <row r="130" spans="1:16" ht="13.5" thickBot="1">
      <c r="A130" s="1"/>
      <c r="B130" s="134" t="s">
        <v>385</v>
      </c>
      <c r="C130" s="218"/>
      <c r="D130" s="42"/>
      <c r="E130" s="42"/>
      <c r="F130" s="42"/>
      <c r="G130" s="42"/>
      <c r="H130" s="137"/>
      <c r="I130" s="229">
        <f>H129-I129</f>
        <v>399576.36953775</v>
      </c>
      <c r="J130" s="42"/>
      <c r="K130" s="42"/>
      <c r="L130" s="42"/>
      <c r="M130" s="42"/>
      <c r="N130" s="145"/>
      <c r="O130" s="229"/>
      <c r="P130" s="12"/>
    </row>
    <row r="131" spans="1:16" ht="13.5" thickBot="1">
      <c r="A131" s="7"/>
      <c r="B131" s="135"/>
      <c r="C131" s="219"/>
      <c r="D131" s="42"/>
      <c r="E131" s="42"/>
      <c r="F131" s="42"/>
      <c r="G131" s="42"/>
      <c r="H131" s="137"/>
      <c r="I131" s="229">
        <v>0</v>
      </c>
      <c r="J131" s="42"/>
      <c r="K131" s="42"/>
      <c r="L131" s="42"/>
      <c r="M131" s="42"/>
      <c r="N131" s="145"/>
      <c r="O131" s="229"/>
      <c r="P131" s="12"/>
    </row>
    <row r="132" spans="1:16" ht="13.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1740436.67</v>
      </c>
      <c r="J132" s="167"/>
      <c r="K132" s="167"/>
      <c r="L132" s="167"/>
      <c r="M132" s="167"/>
      <c r="N132" s="164"/>
      <c r="O132" s="243"/>
      <c r="P132" s="12"/>
    </row>
    <row r="133" spans="1:16" ht="12.75">
      <c r="A133" s="38"/>
      <c r="B133" s="29"/>
      <c r="C133" s="189"/>
      <c r="D133" s="12"/>
      <c r="E133" s="12"/>
      <c r="F133" s="12"/>
      <c r="G133" s="12"/>
      <c r="H133" s="12"/>
      <c r="I133" s="378"/>
      <c r="J133" s="12"/>
      <c r="K133" s="12"/>
      <c r="L133" s="12"/>
      <c r="M133" s="12"/>
      <c r="N133" s="12"/>
      <c r="O133" s="378"/>
      <c r="P133" s="12"/>
    </row>
    <row r="134" spans="1:16" ht="12.75">
      <c r="A134" s="12"/>
      <c r="B134" s="12"/>
      <c r="C134" s="69"/>
      <c r="D134" s="12"/>
      <c r="E134" s="12"/>
      <c r="F134" s="12"/>
      <c r="G134" s="12"/>
      <c r="H134" s="12"/>
      <c r="I134" s="482"/>
      <c r="J134" s="12"/>
      <c r="K134" s="12"/>
      <c r="L134" s="12"/>
      <c r="M134" s="12"/>
      <c r="N134" s="12"/>
      <c r="O134" s="12"/>
      <c r="P134" s="12"/>
    </row>
    <row r="135" spans="1:16" ht="12.75">
      <c r="A135" s="24"/>
      <c r="B135" s="24"/>
      <c r="C135" s="18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3.5" thickBot="1">
      <c r="A136" s="24"/>
      <c r="B136" s="25"/>
      <c r="C136" s="69"/>
      <c r="D136" s="183" t="s">
        <v>217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3.5" thickBot="1">
      <c r="A137" s="7" t="s">
        <v>97</v>
      </c>
      <c r="B137" s="79"/>
      <c r="C137" s="209"/>
      <c r="D137" s="240" t="s">
        <v>395</v>
      </c>
      <c r="E137" s="232"/>
      <c r="F137" s="232"/>
      <c r="G137" s="232"/>
      <c r="H137" s="233"/>
      <c r="I137" s="223"/>
      <c r="J137" s="249"/>
      <c r="K137" s="85" t="s">
        <v>396</v>
      </c>
      <c r="L137" s="85"/>
      <c r="M137" s="86"/>
      <c r="N137" s="89"/>
      <c r="O137" s="115"/>
      <c r="P137" s="12"/>
    </row>
    <row r="138" spans="1:16" ht="45.75" thickBot="1">
      <c r="A138" s="27" t="s">
        <v>120</v>
      </c>
      <c r="B138" s="6" t="s">
        <v>64</v>
      </c>
      <c r="C138" s="331" t="s">
        <v>397</v>
      </c>
      <c r="D138" s="262" t="s">
        <v>220</v>
      </c>
      <c r="E138" s="233" t="s">
        <v>313</v>
      </c>
      <c r="F138" s="231" t="s">
        <v>350</v>
      </c>
      <c r="G138" s="231" t="s">
        <v>354</v>
      </c>
      <c r="H138" s="234" t="s">
        <v>398</v>
      </c>
      <c r="I138" s="90" t="s">
        <v>399</v>
      </c>
      <c r="J138" s="262" t="s">
        <v>353</v>
      </c>
      <c r="K138" s="262"/>
      <c r="L138" s="233"/>
      <c r="M138" s="88"/>
      <c r="N138" s="235" t="s">
        <v>400</v>
      </c>
      <c r="O138" s="116" t="s">
        <v>401</v>
      </c>
      <c r="P138" s="12"/>
    </row>
    <row r="139" spans="1:16" ht="13.5" thickBot="1">
      <c r="A139" s="15"/>
      <c r="B139" s="27"/>
      <c r="C139" s="72"/>
      <c r="D139" s="103"/>
      <c r="E139" s="104"/>
      <c r="F139" s="104"/>
      <c r="G139" s="104"/>
      <c r="H139" s="104"/>
      <c r="I139" s="104"/>
      <c r="J139" s="110"/>
      <c r="K139" s="110"/>
      <c r="L139" s="110"/>
      <c r="M139" s="110"/>
      <c r="N139" s="111"/>
      <c r="O139" s="119"/>
      <c r="P139" s="12"/>
    </row>
    <row r="140" spans="1:16" ht="13.5" thickBot="1">
      <c r="A140" s="397"/>
      <c r="B140" s="32" t="s">
        <v>208</v>
      </c>
      <c r="C140" s="415">
        <v>0</v>
      </c>
      <c r="D140" s="102"/>
      <c r="E140" s="102"/>
      <c r="F140" s="102"/>
      <c r="G140" s="102"/>
      <c r="H140" s="102">
        <f>D140+E140+F140+G140</f>
        <v>0</v>
      </c>
      <c r="I140" s="229">
        <f aca="true" t="shared" si="2" ref="I140:I203">H140/1.1/1.18</f>
        <v>0</v>
      </c>
      <c r="J140" s="109"/>
      <c r="K140" s="109"/>
      <c r="L140" s="109"/>
      <c r="M140" s="109"/>
      <c r="N140" s="236">
        <f>J140+K140+L140+M140</f>
        <v>0</v>
      </c>
      <c r="O140" s="146">
        <f>C140+I140-N140</f>
        <v>0</v>
      </c>
      <c r="P140" s="12"/>
    </row>
    <row r="141" spans="1:16" ht="13.5" thickBot="1">
      <c r="A141" s="15"/>
      <c r="B141" s="27"/>
      <c r="C141" s="76"/>
      <c r="D141" s="94"/>
      <c r="E141" s="95"/>
      <c r="F141" s="95"/>
      <c r="G141" s="95"/>
      <c r="H141" s="95"/>
      <c r="I141" s="229">
        <f t="shared" si="2"/>
        <v>0</v>
      </c>
      <c r="J141" s="107"/>
      <c r="K141" s="107"/>
      <c r="L141" s="107"/>
      <c r="M141" s="107"/>
      <c r="N141" s="112"/>
      <c r="O141" s="119"/>
      <c r="P141" s="12"/>
    </row>
    <row r="142" spans="1:16" ht="13.5" thickBot="1">
      <c r="A142" s="397"/>
      <c r="B142" s="32" t="s">
        <v>209</v>
      </c>
      <c r="C142" s="415">
        <v>0</v>
      </c>
      <c r="D142" s="102"/>
      <c r="E142" s="102"/>
      <c r="F142" s="102"/>
      <c r="G142" s="102"/>
      <c r="H142" s="102">
        <f>D142+E142+F142+G142</f>
        <v>0</v>
      </c>
      <c r="I142" s="229">
        <f t="shared" si="2"/>
        <v>0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0</v>
      </c>
      <c r="P142" s="12"/>
    </row>
    <row r="143" spans="1:16" ht="13.5" thickBot="1">
      <c r="A143" s="1"/>
      <c r="B143" s="27"/>
      <c r="C143" s="70"/>
      <c r="D143" s="94"/>
      <c r="E143" s="95"/>
      <c r="F143" s="95"/>
      <c r="G143" s="95"/>
      <c r="H143" s="95"/>
      <c r="I143" s="229">
        <f t="shared" si="2"/>
        <v>0</v>
      </c>
      <c r="J143" s="107"/>
      <c r="K143" s="107"/>
      <c r="L143" s="107"/>
      <c r="M143" s="107"/>
      <c r="N143" s="112"/>
      <c r="O143" s="119"/>
      <c r="P143" s="12"/>
    </row>
    <row r="144" spans="1:16" ht="13.5" thickBot="1">
      <c r="A144" s="397"/>
      <c r="B144" s="19" t="s">
        <v>326</v>
      </c>
      <c r="C144" s="415">
        <v>0</v>
      </c>
      <c r="D144" s="102"/>
      <c r="E144" s="102"/>
      <c r="F144" s="102"/>
      <c r="G144" s="102"/>
      <c r="H144" s="102">
        <f>D144+E144+F144+G144</f>
        <v>0</v>
      </c>
      <c r="I144" s="229">
        <f t="shared" si="2"/>
        <v>0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0</v>
      </c>
      <c r="P144" s="12"/>
    </row>
    <row r="145" spans="1:16" ht="13.5" thickBot="1">
      <c r="A145" s="1"/>
      <c r="B145" s="15"/>
      <c r="C145" s="70"/>
      <c r="D145" s="94"/>
      <c r="E145" s="95"/>
      <c r="F145" s="95"/>
      <c r="G145" s="95"/>
      <c r="H145" s="95"/>
      <c r="I145" s="229">
        <f t="shared" si="2"/>
        <v>0</v>
      </c>
      <c r="J145" s="107"/>
      <c r="K145" s="107"/>
      <c r="L145" s="107"/>
      <c r="M145" s="107"/>
      <c r="N145" s="112"/>
      <c r="O145" s="119"/>
      <c r="P145" s="12"/>
    </row>
    <row r="146" spans="1:16" ht="13.5" thickBot="1">
      <c r="A146" s="397"/>
      <c r="B146" s="19" t="s">
        <v>43</v>
      </c>
      <c r="C146" s="415">
        <v>0</v>
      </c>
      <c r="D146" s="102"/>
      <c r="E146" s="102"/>
      <c r="F146" s="102"/>
      <c r="G146" s="102"/>
      <c r="H146" s="102">
        <f>D146+E146+F146+G146</f>
        <v>0</v>
      </c>
      <c r="I146" s="229">
        <f t="shared" si="2"/>
        <v>0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0</v>
      </c>
      <c r="P146" s="12"/>
    </row>
    <row r="147" spans="1:16" ht="13.5" thickBot="1">
      <c r="A147" s="1"/>
      <c r="B147" s="15"/>
      <c r="C147" s="70"/>
      <c r="D147" s="94"/>
      <c r="E147" s="95"/>
      <c r="F147" s="95"/>
      <c r="G147" s="95"/>
      <c r="H147" s="95"/>
      <c r="I147" s="229">
        <f t="shared" si="2"/>
        <v>0</v>
      </c>
      <c r="J147" s="107"/>
      <c r="K147" s="107"/>
      <c r="L147" s="107"/>
      <c r="M147" s="107"/>
      <c r="N147" s="112"/>
      <c r="O147" s="119"/>
      <c r="P147" s="12"/>
    </row>
    <row r="148" spans="1:16" ht="13.5" thickBot="1">
      <c r="A148" s="397"/>
      <c r="B148" s="32" t="s">
        <v>327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2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  <c r="P148" s="12"/>
    </row>
    <row r="149" spans="1:16" ht="13.5" thickBot="1">
      <c r="A149" s="1"/>
      <c r="B149" s="15"/>
      <c r="C149" s="70"/>
      <c r="D149" s="94"/>
      <c r="E149" s="95"/>
      <c r="F149" s="95"/>
      <c r="G149" s="95"/>
      <c r="H149" s="95"/>
      <c r="I149" s="229">
        <f t="shared" si="2"/>
        <v>0</v>
      </c>
      <c r="J149" s="107"/>
      <c r="K149" s="107"/>
      <c r="L149" s="107"/>
      <c r="M149" s="107"/>
      <c r="N149" s="112"/>
      <c r="O149" s="119"/>
      <c r="P149" s="12"/>
    </row>
    <row r="150" spans="1:16" ht="13.5" thickBot="1">
      <c r="A150" s="397"/>
      <c r="B150" s="32" t="s">
        <v>210</v>
      </c>
      <c r="C150" s="415">
        <v>0</v>
      </c>
      <c r="D150" s="102"/>
      <c r="E150" s="102"/>
      <c r="F150" s="102"/>
      <c r="G150" s="102"/>
      <c r="H150" s="102">
        <f>D150+E150+F150+G150</f>
        <v>0</v>
      </c>
      <c r="I150" s="229">
        <f t="shared" si="2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  <c r="P150" s="12"/>
    </row>
    <row r="151" spans="1:16" ht="13.5" thickBot="1">
      <c r="A151" s="1"/>
      <c r="B151" s="15"/>
      <c r="C151" s="70"/>
      <c r="D151" s="94"/>
      <c r="E151" s="95"/>
      <c r="F151" s="95"/>
      <c r="G151" s="95"/>
      <c r="H151" s="95"/>
      <c r="I151" s="229">
        <f t="shared" si="2"/>
        <v>0</v>
      </c>
      <c r="J151" s="107"/>
      <c r="K151" s="107"/>
      <c r="L151" s="107"/>
      <c r="M151" s="107"/>
      <c r="N151" s="112"/>
      <c r="O151" s="119"/>
      <c r="P151" s="12"/>
    </row>
    <row r="152" spans="1:16" ht="13.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2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  <c r="P152" s="12"/>
    </row>
    <row r="153" spans="1:16" ht="13.5" thickBot="1">
      <c r="A153" s="1"/>
      <c r="B153" s="15"/>
      <c r="C153" s="70"/>
      <c r="D153" s="94"/>
      <c r="E153" s="95"/>
      <c r="F153" s="95"/>
      <c r="G153" s="95"/>
      <c r="H153" s="95"/>
      <c r="I153" s="229">
        <f t="shared" si="2"/>
        <v>0</v>
      </c>
      <c r="J153" s="107"/>
      <c r="K153" s="107"/>
      <c r="L153" s="107"/>
      <c r="M153" s="107"/>
      <c r="N153" s="112"/>
      <c r="O153" s="119"/>
      <c r="P153" s="12"/>
    </row>
    <row r="154" spans="1:16" ht="13.5" thickBot="1">
      <c r="A154" s="397"/>
      <c r="B154" s="32" t="s">
        <v>212</v>
      </c>
      <c r="C154" s="415">
        <v>0</v>
      </c>
      <c r="D154" s="102"/>
      <c r="E154" s="102"/>
      <c r="F154" s="102"/>
      <c r="G154" s="102"/>
      <c r="H154" s="102">
        <f>D154+E154+F154+G154</f>
        <v>0</v>
      </c>
      <c r="I154" s="229">
        <f t="shared" si="2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  <c r="P154" s="12"/>
    </row>
    <row r="155" spans="1:16" ht="13.5" thickBot="1">
      <c r="A155" s="1"/>
      <c r="B155" s="15"/>
      <c r="C155" s="70"/>
      <c r="D155" s="94"/>
      <c r="E155" s="95"/>
      <c r="F155" s="95"/>
      <c r="G155" s="95"/>
      <c r="H155" s="95"/>
      <c r="I155" s="229">
        <f t="shared" si="2"/>
        <v>0</v>
      </c>
      <c r="J155" s="107"/>
      <c r="K155" s="107"/>
      <c r="L155" s="107"/>
      <c r="M155" s="107"/>
      <c r="N155" s="112"/>
      <c r="O155" s="119"/>
      <c r="P155" s="12"/>
    </row>
    <row r="156" spans="1:16" ht="13.5" thickBot="1">
      <c r="A156" s="397"/>
      <c r="B156" s="32" t="s">
        <v>213</v>
      </c>
      <c r="C156" s="415">
        <v>0</v>
      </c>
      <c r="D156" s="102"/>
      <c r="E156" s="102"/>
      <c r="F156" s="102"/>
      <c r="G156" s="102"/>
      <c r="H156" s="102">
        <f>D156+E156+F156+G156</f>
        <v>0</v>
      </c>
      <c r="I156" s="229">
        <f t="shared" si="2"/>
        <v>0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0</v>
      </c>
      <c r="P156" s="12"/>
    </row>
    <row r="157" spans="1:16" ht="13.5" thickBot="1">
      <c r="A157" s="28"/>
      <c r="B157" s="29"/>
      <c r="C157" s="73"/>
      <c r="D157" s="94"/>
      <c r="E157" s="95"/>
      <c r="F157" s="95"/>
      <c r="G157" s="95"/>
      <c r="H157" s="95"/>
      <c r="I157" s="229">
        <f t="shared" si="2"/>
        <v>0</v>
      </c>
      <c r="J157" s="107"/>
      <c r="K157" s="107"/>
      <c r="L157" s="107"/>
      <c r="M157" s="107"/>
      <c r="N157" s="112"/>
      <c r="O157" s="119"/>
      <c r="P157" s="12"/>
    </row>
    <row r="158" spans="1:16" ht="13.5" thickBot="1">
      <c r="A158" s="397"/>
      <c r="B158" s="19" t="s">
        <v>214</v>
      </c>
      <c r="C158" s="415">
        <v>1557.02</v>
      </c>
      <c r="D158" s="102">
        <v>263.61</v>
      </c>
      <c r="E158" s="102">
        <v>263.61</v>
      </c>
      <c r="F158" s="102">
        <v>263.61</v>
      </c>
      <c r="G158" s="102">
        <v>263.61</v>
      </c>
      <c r="H158" s="102">
        <f>D158+E158+F158+G158</f>
        <v>1054.44</v>
      </c>
      <c r="I158" s="229">
        <f t="shared" si="2"/>
        <v>812.3574730354392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2369.377473035439</v>
      </c>
      <c r="P158" s="12"/>
    </row>
    <row r="159" spans="1:16" ht="13.5" thickBot="1">
      <c r="A159" s="2"/>
      <c r="B159" s="29"/>
      <c r="C159" s="70"/>
      <c r="D159" s="94"/>
      <c r="E159" s="95"/>
      <c r="F159" s="95"/>
      <c r="G159" s="95"/>
      <c r="H159" s="95"/>
      <c r="I159" s="229">
        <f t="shared" si="2"/>
        <v>0</v>
      </c>
      <c r="J159" s="107"/>
      <c r="K159" s="107"/>
      <c r="L159" s="107"/>
      <c r="M159" s="107"/>
      <c r="N159" s="112"/>
      <c r="O159" s="119"/>
      <c r="P159" s="12"/>
    </row>
    <row r="160" spans="1:16" ht="13.5" thickBot="1">
      <c r="A160" s="397"/>
      <c r="B160" s="19" t="s">
        <v>0</v>
      </c>
      <c r="C160" s="415">
        <v>0</v>
      </c>
      <c r="D160" s="102"/>
      <c r="E160" s="102"/>
      <c r="F160" s="102"/>
      <c r="G160" s="102"/>
      <c r="H160" s="102">
        <f>D160+E160+F160+G160</f>
        <v>0</v>
      </c>
      <c r="I160" s="229">
        <f t="shared" si="2"/>
        <v>0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0</v>
      </c>
      <c r="P160" s="12"/>
    </row>
    <row r="161" spans="1:16" ht="13.5" thickBot="1">
      <c r="A161" s="1"/>
      <c r="B161" s="15"/>
      <c r="C161" s="70"/>
      <c r="D161" s="94"/>
      <c r="E161" s="95"/>
      <c r="F161" s="95"/>
      <c r="G161" s="95"/>
      <c r="H161" s="95"/>
      <c r="I161" s="229">
        <f t="shared" si="2"/>
        <v>0</v>
      </c>
      <c r="J161" s="107"/>
      <c r="K161" s="107"/>
      <c r="L161" s="107"/>
      <c r="M161" s="107"/>
      <c r="N161" s="112"/>
      <c r="O161" s="119"/>
      <c r="P161" s="12"/>
    </row>
    <row r="162" spans="1:16" ht="13.5" thickBot="1">
      <c r="A162" s="397"/>
      <c r="B162" s="19" t="s">
        <v>1</v>
      </c>
      <c r="C162" s="415">
        <v>0</v>
      </c>
      <c r="D162" s="102"/>
      <c r="E162" s="102"/>
      <c r="F162" s="102"/>
      <c r="G162" s="102"/>
      <c r="H162" s="102">
        <f>D162+E162+F162+G162</f>
        <v>0</v>
      </c>
      <c r="I162" s="229">
        <f t="shared" si="2"/>
        <v>0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0</v>
      </c>
      <c r="P162" s="12"/>
    </row>
    <row r="163" spans="1:16" ht="13.5" thickBot="1">
      <c r="A163" s="1"/>
      <c r="B163" s="15"/>
      <c r="C163" s="70"/>
      <c r="D163" s="94"/>
      <c r="E163" s="95"/>
      <c r="F163" s="95"/>
      <c r="G163" s="95"/>
      <c r="H163" s="95"/>
      <c r="I163" s="229">
        <f t="shared" si="2"/>
        <v>0</v>
      </c>
      <c r="J163" s="107"/>
      <c r="K163" s="107"/>
      <c r="L163" s="107"/>
      <c r="M163" s="107"/>
      <c r="N163" s="112"/>
      <c r="O163" s="119"/>
      <c r="P163" s="12"/>
    </row>
    <row r="164" spans="1:16" ht="13.5" thickBot="1">
      <c r="A164" s="397"/>
      <c r="B164" s="32" t="s">
        <v>2</v>
      </c>
      <c r="C164" s="415">
        <v>0</v>
      </c>
      <c r="D164" s="102"/>
      <c r="E164" s="102"/>
      <c r="F164" s="102"/>
      <c r="G164" s="102"/>
      <c r="H164" s="102">
        <f>D164+E164+F164+G164</f>
        <v>0</v>
      </c>
      <c r="I164" s="229">
        <f t="shared" si="2"/>
        <v>0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0</v>
      </c>
      <c r="P164" s="12"/>
    </row>
    <row r="165" spans="1:16" ht="13.5" thickBot="1">
      <c r="A165" s="1"/>
      <c r="B165" s="15"/>
      <c r="C165" s="70"/>
      <c r="D165" s="94"/>
      <c r="E165" s="95"/>
      <c r="F165" s="95"/>
      <c r="G165" s="95"/>
      <c r="H165" s="95"/>
      <c r="I165" s="229">
        <f t="shared" si="2"/>
        <v>0</v>
      </c>
      <c r="J165" s="107"/>
      <c r="K165" s="107"/>
      <c r="L165" s="107"/>
      <c r="M165" s="107"/>
      <c r="N165" s="120"/>
      <c r="O165" s="123"/>
      <c r="P165" s="12"/>
    </row>
    <row r="166" spans="1:16" ht="13.5" thickBot="1">
      <c r="A166" s="397"/>
      <c r="B166" s="19" t="s">
        <v>7</v>
      </c>
      <c r="C166" s="415">
        <v>0</v>
      </c>
      <c r="D166" s="102"/>
      <c r="E166" s="102"/>
      <c r="F166" s="102"/>
      <c r="G166" s="102"/>
      <c r="H166" s="102">
        <f>D166+E166+F166+G166</f>
        <v>0</v>
      </c>
      <c r="I166" s="229">
        <f t="shared" si="2"/>
        <v>0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0</v>
      </c>
      <c r="P166" s="12"/>
    </row>
    <row r="167" spans="1:16" ht="13.5" thickBot="1">
      <c r="A167" s="28"/>
      <c r="B167" s="29"/>
      <c r="C167" s="73"/>
      <c r="D167" s="94"/>
      <c r="E167" s="95"/>
      <c r="F167" s="95"/>
      <c r="G167" s="95"/>
      <c r="H167" s="95"/>
      <c r="I167" s="229">
        <f t="shared" si="2"/>
        <v>0</v>
      </c>
      <c r="J167" s="107"/>
      <c r="K167" s="107"/>
      <c r="L167" s="107"/>
      <c r="M167" s="107"/>
      <c r="N167" s="120"/>
      <c r="O167" s="123"/>
      <c r="P167" s="12"/>
    </row>
    <row r="168" spans="1:16" ht="13.5" thickBot="1">
      <c r="A168" s="397"/>
      <c r="B168" s="32" t="s">
        <v>8</v>
      </c>
      <c r="C168" s="415">
        <v>0</v>
      </c>
      <c r="D168" s="102"/>
      <c r="E168" s="102"/>
      <c r="F168" s="102"/>
      <c r="G168" s="102"/>
      <c r="H168" s="102">
        <f>D168+E168+F168+G168</f>
        <v>0</v>
      </c>
      <c r="I168" s="229">
        <f t="shared" si="2"/>
        <v>0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0</v>
      </c>
      <c r="P168" s="12"/>
    </row>
    <row r="169" spans="1:16" ht="13.5" thickBot="1">
      <c r="A169" s="1"/>
      <c r="B169" s="15"/>
      <c r="C169" s="70"/>
      <c r="D169" s="94"/>
      <c r="E169" s="95"/>
      <c r="F169" s="95"/>
      <c r="G169" s="95"/>
      <c r="H169" s="95"/>
      <c r="I169" s="229">
        <f t="shared" si="2"/>
        <v>0</v>
      </c>
      <c r="J169" s="107"/>
      <c r="K169" s="107"/>
      <c r="L169" s="107"/>
      <c r="M169" s="107"/>
      <c r="N169" s="120"/>
      <c r="O169" s="123"/>
      <c r="P169" s="12"/>
    </row>
    <row r="170" spans="1:16" ht="13.5" thickBot="1">
      <c r="A170" s="397"/>
      <c r="B170" s="32" t="s">
        <v>9</v>
      </c>
      <c r="C170" s="415">
        <v>0</v>
      </c>
      <c r="D170" s="102"/>
      <c r="E170" s="102"/>
      <c r="F170" s="102"/>
      <c r="G170" s="102"/>
      <c r="H170" s="102">
        <f>D170+E170+F170+G170</f>
        <v>0</v>
      </c>
      <c r="I170" s="229">
        <f t="shared" si="2"/>
        <v>0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0</v>
      </c>
      <c r="P170" s="12"/>
    </row>
    <row r="171" spans="1:16" ht="13.5" thickBot="1">
      <c r="A171" s="1"/>
      <c r="B171" s="15"/>
      <c r="C171" s="70"/>
      <c r="D171" s="94"/>
      <c r="E171" s="95"/>
      <c r="F171" s="95"/>
      <c r="G171" s="95"/>
      <c r="H171" s="95"/>
      <c r="I171" s="229">
        <f t="shared" si="2"/>
        <v>0</v>
      </c>
      <c r="J171" s="107"/>
      <c r="K171" s="107"/>
      <c r="L171" s="107"/>
      <c r="M171" s="107"/>
      <c r="N171" s="120"/>
      <c r="O171" s="123"/>
      <c r="P171" s="12"/>
    </row>
    <row r="172" spans="1:16" ht="13.5" thickBot="1">
      <c r="A172" s="397"/>
      <c r="B172" s="32" t="s">
        <v>341</v>
      </c>
      <c r="C172" s="415">
        <v>0</v>
      </c>
      <c r="D172" s="102"/>
      <c r="E172" s="102"/>
      <c r="F172" s="102"/>
      <c r="G172" s="102">
        <v>8004.75</v>
      </c>
      <c r="H172" s="102">
        <f>D172+E172+F172+G172</f>
        <v>8004.75</v>
      </c>
      <c r="I172" s="229">
        <f t="shared" si="2"/>
        <v>6166.987673343606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6166.987673343606</v>
      </c>
      <c r="P172" s="12"/>
    </row>
    <row r="173" spans="1:16" ht="13.5" thickBot="1">
      <c r="A173" s="1"/>
      <c r="B173" s="15"/>
      <c r="C173" s="70"/>
      <c r="D173" s="94"/>
      <c r="E173" s="95"/>
      <c r="F173" s="95"/>
      <c r="G173" s="95"/>
      <c r="H173" s="95"/>
      <c r="I173" s="229">
        <f t="shared" si="2"/>
        <v>0</v>
      </c>
      <c r="J173" s="107"/>
      <c r="K173" s="107"/>
      <c r="L173" s="107"/>
      <c r="M173" s="107"/>
      <c r="N173" s="120"/>
      <c r="O173" s="123"/>
      <c r="P173" s="12"/>
    </row>
    <row r="174" spans="1:16" ht="13.5" thickBot="1">
      <c r="A174" s="397"/>
      <c r="B174" s="32" t="s">
        <v>11</v>
      </c>
      <c r="C174" s="415">
        <v>-7644.04</v>
      </c>
      <c r="D174" s="102">
        <v>587.31</v>
      </c>
      <c r="E174" s="102">
        <v>587.31</v>
      </c>
      <c r="F174" s="102">
        <v>587.31</v>
      </c>
      <c r="G174" s="102">
        <v>587.31</v>
      </c>
      <c r="H174" s="102">
        <f>D174+E174+F174+G174</f>
        <v>2349.24</v>
      </c>
      <c r="I174" s="229">
        <f t="shared" si="2"/>
        <v>1809.8921417565484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-5834.147858243452</v>
      </c>
      <c r="P174" s="12"/>
    </row>
    <row r="175" spans="1:16" ht="13.5" thickBot="1">
      <c r="A175" s="1"/>
      <c r="B175" s="15"/>
      <c r="C175" s="70"/>
      <c r="D175" s="94"/>
      <c r="E175" s="95"/>
      <c r="F175" s="95"/>
      <c r="G175" s="95"/>
      <c r="H175" s="95"/>
      <c r="I175" s="229">
        <f t="shared" si="2"/>
        <v>0</v>
      </c>
      <c r="J175" s="107"/>
      <c r="K175" s="107"/>
      <c r="L175" s="107"/>
      <c r="M175" s="107"/>
      <c r="N175" s="120"/>
      <c r="O175" s="123"/>
      <c r="P175" s="12"/>
    </row>
    <row r="176" spans="1:16" ht="13.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2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  <c r="P176" s="12"/>
    </row>
    <row r="177" spans="1:16" ht="13.5" thickBot="1">
      <c r="A177" s="1"/>
      <c r="B177" s="27"/>
      <c r="C177" s="70"/>
      <c r="D177" s="94"/>
      <c r="E177" s="95"/>
      <c r="F177" s="95"/>
      <c r="G177" s="95"/>
      <c r="H177" s="95"/>
      <c r="I177" s="229">
        <f t="shared" si="2"/>
        <v>0</v>
      </c>
      <c r="J177" s="107"/>
      <c r="K177" s="107"/>
      <c r="L177" s="107"/>
      <c r="M177" s="107"/>
      <c r="N177" s="120"/>
      <c r="O177" s="123"/>
      <c r="P177" s="12"/>
    </row>
    <row r="178" spans="1:16" ht="13.5" thickBot="1">
      <c r="A178" s="397"/>
      <c r="B178" s="32" t="s">
        <v>13</v>
      </c>
      <c r="C178" s="415">
        <v>0</v>
      </c>
      <c r="D178" s="102"/>
      <c r="E178" s="102"/>
      <c r="F178" s="102"/>
      <c r="G178" s="102"/>
      <c r="H178" s="102">
        <f>D178+E178+F178+G178</f>
        <v>0</v>
      </c>
      <c r="I178" s="229">
        <f t="shared" si="2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  <c r="P178" s="12"/>
    </row>
    <row r="179" spans="1:16" ht="13.5" thickBot="1">
      <c r="A179" s="1"/>
      <c r="B179" s="15"/>
      <c r="C179" s="70"/>
      <c r="D179" s="94"/>
      <c r="E179" s="95"/>
      <c r="F179" s="95"/>
      <c r="G179" s="95"/>
      <c r="H179" s="95"/>
      <c r="I179" s="229">
        <f t="shared" si="2"/>
        <v>0</v>
      </c>
      <c r="J179" s="107"/>
      <c r="K179" s="107"/>
      <c r="L179" s="107"/>
      <c r="M179" s="107"/>
      <c r="N179" s="120"/>
      <c r="O179" s="123"/>
      <c r="P179" s="12"/>
    </row>
    <row r="180" spans="1:16" ht="13.5" thickBot="1">
      <c r="A180" s="397"/>
      <c r="B180" s="19" t="s">
        <v>14</v>
      </c>
      <c r="C180" s="415">
        <v>0</v>
      </c>
      <c r="D180" s="102"/>
      <c r="E180" s="102"/>
      <c r="F180" s="102"/>
      <c r="G180" s="102"/>
      <c r="H180" s="102">
        <f>D180+E180+F180+G180</f>
        <v>0</v>
      </c>
      <c r="I180" s="229">
        <f t="shared" si="2"/>
        <v>0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0</v>
      </c>
      <c r="P180" s="12"/>
    </row>
    <row r="181" spans="1:16" ht="13.5" thickBot="1">
      <c r="A181" s="1"/>
      <c r="B181" s="15"/>
      <c r="C181" s="70"/>
      <c r="D181" s="94"/>
      <c r="E181" s="95"/>
      <c r="F181" s="95"/>
      <c r="G181" s="95"/>
      <c r="H181" s="95"/>
      <c r="I181" s="229">
        <f t="shared" si="2"/>
        <v>0</v>
      </c>
      <c r="J181" s="107"/>
      <c r="K181" s="107"/>
      <c r="L181" s="107"/>
      <c r="M181" s="107"/>
      <c r="N181" s="120"/>
      <c r="O181" s="123"/>
      <c r="P181" s="12"/>
    </row>
    <row r="182" spans="1:16" ht="13.5" thickBot="1">
      <c r="A182" s="397"/>
      <c r="B182" s="32" t="s">
        <v>15</v>
      </c>
      <c r="C182" s="415">
        <v>146774.42</v>
      </c>
      <c r="D182" s="102">
        <v>27603.51</v>
      </c>
      <c r="E182" s="102">
        <v>27603.51</v>
      </c>
      <c r="F182" s="102">
        <v>27603.51</v>
      </c>
      <c r="G182" s="102">
        <v>27603.51</v>
      </c>
      <c r="H182" s="102">
        <f>D182+E182+F182+G182</f>
        <v>110414.04</v>
      </c>
      <c r="I182" s="229">
        <f t="shared" si="2"/>
        <v>85064.74576271186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231839.16576271187</v>
      </c>
      <c r="P182" s="12"/>
    </row>
    <row r="183" spans="1:16" ht="13.5" thickBot="1">
      <c r="A183" s="28"/>
      <c r="B183" s="29"/>
      <c r="C183" s="73"/>
      <c r="D183" s="94"/>
      <c r="E183" s="95"/>
      <c r="F183" s="95"/>
      <c r="G183" s="95"/>
      <c r="H183" s="95"/>
      <c r="I183" s="229">
        <f t="shared" si="2"/>
        <v>0</v>
      </c>
      <c r="J183" s="107"/>
      <c r="K183" s="107"/>
      <c r="L183" s="107"/>
      <c r="M183" s="107"/>
      <c r="N183" s="120"/>
      <c r="O183" s="123"/>
      <c r="P183" s="12"/>
    </row>
    <row r="184" spans="1:16" ht="13.5" thickBot="1">
      <c r="A184" s="397"/>
      <c r="B184" s="19" t="s">
        <v>56</v>
      </c>
      <c r="C184" s="415">
        <v>0</v>
      </c>
      <c r="D184" s="102"/>
      <c r="E184" s="102"/>
      <c r="F184" s="102"/>
      <c r="G184" s="102"/>
      <c r="H184" s="102">
        <f>D184+E184+F184+G184</f>
        <v>0</v>
      </c>
      <c r="I184" s="229">
        <f t="shared" si="2"/>
        <v>0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0</v>
      </c>
      <c r="P184" s="12"/>
    </row>
    <row r="185" spans="1:16" ht="13.5" thickBot="1">
      <c r="A185" s="15"/>
      <c r="B185" s="15"/>
      <c r="C185" s="76"/>
      <c r="D185" s="94"/>
      <c r="E185" s="95"/>
      <c r="F185" s="95"/>
      <c r="G185" s="95"/>
      <c r="H185" s="95"/>
      <c r="I185" s="229">
        <f t="shared" si="2"/>
        <v>0</v>
      </c>
      <c r="J185" s="107"/>
      <c r="K185" s="107"/>
      <c r="L185" s="107"/>
      <c r="M185" s="107"/>
      <c r="N185" s="120"/>
      <c r="O185" s="123"/>
      <c r="P185" s="12"/>
    </row>
    <row r="186" spans="1:16" ht="13.5" thickBot="1">
      <c r="A186" s="397"/>
      <c r="B186" s="32" t="s">
        <v>16</v>
      </c>
      <c r="C186" s="415">
        <v>0</v>
      </c>
      <c r="D186" s="102"/>
      <c r="E186" s="102"/>
      <c r="F186" s="102"/>
      <c r="G186" s="102"/>
      <c r="H186" s="102">
        <f>D186+E186+F186+G186</f>
        <v>0</v>
      </c>
      <c r="I186" s="229">
        <f t="shared" si="2"/>
        <v>0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0</v>
      </c>
      <c r="P186" s="12"/>
    </row>
    <row r="187" spans="1:16" ht="13.5" thickBot="1">
      <c r="A187" s="2"/>
      <c r="B187" s="3"/>
      <c r="C187" s="70"/>
      <c r="D187" s="94"/>
      <c r="E187" s="95"/>
      <c r="F187" s="95"/>
      <c r="G187" s="95"/>
      <c r="H187" s="95"/>
      <c r="I187" s="229">
        <f t="shared" si="2"/>
        <v>0</v>
      </c>
      <c r="J187" s="107"/>
      <c r="K187" s="107"/>
      <c r="L187" s="107"/>
      <c r="M187" s="107"/>
      <c r="N187" s="120"/>
      <c r="O187" s="123"/>
      <c r="P187" s="12"/>
    </row>
    <row r="188" spans="1:16" ht="13.5" thickBot="1">
      <c r="A188" s="397"/>
      <c r="B188" s="19" t="s">
        <v>329</v>
      </c>
      <c r="C188" s="415">
        <v>28156.22</v>
      </c>
      <c r="D188" s="102">
        <v>4766.97</v>
      </c>
      <c r="E188" s="102">
        <v>4766.97</v>
      </c>
      <c r="F188" s="102">
        <v>4766.97</v>
      </c>
      <c r="G188" s="102">
        <v>4766.97</v>
      </c>
      <c r="H188" s="102">
        <f>D188+E188+F188+G188</f>
        <v>19067.88</v>
      </c>
      <c r="I188" s="229">
        <f t="shared" si="2"/>
        <v>14690.20030816641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42846.42030816641</v>
      </c>
      <c r="P188" s="12"/>
    </row>
    <row r="189" spans="1:16" ht="13.5" thickBot="1">
      <c r="A189" s="1"/>
      <c r="B189" s="27"/>
      <c r="C189" s="70"/>
      <c r="D189" s="94"/>
      <c r="E189" s="95"/>
      <c r="F189" s="95"/>
      <c r="G189" s="95"/>
      <c r="H189" s="95"/>
      <c r="I189" s="229">
        <f t="shared" si="2"/>
        <v>0</v>
      </c>
      <c r="J189" s="107"/>
      <c r="K189" s="107"/>
      <c r="L189" s="107"/>
      <c r="M189" s="107"/>
      <c r="N189" s="120"/>
      <c r="O189" s="123"/>
      <c r="P189" s="12"/>
    </row>
    <row r="190" spans="1:16" ht="13.5" thickBot="1">
      <c r="A190" s="397"/>
      <c r="B190" s="32" t="s">
        <v>22</v>
      </c>
      <c r="C190" s="415">
        <v>0</v>
      </c>
      <c r="D190" s="102"/>
      <c r="E190" s="102"/>
      <c r="F190" s="102"/>
      <c r="G190" s="102"/>
      <c r="H190" s="102">
        <f>D190+E190+F190+G190</f>
        <v>0</v>
      </c>
      <c r="I190" s="229">
        <f t="shared" si="2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0</v>
      </c>
      <c r="P190" s="12"/>
    </row>
    <row r="191" spans="1:16" ht="13.5" thickBot="1">
      <c r="A191" s="1"/>
      <c r="B191" s="15"/>
      <c r="C191" s="70"/>
      <c r="D191" s="94"/>
      <c r="E191" s="95"/>
      <c r="F191" s="95"/>
      <c r="G191" s="95"/>
      <c r="H191" s="95"/>
      <c r="I191" s="229">
        <f t="shared" si="2"/>
        <v>0</v>
      </c>
      <c r="J191" s="107"/>
      <c r="K191" s="107"/>
      <c r="L191" s="107"/>
      <c r="M191" s="107"/>
      <c r="N191" s="120"/>
      <c r="O191" s="123"/>
      <c r="P191" s="12"/>
    </row>
    <row r="192" spans="1:16" ht="13.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2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  <c r="P192" s="12"/>
    </row>
    <row r="193" spans="1:16" ht="13.5" thickBot="1">
      <c r="A193" s="2"/>
      <c r="B193" s="3"/>
      <c r="C193" s="70"/>
      <c r="D193" s="94"/>
      <c r="E193" s="95"/>
      <c r="F193" s="95"/>
      <c r="G193" s="95"/>
      <c r="H193" s="95"/>
      <c r="I193" s="229">
        <f t="shared" si="2"/>
        <v>0</v>
      </c>
      <c r="J193" s="107"/>
      <c r="K193" s="107"/>
      <c r="L193" s="107"/>
      <c r="M193" s="107"/>
      <c r="N193" s="120"/>
      <c r="O193" s="123"/>
      <c r="P193" s="12"/>
    </row>
    <row r="194" spans="1:16" ht="13.5" thickBot="1">
      <c r="A194" s="397"/>
      <c r="B194" s="19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2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  <c r="P194" s="12"/>
    </row>
    <row r="195" spans="1:16" ht="13.5" thickBot="1">
      <c r="A195" s="1"/>
      <c r="B195" s="15"/>
      <c r="C195" s="70"/>
      <c r="D195" s="94"/>
      <c r="E195" s="95"/>
      <c r="F195" s="95"/>
      <c r="G195" s="95"/>
      <c r="H195" s="95"/>
      <c r="I195" s="229">
        <f t="shared" si="2"/>
        <v>0</v>
      </c>
      <c r="J195" s="107"/>
      <c r="K195" s="107"/>
      <c r="L195" s="107"/>
      <c r="M195" s="107"/>
      <c r="N195" s="120"/>
      <c r="O195" s="123"/>
      <c r="P195" s="12"/>
    </row>
    <row r="196" spans="1:16" ht="13.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2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  <c r="P196" s="12"/>
    </row>
    <row r="197" spans="1:16" ht="13.5" thickBot="1">
      <c r="A197" s="1"/>
      <c r="B197" s="27"/>
      <c r="C197" s="70"/>
      <c r="D197" s="94"/>
      <c r="E197" s="95"/>
      <c r="F197" s="95"/>
      <c r="G197" s="95"/>
      <c r="H197" s="95"/>
      <c r="I197" s="229">
        <f t="shared" si="2"/>
        <v>0</v>
      </c>
      <c r="J197" s="107"/>
      <c r="K197" s="107"/>
      <c r="L197" s="107"/>
      <c r="M197" s="107"/>
      <c r="N197" s="120"/>
      <c r="O197" s="123"/>
      <c r="P197" s="12"/>
    </row>
    <row r="198" spans="1:16" ht="13.5" thickBot="1">
      <c r="A198" s="397"/>
      <c r="B198" s="32" t="s">
        <v>333</v>
      </c>
      <c r="C198" s="415">
        <v>0</v>
      </c>
      <c r="D198" s="102"/>
      <c r="E198" s="102"/>
      <c r="F198" s="102"/>
      <c r="G198" s="102"/>
      <c r="H198" s="102">
        <f>D198+E198+F198+G198</f>
        <v>0</v>
      </c>
      <c r="I198" s="229">
        <f t="shared" si="2"/>
        <v>0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0</v>
      </c>
      <c r="P198" s="12"/>
    </row>
    <row r="199" spans="1:16" ht="13.5" thickBot="1">
      <c r="A199" s="28"/>
      <c r="B199" s="29"/>
      <c r="C199" s="73"/>
      <c r="D199" s="94"/>
      <c r="E199" s="95"/>
      <c r="F199" s="95"/>
      <c r="G199" s="95"/>
      <c r="H199" s="95"/>
      <c r="I199" s="229">
        <f t="shared" si="2"/>
        <v>0</v>
      </c>
      <c r="J199" s="107"/>
      <c r="K199" s="107"/>
      <c r="L199" s="107"/>
      <c r="M199" s="107"/>
      <c r="N199" s="120"/>
      <c r="O199" s="123"/>
      <c r="P199" s="12"/>
    </row>
    <row r="200" spans="1:16" ht="13.5" thickBot="1">
      <c r="A200" s="397"/>
      <c r="B200" s="19" t="s">
        <v>26</v>
      </c>
      <c r="C200" s="415">
        <v>2735.2</v>
      </c>
      <c r="D200" s="102">
        <v>463.08</v>
      </c>
      <c r="E200" s="102">
        <v>463.08</v>
      </c>
      <c r="F200" s="102">
        <v>463.08</v>
      </c>
      <c r="G200" s="102">
        <v>463.08</v>
      </c>
      <c r="H200" s="102">
        <f>D200+E200+F200+G200</f>
        <v>1852.32</v>
      </c>
      <c r="I200" s="229">
        <f t="shared" si="2"/>
        <v>1427.0570107858243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4162.257010785825</v>
      </c>
      <c r="P200" s="12"/>
    </row>
    <row r="201" spans="1:16" ht="13.5" thickBot="1">
      <c r="A201" s="2"/>
      <c r="B201" s="3"/>
      <c r="C201" s="70"/>
      <c r="D201" s="94"/>
      <c r="E201" s="95"/>
      <c r="F201" s="95"/>
      <c r="G201" s="95"/>
      <c r="H201" s="95"/>
      <c r="I201" s="229">
        <f t="shared" si="2"/>
        <v>0</v>
      </c>
      <c r="J201" s="107"/>
      <c r="K201" s="107"/>
      <c r="L201" s="107"/>
      <c r="M201" s="107"/>
      <c r="N201" s="120"/>
      <c r="O201" s="123"/>
      <c r="P201" s="12"/>
    </row>
    <row r="202" spans="1:16" ht="13.5" thickBot="1">
      <c r="A202" s="397"/>
      <c r="B202" s="19" t="s">
        <v>27</v>
      </c>
      <c r="C202" s="415">
        <v>0</v>
      </c>
      <c r="D202" s="102"/>
      <c r="E202" s="102"/>
      <c r="F202" s="102"/>
      <c r="G202" s="102"/>
      <c r="H202" s="102">
        <f>D202+E202+F202+G202</f>
        <v>0</v>
      </c>
      <c r="I202" s="229">
        <f t="shared" si="2"/>
        <v>0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0</v>
      </c>
      <c r="P202" s="12"/>
    </row>
    <row r="203" spans="1:16" ht="13.5" thickBot="1">
      <c r="A203" s="1"/>
      <c r="B203" s="27"/>
      <c r="C203" s="70"/>
      <c r="D203" s="94"/>
      <c r="E203" s="95"/>
      <c r="F203" s="95"/>
      <c r="G203" s="95"/>
      <c r="H203" s="95"/>
      <c r="I203" s="229">
        <f t="shared" si="2"/>
        <v>0</v>
      </c>
      <c r="J203" s="107"/>
      <c r="K203" s="107"/>
      <c r="L203" s="107"/>
      <c r="M203" s="107"/>
      <c r="N203" s="120"/>
      <c r="O203" s="123"/>
      <c r="P203" s="12"/>
    </row>
    <row r="204" spans="1:16" ht="13.5" thickBot="1">
      <c r="A204" s="397"/>
      <c r="B204" s="32" t="s">
        <v>28</v>
      </c>
      <c r="C204" s="415">
        <v>0</v>
      </c>
      <c r="D204" s="102"/>
      <c r="E204" s="102"/>
      <c r="F204" s="102"/>
      <c r="G204" s="102"/>
      <c r="H204" s="102">
        <f>D204+E204+F204+G204</f>
        <v>0</v>
      </c>
      <c r="I204" s="229">
        <f aca="true" t="shared" si="3" ref="I204:I235">H204/1.1/1.18</f>
        <v>0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0</v>
      </c>
      <c r="P204" s="12"/>
    </row>
    <row r="205" spans="1:16" ht="13.5" thickBot="1">
      <c r="A205" s="1"/>
      <c r="B205" s="27"/>
      <c r="C205" s="70"/>
      <c r="D205" s="94"/>
      <c r="E205" s="95"/>
      <c r="F205" s="95"/>
      <c r="G205" s="95"/>
      <c r="H205" s="95"/>
      <c r="I205" s="229">
        <f t="shared" si="3"/>
        <v>0</v>
      </c>
      <c r="J205" s="107"/>
      <c r="K205" s="107"/>
      <c r="L205" s="107"/>
      <c r="M205" s="107"/>
      <c r="N205" s="120"/>
      <c r="O205" s="123"/>
      <c r="P205" s="12"/>
    </row>
    <row r="206" spans="1:16" ht="13.5" thickBot="1">
      <c r="A206" s="397"/>
      <c r="B206" s="32" t="s">
        <v>29</v>
      </c>
      <c r="C206" s="415">
        <v>0</v>
      </c>
      <c r="D206" s="102"/>
      <c r="E206" s="102"/>
      <c r="F206" s="102"/>
      <c r="G206" s="102"/>
      <c r="H206" s="102">
        <f>D206+E206+F206+G206</f>
        <v>0</v>
      </c>
      <c r="I206" s="229">
        <f t="shared" si="3"/>
        <v>0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0</v>
      </c>
      <c r="P206" s="12"/>
    </row>
    <row r="207" spans="1:16" ht="13.5" thickBot="1">
      <c r="A207" s="1"/>
      <c r="B207" s="27"/>
      <c r="C207" s="70"/>
      <c r="D207" s="94"/>
      <c r="E207" s="95"/>
      <c r="F207" s="95"/>
      <c r="G207" s="95"/>
      <c r="H207" s="95"/>
      <c r="I207" s="229">
        <f t="shared" si="3"/>
        <v>0</v>
      </c>
      <c r="J207" s="107"/>
      <c r="K207" s="107"/>
      <c r="L207" s="107"/>
      <c r="M207" s="107"/>
      <c r="N207" s="120"/>
      <c r="O207" s="123"/>
      <c r="P207" s="12"/>
    </row>
    <row r="208" spans="1:16" ht="13.5" thickBot="1">
      <c r="A208" s="397"/>
      <c r="B208" s="19" t="s">
        <v>30</v>
      </c>
      <c r="C208" s="415">
        <v>922561.56</v>
      </c>
      <c r="D208" s="102">
        <v>82232.43</v>
      </c>
      <c r="E208" s="102">
        <v>82232.43</v>
      </c>
      <c r="F208" s="102">
        <v>82232.43</v>
      </c>
      <c r="G208" s="102">
        <v>82232.43</v>
      </c>
      <c r="H208" s="102">
        <f>D208+E208+F208+G208</f>
        <v>328929.72</v>
      </c>
      <c r="I208" s="229">
        <f t="shared" si="3"/>
        <v>253412.72727272724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1175974.2872727273</v>
      </c>
      <c r="P208" s="12"/>
    </row>
    <row r="209" spans="1:16" ht="13.5" thickBot="1">
      <c r="A209" s="1"/>
      <c r="B209" s="27"/>
      <c r="C209" s="70"/>
      <c r="D209" s="94"/>
      <c r="E209" s="95"/>
      <c r="F209" s="95"/>
      <c r="G209" s="95"/>
      <c r="H209" s="95"/>
      <c r="I209" s="229">
        <f t="shared" si="3"/>
        <v>0</v>
      </c>
      <c r="J209" s="107"/>
      <c r="K209" s="107"/>
      <c r="L209" s="107"/>
      <c r="M209" s="107"/>
      <c r="N209" s="120"/>
      <c r="O209" s="123"/>
      <c r="P209" s="12"/>
    </row>
    <row r="210" spans="1:16" ht="13.5" thickBot="1">
      <c r="A210" s="397"/>
      <c r="B210" s="32" t="s">
        <v>31</v>
      </c>
      <c r="C210" s="415">
        <v>2684.33</v>
      </c>
      <c r="D210" s="102">
        <v>454.47</v>
      </c>
      <c r="E210" s="102">
        <v>454.47</v>
      </c>
      <c r="F210" s="102">
        <v>454.47</v>
      </c>
      <c r="G210" s="102">
        <v>454.47</v>
      </c>
      <c r="H210" s="102">
        <f>D210+E210+F210+G210</f>
        <v>1817.88</v>
      </c>
      <c r="I210" s="229">
        <f t="shared" si="3"/>
        <v>1400.5238828967642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4084.853882896764</v>
      </c>
      <c r="P210" s="12"/>
    </row>
    <row r="211" spans="1:16" ht="13.5" thickBot="1">
      <c r="A211" s="1"/>
      <c r="B211" s="27"/>
      <c r="C211" s="70"/>
      <c r="D211" s="94"/>
      <c r="E211" s="95"/>
      <c r="F211" s="95"/>
      <c r="G211" s="95"/>
      <c r="H211" s="95"/>
      <c r="I211" s="229">
        <f t="shared" si="3"/>
        <v>0</v>
      </c>
      <c r="J211" s="107"/>
      <c r="K211" s="107"/>
      <c r="L211" s="107"/>
      <c r="M211" s="107"/>
      <c r="N211" s="120"/>
      <c r="O211" s="123"/>
      <c r="P211" s="12"/>
    </row>
    <row r="212" spans="1:16" ht="13.5" thickBot="1">
      <c r="A212" s="251"/>
      <c r="B212" s="19" t="s">
        <v>32</v>
      </c>
      <c r="C212" s="415">
        <v>0</v>
      </c>
      <c r="D212" s="102"/>
      <c r="E212" s="102"/>
      <c r="F212" s="102"/>
      <c r="G212" s="102"/>
      <c r="H212" s="102">
        <f>D212+E212+F212+G212</f>
        <v>0</v>
      </c>
      <c r="I212" s="229">
        <f t="shared" si="3"/>
        <v>0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0</v>
      </c>
      <c r="P212" s="12"/>
    </row>
    <row r="213" spans="1:16" ht="13.5" thickBot="1">
      <c r="A213" s="1"/>
      <c r="B213" s="27"/>
      <c r="C213" s="70"/>
      <c r="D213" s="94"/>
      <c r="E213" s="95"/>
      <c r="F213" s="95"/>
      <c r="G213" s="95"/>
      <c r="H213" s="95"/>
      <c r="I213" s="229">
        <f t="shared" si="3"/>
        <v>0</v>
      </c>
      <c r="J213" s="107"/>
      <c r="K213" s="107"/>
      <c r="L213" s="107"/>
      <c r="M213" s="107"/>
      <c r="N213" s="120"/>
      <c r="O213" s="123"/>
      <c r="P213" s="12"/>
    </row>
    <row r="214" spans="1:16" ht="13.5" thickBot="1">
      <c r="A214" s="397"/>
      <c r="B214" s="19" t="s">
        <v>342</v>
      </c>
      <c r="C214" s="415">
        <v>0</v>
      </c>
      <c r="D214" s="102"/>
      <c r="E214" s="102"/>
      <c r="F214" s="102"/>
      <c r="G214" s="102"/>
      <c r="H214" s="102">
        <f>D214+E214+F214+G214</f>
        <v>0</v>
      </c>
      <c r="I214" s="229">
        <f t="shared" si="3"/>
        <v>0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0</v>
      </c>
      <c r="P214" s="12"/>
    </row>
    <row r="215" spans="1:16" ht="13.5" thickBot="1">
      <c r="A215" s="2"/>
      <c r="B215" s="29"/>
      <c r="C215" s="70"/>
      <c r="D215" s="94"/>
      <c r="E215" s="95"/>
      <c r="F215" s="95"/>
      <c r="G215" s="95"/>
      <c r="H215" s="95"/>
      <c r="I215" s="229">
        <f t="shared" si="3"/>
        <v>0</v>
      </c>
      <c r="J215" s="107"/>
      <c r="K215" s="107"/>
      <c r="L215" s="107"/>
      <c r="M215" s="107"/>
      <c r="N215" s="120"/>
      <c r="O215" s="123"/>
      <c r="P215" s="12"/>
    </row>
    <row r="216" spans="1:16" ht="13.5" thickBot="1">
      <c r="A216" s="397"/>
      <c r="B216" s="19" t="s">
        <v>33</v>
      </c>
      <c r="C216" s="415">
        <v>0</v>
      </c>
      <c r="D216" s="102"/>
      <c r="E216" s="102">
        <v>31420.41</v>
      </c>
      <c r="F216" s="102">
        <v>31420.41</v>
      </c>
      <c r="G216" s="102">
        <v>0</v>
      </c>
      <c r="H216" s="102">
        <f>D216+E216+F216+G216</f>
        <v>62840.82</v>
      </c>
      <c r="I216" s="229">
        <f t="shared" si="3"/>
        <v>48413.57473035439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48413.57473035439</v>
      </c>
      <c r="P216" s="12"/>
    </row>
    <row r="217" spans="1:16" ht="13.5" thickBot="1">
      <c r="A217" s="1"/>
      <c r="B217" s="27"/>
      <c r="C217" s="70"/>
      <c r="D217" s="94"/>
      <c r="E217" s="95"/>
      <c r="F217" s="95"/>
      <c r="G217" s="95"/>
      <c r="H217" s="95"/>
      <c r="I217" s="229">
        <f t="shared" si="3"/>
        <v>0</v>
      </c>
      <c r="J217" s="107"/>
      <c r="K217" s="107"/>
      <c r="L217" s="107"/>
      <c r="M217" s="107"/>
      <c r="N217" s="120"/>
      <c r="O217" s="123"/>
      <c r="P217" s="12"/>
    </row>
    <row r="218" spans="1:16" ht="13.5" thickBot="1">
      <c r="A218" s="263"/>
      <c r="B218" s="32" t="s">
        <v>34</v>
      </c>
      <c r="C218" s="416">
        <v>0</v>
      </c>
      <c r="D218" s="102"/>
      <c r="E218" s="102"/>
      <c r="F218" s="102"/>
      <c r="G218" s="102"/>
      <c r="H218" s="102">
        <f>D218+E218+F218+G218</f>
        <v>0</v>
      </c>
      <c r="I218" s="229">
        <f t="shared" si="3"/>
        <v>0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0</v>
      </c>
      <c r="P218" s="12"/>
    </row>
    <row r="219" spans="1:16" ht="13.5" thickBot="1">
      <c r="A219" s="15"/>
      <c r="B219" s="27"/>
      <c r="C219" s="77"/>
      <c r="D219" s="94"/>
      <c r="E219" s="95"/>
      <c r="F219" s="95"/>
      <c r="G219" s="95"/>
      <c r="H219" s="95"/>
      <c r="I219" s="229">
        <f t="shared" si="3"/>
        <v>0</v>
      </c>
      <c r="J219" s="107"/>
      <c r="K219" s="107"/>
      <c r="L219" s="107"/>
      <c r="M219" s="107"/>
      <c r="N219" s="120"/>
      <c r="O219" s="123"/>
      <c r="P219" s="12"/>
    </row>
    <row r="220" spans="1:16" ht="13.5" thickBot="1">
      <c r="A220" s="397"/>
      <c r="B220" s="19" t="s">
        <v>35</v>
      </c>
      <c r="C220" s="415">
        <v>0</v>
      </c>
      <c r="D220" s="102"/>
      <c r="E220" s="102"/>
      <c r="F220" s="102"/>
      <c r="G220" s="102"/>
      <c r="H220" s="102">
        <f>D220+E220+F220+G220</f>
        <v>0</v>
      </c>
      <c r="I220" s="229">
        <f t="shared" si="3"/>
        <v>0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0</v>
      </c>
      <c r="P220" s="12"/>
    </row>
    <row r="221" spans="1:16" ht="13.5" thickBot="1">
      <c r="A221" s="1"/>
      <c r="B221" s="27"/>
      <c r="C221" s="70"/>
      <c r="D221" s="94"/>
      <c r="E221" s="95"/>
      <c r="F221" s="95"/>
      <c r="G221" s="95"/>
      <c r="H221" s="95"/>
      <c r="I221" s="229">
        <f t="shared" si="3"/>
        <v>0</v>
      </c>
      <c r="J221" s="107"/>
      <c r="K221" s="107"/>
      <c r="L221" s="107"/>
      <c r="M221" s="107"/>
      <c r="N221" s="120"/>
      <c r="O221" s="123"/>
      <c r="P221" s="12"/>
    </row>
    <row r="222" spans="1:16" ht="13.5" thickBot="1">
      <c r="A222" s="397"/>
      <c r="B222" s="32" t="s">
        <v>36</v>
      </c>
      <c r="C222" s="415">
        <v>0</v>
      </c>
      <c r="D222" s="102"/>
      <c r="E222" s="102"/>
      <c r="F222" s="102"/>
      <c r="G222" s="102"/>
      <c r="H222" s="102">
        <f>D222+E222+F222+G222</f>
        <v>0</v>
      </c>
      <c r="I222" s="229">
        <f t="shared" si="3"/>
        <v>0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0</v>
      </c>
      <c r="P222" s="12"/>
    </row>
    <row r="223" spans="1:16" ht="13.5" thickBot="1">
      <c r="A223" s="2"/>
      <c r="B223" s="29"/>
      <c r="C223" s="70"/>
      <c r="D223" s="94"/>
      <c r="E223" s="95"/>
      <c r="F223" s="95"/>
      <c r="G223" s="95"/>
      <c r="H223" s="95"/>
      <c r="I223" s="229">
        <f t="shared" si="3"/>
        <v>0</v>
      </c>
      <c r="J223" s="107"/>
      <c r="K223" s="107"/>
      <c r="L223" s="107"/>
      <c r="M223" s="107"/>
      <c r="N223" s="120"/>
      <c r="O223" s="123"/>
      <c r="P223" s="12"/>
    </row>
    <row r="224" spans="1:16" ht="13.5" thickBot="1">
      <c r="A224" s="397"/>
      <c r="B224" s="19" t="s">
        <v>37</v>
      </c>
      <c r="C224" s="415">
        <v>4287.96</v>
      </c>
      <c r="D224" s="102">
        <v>725.97</v>
      </c>
      <c r="E224" s="102">
        <v>725.97</v>
      </c>
      <c r="F224" s="102">
        <v>725.97</v>
      </c>
      <c r="G224" s="102">
        <v>725.97</v>
      </c>
      <c r="H224" s="102">
        <f>D224+E224+F224+G224</f>
        <v>2903.88</v>
      </c>
      <c r="I224" s="229">
        <f t="shared" si="3"/>
        <v>2237.1956856702623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6525.155685670263</v>
      </c>
      <c r="P224" s="12"/>
    </row>
    <row r="225" spans="1:16" ht="13.5" thickBot="1">
      <c r="A225" s="1"/>
      <c r="B225" s="15"/>
      <c r="C225" s="70"/>
      <c r="D225" s="94"/>
      <c r="E225" s="95"/>
      <c r="F225" s="95"/>
      <c r="G225" s="95"/>
      <c r="H225" s="95"/>
      <c r="I225" s="229">
        <f t="shared" si="3"/>
        <v>0</v>
      </c>
      <c r="J225" s="107"/>
      <c r="K225" s="107"/>
      <c r="L225" s="107"/>
      <c r="M225" s="107"/>
      <c r="N225" s="120"/>
      <c r="O225" s="123"/>
      <c r="P225" s="12"/>
    </row>
    <row r="226" spans="1:16" ht="13.5" thickBot="1">
      <c r="A226" s="397"/>
      <c r="B226" s="19" t="s">
        <v>38</v>
      </c>
      <c r="C226" s="415">
        <v>0</v>
      </c>
      <c r="D226" s="102"/>
      <c r="E226" s="102"/>
      <c r="F226" s="102"/>
      <c r="G226" s="102"/>
      <c r="H226" s="102">
        <f>D226+E226+F226+G226</f>
        <v>0</v>
      </c>
      <c r="I226" s="229">
        <f t="shared" si="3"/>
        <v>0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0</v>
      </c>
      <c r="P226" s="12"/>
    </row>
    <row r="227" spans="1:16" ht="13.5" thickBot="1">
      <c r="A227" s="28"/>
      <c r="B227" s="29"/>
      <c r="C227" s="73"/>
      <c r="D227" s="96"/>
      <c r="E227" s="97"/>
      <c r="F227" s="97"/>
      <c r="G227" s="97"/>
      <c r="H227" s="97"/>
      <c r="I227" s="229">
        <f t="shared" si="3"/>
        <v>0</v>
      </c>
      <c r="J227" s="113"/>
      <c r="K227" s="113"/>
      <c r="L227" s="113"/>
      <c r="M227" s="113"/>
      <c r="N227" s="121"/>
      <c r="O227" s="124"/>
      <c r="P227" s="12"/>
    </row>
    <row r="228" spans="1:16" ht="13.5" thickBot="1">
      <c r="A228" s="397"/>
      <c r="B228" s="32" t="s">
        <v>39</v>
      </c>
      <c r="C228" s="415">
        <v>0</v>
      </c>
      <c r="D228" s="102"/>
      <c r="E228" s="102"/>
      <c r="F228" s="102"/>
      <c r="G228" s="102"/>
      <c r="H228" s="102">
        <f>D228+E228+F228+G228</f>
        <v>0</v>
      </c>
      <c r="I228" s="229">
        <f t="shared" si="3"/>
        <v>0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0</v>
      </c>
      <c r="P228" s="12"/>
    </row>
    <row r="229" spans="1:16" ht="13.5" thickBot="1">
      <c r="A229" s="1"/>
      <c r="B229" s="27"/>
      <c r="C229" s="70"/>
      <c r="D229" s="94"/>
      <c r="E229" s="95"/>
      <c r="F229" s="95"/>
      <c r="G229" s="95"/>
      <c r="H229" s="95"/>
      <c r="I229" s="229">
        <f t="shared" si="3"/>
        <v>0</v>
      </c>
      <c r="J229" s="107"/>
      <c r="K229" s="107"/>
      <c r="L229" s="107"/>
      <c r="M229" s="107"/>
      <c r="N229" s="112"/>
      <c r="O229" s="119"/>
      <c r="P229" s="12"/>
    </row>
    <row r="230" spans="1:16" ht="13.5" thickBot="1">
      <c r="A230" s="397"/>
      <c r="B230" s="32" t="s">
        <v>40</v>
      </c>
      <c r="C230" s="415">
        <v>0</v>
      </c>
      <c r="D230" s="102"/>
      <c r="E230" s="102"/>
      <c r="F230" s="102"/>
      <c r="G230" s="102"/>
      <c r="H230" s="102">
        <f>D230+E230+F230+G230</f>
        <v>0</v>
      </c>
      <c r="I230" s="229">
        <f t="shared" si="3"/>
        <v>0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0</v>
      </c>
      <c r="P230" s="12"/>
    </row>
    <row r="231" spans="1:16" ht="13.5" thickBot="1">
      <c r="A231" s="28"/>
      <c r="B231" s="29"/>
      <c r="C231" s="73"/>
      <c r="D231" s="105"/>
      <c r="E231" s="95"/>
      <c r="F231" s="95"/>
      <c r="G231" s="95"/>
      <c r="H231" s="95"/>
      <c r="I231" s="229">
        <f t="shared" si="3"/>
        <v>0</v>
      </c>
      <c r="J231" s="107"/>
      <c r="K231" s="107"/>
      <c r="L231" s="107"/>
      <c r="M231" s="107"/>
      <c r="N231" s="112"/>
      <c r="O231" s="119"/>
      <c r="P231" s="12"/>
    </row>
    <row r="232" spans="1:16" ht="13.5" thickBot="1">
      <c r="A232" s="28"/>
      <c r="B232" s="1" t="s">
        <v>63</v>
      </c>
      <c r="C232" s="71">
        <v>1863.65</v>
      </c>
      <c r="D232" s="102">
        <v>400.02</v>
      </c>
      <c r="E232" s="102">
        <v>400.02</v>
      </c>
      <c r="F232" s="102">
        <v>400.02</v>
      </c>
      <c r="G232" s="102">
        <v>400.02</v>
      </c>
      <c r="H232" s="102">
        <f>D232+E232+F232+G232</f>
        <v>1600.08</v>
      </c>
      <c r="I232" s="229">
        <f t="shared" si="3"/>
        <v>1232.7272727272727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3096.3772727272726</v>
      </c>
      <c r="P232" s="12"/>
    </row>
    <row r="233" spans="1:16" ht="13.5" thickBot="1">
      <c r="A233" s="1"/>
      <c r="B233" s="1"/>
      <c r="C233" s="70"/>
      <c r="D233" s="94"/>
      <c r="E233" s="95"/>
      <c r="F233" s="95"/>
      <c r="G233" s="95"/>
      <c r="H233" s="95"/>
      <c r="I233" s="229">
        <f t="shared" si="3"/>
        <v>0</v>
      </c>
      <c r="J233" s="107"/>
      <c r="K233" s="107"/>
      <c r="L233" s="107"/>
      <c r="M233" s="107"/>
      <c r="N233" s="112"/>
      <c r="O233" s="119"/>
      <c r="P233" s="12"/>
    </row>
    <row r="234" spans="1:16" ht="13.5" thickBot="1">
      <c r="A234" s="16"/>
      <c r="B234" s="2" t="s">
        <v>41</v>
      </c>
      <c r="C234" s="71">
        <v>-45647</v>
      </c>
      <c r="D234" s="102"/>
      <c r="E234" s="102"/>
      <c r="F234" s="102"/>
      <c r="G234" s="102"/>
      <c r="H234" s="102">
        <f>D234+E234+F234+G234</f>
        <v>0</v>
      </c>
      <c r="I234" s="229">
        <f t="shared" si="3"/>
        <v>0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-45647</v>
      </c>
      <c r="P234" s="12"/>
    </row>
    <row r="235" spans="1:16" ht="13.5" thickBot="1">
      <c r="A235" s="28"/>
      <c r="B235" s="29"/>
      <c r="C235" s="191"/>
      <c r="D235" s="395"/>
      <c r="E235" s="264"/>
      <c r="F235" s="264"/>
      <c r="G235" s="264"/>
      <c r="H235" s="264"/>
      <c r="I235" s="229">
        <f t="shared" si="3"/>
        <v>0</v>
      </c>
      <c r="J235" s="407"/>
      <c r="K235" s="407"/>
      <c r="L235" s="407"/>
      <c r="M235" s="407"/>
      <c r="N235" s="408"/>
      <c r="O235" s="409"/>
      <c r="P235" s="12"/>
    </row>
    <row r="236" spans="1:16" ht="13.5" thickBot="1">
      <c r="A236" s="148"/>
      <c r="B236" s="149"/>
      <c r="C236" s="191"/>
      <c r="D236" s="150"/>
      <c r="E236" s="150"/>
      <c r="F236" s="150"/>
      <c r="G236" s="150"/>
      <c r="H236" s="150"/>
      <c r="I236" s="150"/>
      <c r="J236" s="151"/>
      <c r="K236" s="151"/>
      <c r="L236" s="151"/>
      <c r="M236" s="151"/>
      <c r="N236" s="152"/>
      <c r="O236" s="153"/>
      <c r="P236" s="12"/>
    </row>
    <row r="237" spans="1:16" ht="13.5" thickBot="1">
      <c r="A237" s="1"/>
      <c r="B237" s="14" t="s">
        <v>3</v>
      </c>
      <c r="C237" s="188">
        <f>C140+C142+C144+C146+C148+C150+C152+C154+C156+C158+C160+C162+C164+C166+C168+C170+C172+C174+C176+C178+C180+C182+C184+C186+C188+C190+C192+C194+C196+C198+C200+C202+C204+C206+C208+C210+C212+C214+C216+C218+C220+C222+C224+C226+C228+C230+C232+C234</f>
        <v>1057329.32</v>
      </c>
      <c r="D237" s="188">
        <f>D140+D142+D144+D146+D148+D150+D152+D154+D156+D158+D160+D162+D164+D166+D168+D170+D172+D174+D176+D178+D180+D182+D184+D186+D188+D190+D192+D194+D196+D198+D200+D202+D204+D206+D208+D210+D212+D214+D216+D218+D220+D222+D224+D226+D228+D230+D232+D234</f>
        <v>117497.37</v>
      </c>
      <c r="E237" s="188">
        <f>E140+E142+E144+E146+E148+E150+E152+E154+E156+E158+E160+E162+E164+E166+E168+E170+E172+E174+E176+E178+E180+E182+E184+E186+E188+E190+E192+E194+E196+E198+E200+E202+E204+E206+E208+E210+E212+E214+E216+E218+E220+E222+E224+E226+E228+E230+E232+E234</f>
        <v>148917.77999999997</v>
      </c>
      <c r="F237" s="188">
        <f>F140+F142+F144+F146+F148+F150+F152+F154+F156+F158+F160+F162+F164+F166+F168+F170+F172+F174+F176+F178+F180+F182+F184+F186+F188+F190+F192+F194+F196+F198+F200+F202+F204+F206+F208+F210+F212+F214+F216+F218+F220+F222+F224+F226+F228+F230+F232+F234</f>
        <v>148917.77999999997</v>
      </c>
      <c r="G237" s="188">
        <f>G140+G142+G144+G146+G148+G150+G152+G154+G156+G158+G160+G162+G164+G166+G168+G170+G172+G174+G176+G178+G180+G182+G184+G186+G188+G190+G192+G194+G196+G198+G200+G202+G204+G206+G208+G210+G212+G214+G216+G218+G220+G222+G224+G226+G228+G230+G232+G234</f>
        <v>125502.12000000001</v>
      </c>
      <c r="H237" s="137">
        <f>D237+E237+F237+G237</f>
        <v>540835.0499999999</v>
      </c>
      <c r="I237" s="523">
        <f>I140+I142+I144+I146+I148+I150+I152+I154+I156+I158+I160+I162+I164+I166+I168+I170+I172+I174+I175+I176+I178+I180+I182+I184+I186+I188+I190+I192+I194+I196+I198+I200+I202+I204+I206+I208+I210+I212+I214+I216+I218+I220+I222+I224+I226+I228+I230+I232+I234</f>
        <v>416667.9892141756</v>
      </c>
      <c r="J237" s="188">
        <f>J140+J142+J144+J146+J148+J150+J152+J154+J156+J158+J160+J162+J164+J166+J168+J170+J172+J174+J176+J178+J180+J182+J184+J186+J188+J190+J192+J194+J196+J198+J200+J202+J204+J206+J208+J210+J212+J214+J216+J218+J220+J222+J224+J226+J228+J230+J232+J234</f>
        <v>0</v>
      </c>
      <c r="K237" s="188">
        <f>K140+K142+K144+K146+K148+K150+K152+K154+K156+K158+K160+K162+K164+K166+K168+K170+K172+K174+K176+K178+K180+K182+K184+K186+K188+K190+K192+K194+K196+K198+K200+K202+K204+K206+K208+K210+K212+K214+K216+K218+K220+K222+K224+K226+K228+K230+K232+K234</f>
        <v>0</v>
      </c>
      <c r="L237" s="188">
        <f>L140+L142+L144+L146+L148+L150+L152+L154+L156+L158+L160+L162+L164+L166+L168+L170+L172+L174+L176+L178+L180+L182+L184+L186+L188+L190+L192+L194+L196+L198+L200+L202+L204+L206+L208+L210+L212+L214+L216+L218+L220+L222+L224+L226+L228+L230+L232+L234</f>
        <v>0</v>
      </c>
      <c r="M237" s="188">
        <f>M140+M142+M144+M146+M148+M150+M152+M154+M156+M158+M160+M162+M164+M166+M168+M170+M172+M174+M176+M178+M180+M182+M184+M186+M188+M190+M192+M194+M196+M198+M200+M202+M204+M206+M208+M210+M212+M214+M216+M218+M220+M222+M224+M226+M228+M230+M232+M234</f>
        <v>0</v>
      </c>
      <c r="N237" s="145">
        <f>J237+K237+L237+M237</f>
        <v>0</v>
      </c>
      <c r="O237" s="188">
        <f>O140+O142+O144+O146+O148+O150+O152+O154+O156+O158+O160+O162+O164+O166+O168+O170+O172+O174+O176+O178+O180+O182+O184+O186+O188+O190+O192+O194+O196+O198+O200+O202+O204+O206+O208+O210+O212+O214+O216+O218+O220+O222+O224+O226+O228+O230+O232+O234</f>
        <v>1473997.3092141754</v>
      </c>
      <c r="P237" s="12"/>
    </row>
    <row r="238" spans="1:16" ht="13.5" thickBot="1">
      <c r="A238" s="1"/>
      <c r="B238" s="134" t="s">
        <v>402</v>
      </c>
      <c r="C238" s="78"/>
      <c r="D238" s="42"/>
      <c r="E238" s="42"/>
      <c r="F238" s="42"/>
      <c r="G238" s="42"/>
      <c r="H238" s="137"/>
      <c r="I238" s="229">
        <f>H237-I237</f>
        <v>124167.06078582432</v>
      </c>
      <c r="J238" s="42"/>
      <c r="K238" s="42"/>
      <c r="L238" s="42"/>
      <c r="M238" s="42"/>
      <c r="N238" s="145">
        <f>J238+K238+L238+M238</f>
        <v>0</v>
      </c>
      <c r="O238" s="229"/>
      <c r="P238" s="12"/>
    </row>
    <row r="239" spans="1:16" ht="13.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229"/>
      <c r="P239" s="12"/>
    </row>
    <row r="240" spans="1:16" ht="13.5" thickBot="1">
      <c r="A240" s="154"/>
      <c r="B240" s="155" t="s">
        <v>4</v>
      </c>
      <c r="C240" s="156"/>
      <c r="D240" s="167"/>
      <c r="E240" s="167"/>
      <c r="F240" s="167"/>
      <c r="G240" s="167"/>
      <c r="H240" s="518"/>
      <c r="I240" s="519">
        <f>I239+I238+I237</f>
        <v>540835.0499999999</v>
      </c>
      <c r="J240" s="167"/>
      <c r="K240" s="167"/>
      <c r="L240" s="167"/>
      <c r="M240" s="167"/>
      <c r="N240" s="164">
        <f>J240+K240+L240+M240</f>
        <v>0</v>
      </c>
      <c r="O240" s="243"/>
      <c r="P240" s="12"/>
    </row>
    <row r="241" spans="1:16" ht="12.75">
      <c r="A241" s="260"/>
      <c r="B241" s="260"/>
      <c r="C241" s="153"/>
      <c r="D241" s="287"/>
      <c r="E241" s="261"/>
      <c r="F241" s="261"/>
      <c r="G241" s="261"/>
      <c r="H241" s="245"/>
      <c r="I241" s="481"/>
      <c r="J241" s="287"/>
      <c r="K241" s="261"/>
      <c r="L241" s="261"/>
      <c r="M241" s="261"/>
      <c r="N241" s="170"/>
      <c r="O241" s="289"/>
      <c r="P241" s="12"/>
    </row>
    <row r="242" spans="1:16" ht="13.5" thickBot="1">
      <c r="A242" s="260"/>
      <c r="B242" s="260"/>
      <c r="C242" s="153"/>
      <c r="D242" s="287"/>
      <c r="E242" s="261"/>
      <c r="F242" s="261"/>
      <c r="G242" s="261"/>
      <c r="H242" s="245"/>
      <c r="I242" s="520"/>
      <c r="J242" s="287"/>
      <c r="K242" s="261"/>
      <c r="L242" s="261"/>
      <c r="M242" s="261"/>
      <c r="N242" s="170"/>
      <c r="O242" s="289">
        <f>I237-N237</f>
        <v>416667.9892141756</v>
      </c>
      <c r="P242" s="12"/>
    </row>
    <row r="243" spans="1:16" ht="13.5" thickBot="1">
      <c r="A243" s="12"/>
      <c r="B243" s="12" t="s">
        <v>355</v>
      </c>
      <c r="C243" s="69"/>
      <c r="D243" s="70">
        <f>D129+D237</f>
        <v>579914.25</v>
      </c>
      <c r="E243" s="70">
        <f>E129+E237</f>
        <v>610615.8899999999</v>
      </c>
      <c r="F243" s="70">
        <f>F129+F237</f>
        <v>607672.3099999999</v>
      </c>
      <c r="G243" s="70">
        <f>G129+G237</f>
        <v>483069.2699999999</v>
      </c>
      <c r="H243" s="137">
        <f>D243+E243+F243+G243</f>
        <v>2281271.7199999997</v>
      </c>
      <c r="I243" s="137">
        <f>I132+I240</f>
        <v>2281271.7199999997</v>
      </c>
      <c r="J243" s="125"/>
      <c r="K243" s="75"/>
      <c r="L243" s="75"/>
      <c r="M243" s="75"/>
      <c r="N243" s="70"/>
      <c r="O243" s="69"/>
      <c r="P243" s="12"/>
    </row>
    <row r="244" spans="1:16" ht="12.75">
      <c r="A244" s="253"/>
      <c r="B244" s="253"/>
      <c r="C244" s="253"/>
      <c r="D244" s="254"/>
      <c r="E244" s="255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  <c r="P244" s="12"/>
    </row>
    <row r="245" spans="1:16" ht="12.75">
      <c r="A245" s="69"/>
      <c r="B245" s="69"/>
      <c r="C245" s="69"/>
      <c r="D245" s="125"/>
      <c r="E245" s="7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  <c r="P245" s="12"/>
    </row>
    <row r="246" spans="1:16" ht="12.75">
      <c r="A246" s="12"/>
      <c r="B246" s="12" t="s">
        <v>233</v>
      </c>
      <c r="C246" s="69"/>
      <c r="D246" s="183" t="s">
        <v>217</v>
      </c>
      <c r="E246" s="75"/>
      <c r="F246" s="75"/>
      <c r="G246" s="75"/>
      <c r="H246" s="75"/>
      <c r="I246" s="75"/>
      <c r="J246" s="75"/>
      <c r="K246" s="75"/>
      <c r="L246" s="75"/>
      <c r="M246" s="75"/>
      <c r="N246" s="129"/>
      <c r="O246" s="69"/>
      <c r="P246" s="12"/>
    </row>
    <row r="247" spans="1:16" ht="13.5" thickBot="1">
      <c r="A247" s="12"/>
      <c r="B247" s="12"/>
      <c r="C247" s="69"/>
      <c r="D247" s="125"/>
      <c r="E247" s="7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  <c r="P247" s="12"/>
    </row>
    <row r="248" spans="1:16" ht="13.5" thickBot="1">
      <c r="A248" s="7" t="s">
        <v>97</v>
      </c>
      <c r="B248" s="7" t="s">
        <v>94</v>
      </c>
      <c r="C248" s="209"/>
      <c r="D248" s="240" t="s">
        <v>395</v>
      </c>
      <c r="E248" s="232"/>
      <c r="F248" s="232"/>
      <c r="G248" s="232"/>
      <c r="H248" s="233"/>
      <c r="I248" s="223"/>
      <c r="J248" s="249"/>
      <c r="K248" s="85" t="s">
        <v>396</v>
      </c>
      <c r="L248" s="85"/>
      <c r="M248" s="86"/>
      <c r="N248" s="89"/>
      <c r="O248" s="115"/>
      <c r="P248" s="12"/>
    </row>
    <row r="249" spans="1:16" ht="45.75" thickBot="1">
      <c r="A249" s="27" t="s">
        <v>105</v>
      </c>
      <c r="B249" s="27"/>
      <c r="C249" s="331" t="s">
        <v>397</v>
      </c>
      <c r="D249" s="262" t="s">
        <v>220</v>
      </c>
      <c r="E249" s="233" t="s">
        <v>313</v>
      </c>
      <c r="F249" s="231" t="s">
        <v>350</v>
      </c>
      <c r="G249" s="231" t="s">
        <v>354</v>
      </c>
      <c r="H249" s="234" t="s">
        <v>398</v>
      </c>
      <c r="I249" s="90" t="s">
        <v>399</v>
      </c>
      <c r="J249" s="262" t="s">
        <v>353</v>
      </c>
      <c r="K249" s="262"/>
      <c r="L249" s="233"/>
      <c r="M249" s="88"/>
      <c r="N249" s="235" t="s">
        <v>400</v>
      </c>
      <c r="O249" s="116" t="s">
        <v>401</v>
      </c>
      <c r="P249" s="12"/>
    </row>
    <row r="250" spans="1:16" ht="12.75">
      <c r="A250" s="27"/>
      <c r="B250" s="27"/>
      <c r="C250" s="193"/>
      <c r="D250" s="384"/>
      <c r="E250" s="335"/>
      <c r="F250" s="335"/>
      <c r="G250" s="335"/>
      <c r="H250" s="411"/>
      <c r="I250" s="412"/>
      <c r="J250" s="355"/>
      <c r="K250" s="355"/>
      <c r="L250" s="355"/>
      <c r="M250" s="355"/>
      <c r="N250" s="413"/>
      <c r="O250" s="414"/>
      <c r="P250" s="12"/>
    </row>
    <row r="251" spans="1:16" ht="13.5" thickBot="1">
      <c r="A251" s="7">
        <v>1</v>
      </c>
      <c r="B251" s="7"/>
      <c r="C251" s="194"/>
      <c r="D251" s="94"/>
      <c r="E251" s="95"/>
      <c r="F251" s="95"/>
      <c r="G251" s="95"/>
      <c r="H251" s="95"/>
      <c r="I251" s="95"/>
      <c r="J251" s="107"/>
      <c r="K251" s="107"/>
      <c r="L251" s="107"/>
      <c r="M251" s="107"/>
      <c r="N251" s="112"/>
      <c r="O251" s="119"/>
      <c r="P251" s="12"/>
    </row>
    <row r="252" spans="1:16" ht="13.5" thickBot="1">
      <c r="A252" s="263"/>
      <c r="B252" s="32" t="s">
        <v>117</v>
      </c>
      <c r="C252" s="197">
        <v>0</v>
      </c>
      <c r="D252" s="102"/>
      <c r="E252" s="102"/>
      <c r="F252" s="102"/>
      <c r="G252" s="102"/>
      <c r="H252" s="102">
        <f>D252+E252+F252+G252</f>
        <v>0</v>
      </c>
      <c r="I252" s="229">
        <f aca="true" t="shared" si="4" ref="I252:I315">H252/1.1/1.18</f>
        <v>0</v>
      </c>
      <c r="J252" s="109"/>
      <c r="K252" s="109"/>
      <c r="L252" s="109"/>
      <c r="M252" s="109"/>
      <c r="N252" s="236">
        <f>J252+K252+L252+M252</f>
        <v>0</v>
      </c>
      <c r="O252" s="146">
        <f>C252+I252-N252</f>
        <v>0</v>
      </c>
      <c r="P252" s="429">
        <f>C252+I252-N252</f>
        <v>0</v>
      </c>
    </row>
    <row r="253" spans="1:16" ht="13.5" thickBot="1">
      <c r="A253" s="36"/>
      <c r="B253" s="27"/>
      <c r="C253" s="196"/>
      <c r="D253" s="94"/>
      <c r="E253" s="95"/>
      <c r="F253" s="95"/>
      <c r="G253" s="95"/>
      <c r="H253" s="95"/>
      <c r="I253" s="229">
        <f t="shared" si="4"/>
        <v>0</v>
      </c>
      <c r="J253" s="107"/>
      <c r="K253" s="107"/>
      <c r="L253" s="107"/>
      <c r="M253" s="107"/>
      <c r="N253" s="112"/>
      <c r="O253" s="119"/>
      <c r="P253" s="429">
        <f aca="true" t="shared" si="5" ref="P253:P316">C253+I253-N253</f>
        <v>0</v>
      </c>
    </row>
    <row r="254" spans="1:16" ht="13.5" thickBot="1">
      <c r="A254" s="30"/>
      <c r="B254" s="22" t="s">
        <v>60</v>
      </c>
      <c r="C254" s="498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4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  <c r="P254" s="429">
        <f t="shared" si="5"/>
        <v>0</v>
      </c>
    </row>
    <row r="255" spans="1:16" ht="13.5" thickBot="1">
      <c r="A255" s="15"/>
      <c r="B255" s="15"/>
      <c r="C255" s="198"/>
      <c r="D255" s="94"/>
      <c r="E255" s="95"/>
      <c r="F255" s="95"/>
      <c r="G255" s="95"/>
      <c r="H255" s="95"/>
      <c r="I255" s="229">
        <f t="shared" si="4"/>
        <v>0</v>
      </c>
      <c r="J255" s="107"/>
      <c r="K255" s="107"/>
      <c r="L255" s="107"/>
      <c r="M255" s="107"/>
      <c r="N255" s="112"/>
      <c r="O255" s="119"/>
      <c r="P255" s="429">
        <f t="shared" si="5"/>
        <v>0</v>
      </c>
    </row>
    <row r="256" spans="1:16" ht="13.5" thickBot="1">
      <c r="A256" s="263"/>
      <c r="B256" s="32" t="s">
        <v>343</v>
      </c>
      <c r="C256" s="197">
        <v>0</v>
      </c>
      <c r="D256" s="102"/>
      <c r="E256" s="102"/>
      <c r="F256" s="102"/>
      <c r="G256" s="102"/>
      <c r="H256" s="102">
        <f>D256+E256+F256+G256</f>
        <v>0</v>
      </c>
      <c r="I256" s="229">
        <f t="shared" si="4"/>
        <v>0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0</v>
      </c>
      <c r="P256" s="429">
        <f t="shared" si="5"/>
        <v>0</v>
      </c>
    </row>
    <row r="257" spans="1:16" ht="13.5" thickBot="1">
      <c r="A257" s="27"/>
      <c r="B257" s="27"/>
      <c r="C257" s="199"/>
      <c r="D257" s="94"/>
      <c r="E257" s="95"/>
      <c r="F257" s="95"/>
      <c r="G257" s="95"/>
      <c r="H257" s="95"/>
      <c r="I257" s="229">
        <f t="shared" si="4"/>
        <v>0</v>
      </c>
      <c r="J257" s="107"/>
      <c r="K257" s="107"/>
      <c r="L257" s="107"/>
      <c r="M257" s="107"/>
      <c r="N257" s="112"/>
      <c r="O257" s="119"/>
      <c r="P257" s="429">
        <f t="shared" si="5"/>
        <v>0</v>
      </c>
    </row>
    <row r="258" spans="1:16" ht="13.5" thickBot="1">
      <c r="A258" s="397"/>
      <c r="B258" s="32" t="s">
        <v>106</v>
      </c>
      <c r="C258" s="197">
        <v>35376.45</v>
      </c>
      <c r="D258" s="102">
        <v>6351.33</v>
      </c>
      <c r="E258" s="102">
        <v>6351.33</v>
      </c>
      <c r="F258" s="102">
        <v>6351.33</v>
      </c>
      <c r="G258" s="102">
        <v>6351.33</v>
      </c>
      <c r="H258" s="102">
        <f>D258+E258+F258+G258</f>
        <v>25405.32</v>
      </c>
      <c r="I258" s="229">
        <f t="shared" si="4"/>
        <v>19572.6656394453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54949.1156394453</v>
      </c>
      <c r="P258" s="429">
        <f t="shared" si="5"/>
        <v>54949.1156394453</v>
      </c>
    </row>
    <row r="259" spans="1:16" ht="13.5" thickBot="1">
      <c r="A259" s="28"/>
      <c r="B259" s="29"/>
      <c r="C259" s="196"/>
      <c r="D259" s="94"/>
      <c r="E259" s="95"/>
      <c r="F259" s="95"/>
      <c r="G259" s="95"/>
      <c r="H259" s="95"/>
      <c r="I259" s="229">
        <f t="shared" si="4"/>
        <v>0</v>
      </c>
      <c r="J259" s="107"/>
      <c r="K259" s="107"/>
      <c r="L259" s="107"/>
      <c r="M259" s="107"/>
      <c r="N259" s="112"/>
      <c r="O259" s="119"/>
      <c r="P259" s="429">
        <f t="shared" si="5"/>
        <v>0</v>
      </c>
    </row>
    <row r="260" spans="1:16" ht="13.5" thickBot="1">
      <c r="A260" s="397"/>
      <c r="B260" s="32" t="s">
        <v>331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4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  <c r="P260" s="429">
        <f t="shared" si="5"/>
        <v>0</v>
      </c>
    </row>
    <row r="261" spans="1:16" ht="13.5" thickBot="1">
      <c r="A261" s="28"/>
      <c r="B261" s="29"/>
      <c r="C261" s="196"/>
      <c r="D261" s="94"/>
      <c r="E261" s="95"/>
      <c r="F261" s="95"/>
      <c r="G261" s="95"/>
      <c r="H261" s="95"/>
      <c r="I261" s="229">
        <f t="shared" si="4"/>
        <v>0</v>
      </c>
      <c r="J261" s="107"/>
      <c r="K261" s="107"/>
      <c r="L261" s="107"/>
      <c r="M261" s="107"/>
      <c r="N261" s="112"/>
      <c r="O261" s="119"/>
      <c r="P261" s="429">
        <f t="shared" si="5"/>
        <v>0</v>
      </c>
    </row>
    <row r="262" spans="1:16" ht="13.5" thickBot="1">
      <c r="A262" s="263"/>
      <c r="B262" s="32" t="s">
        <v>339</v>
      </c>
      <c r="C262" s="197">
        <v>0</v>
      </c>
      <c r="D262" s="102"/>
      <c r="E262" s="102"/>
      <c r="F262" s="102"/>
      <c r="G262" s="102"/>
      <c r="H262" s="102">
        <f>D262+E262+F262+G262</f>
        <v>0</v>
      </c>
      <c r="I262" s="229">
        <f t="shared" si="4"/>
        <v>0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0</v>
      </c>
      <c r="P262" s="429">
        <f t="shared" si="5"/>
        <v>0</v>
      </c>
    </row>
    <row r="263" spans="1:16" ht="13.5" thickBot="1">
      <c r="A263" s="28"/>
      <c r="B263" s="29"/>
      <c r="C263" s="196"/>
      <c r="D263" s="94"/>
      <c r="E263" s="95"/>
      <c r="F263" s="95"/>
      <c r="G263" s="95"/>
      <c r="H263" s="95"/>
      <c r="I263" s="229">
        <f t="shared" si="4"/>
        <v>0</v>
      </c>
      <c r="J263" s="107"/>
      <c r="K263" s="107"/>
      <c r="L263" s="107"/>
      <c r="M263" s="107"/>
      <c r="N263" s="112"/>
      <c r="O263" s="119"/>
      <c r="P263" s="429">
        <f t="shared" si="5"/>
        <v>0</v>
      </c>
    </row>
    <row r="264" spans="1:16" ht="13.5" thickBot="1">
      <c r="A264" s="397"/>
      <c r="B264" s="32" t="s">
        <v>107</v>
      </c>
      <c r="C264" s="197">
        <v>0</v>
      </c>
      <c r="D264" s="102"/>
      <c r="E264" s="102"/>
      <c r="F264" s="102"/>
      <c r="G264" s="102"/>
      <c r="H264" s="102">
        <f>D264+E264+F264+G264</f>
        <v>0</v>
      </c>
      <c r="I264" s="229">
        <f t="shared" si="4"/>
        <v>0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0</v>
      </c>
      <c r="P264" s="429">
        <f t="shared" si="5"/>
        <v>0</v>
      </c>
    </row>
    <row r="265" spans="1:16" ht="13.5" thickBot="1">
      <c r="A265" s="1"/>
      <c r="B265" s="15"/>
      <c r="C265" s="194"/>
      <c r="D265" s="94"/>
      <c r="E265" s="95"/>
      <c r="F265" s="95"/>
      <c r="G265" s="95"/>
      <c r="H265" s="95"/>
      <c r="I265" s="229">
        <f t="shared" si="4"/>
        <v>0</v>
      </c>
      <c r="J265" s="107"/>
      <c r="K265" s="107"/>
      <c r="L265" s="107"/>
      <c r="M265" s="107"/>
      <c r="N265" s="112"/>
      <c r="O265" s="119"/>
      <c r="P265" s="429">
        <f t="shared" si="5"/>
        <v>0</v>
      </c>
    </row>
    <row r="266" spans="1:16" ht="13.5" thickBot="1">
      <c r="A266" s="30"/>
      <c r="B266" s="1" t="s">
        <v>206</v>
      </c>
      <c r="C266" s="195">
        <v>34891.46</v>
      </c>
      <c r="D266" s="102">
        <v>5927.04</v>
      </c>
      <c r="E266" s="102">
        <v>5927.04</v>
      </c>
      <c r="F266" s="102">
        <v>5927.04</v>
      </c>
      <c r="G266" s="102">
        <v>5927.04</v>
      </c>
      <c r="H266" s="102">
        <f>D266+E266+F266+G266</f>
        <v>23708.16</v>
      </c>
      <c r="I266" s="229">
        <f t="shared" si="4"/>
        <v>18265.146379044683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53156.60637904468</v>
      </c>
      <c r="P266" s="429">
        <f t="shared" si="5"/>
        <v>53156.60637904468</v>
      </c>
    </row>
    <row r="267" spans="1:16" ht="13.5" thickBot="1">
      <c r="A267" s="15"/>
      <c r="B267" s="27"/>
      <c r="C267" s="200"/>
      <c r="D267" s="94"/>
      <c r="E267" s="95"/>
      <c r="F267" s="95"/>
      <c r="G267" s="95"/>
      <c r="H267" s="95"/>
      <c r="I267" s="229">
        <f t="shared" si="4"/>
        <v>0</v>
      </c>
      <c r="J267" s="107"/>
      <c r="K267" s="107"/>
      <c r="L267" s="107"/>
      <c r="M267" s="107"/>
      <c r="N267" s="112"/>
      <c r="O267" s="119"/>
      <c r="P267" s="429">
        <f t="shared" si="5"/>
        <v>0</v>
      </c>
    </row>
    <row r="268" spans="1:16" ht="13.5" thickBot="1">
      <c r="A268" s="263"/>
      <c r="B268" s="32" t="s">
        <v>110</v>
      </c>
      <c r="C268" s="197">
        <v>0</v>
      </c>
      <c r="D268" s="102"/>
      <c r="E268" s="102"/>
      <c r="F268" s="102"/>
      <c r="G268" s="102"/>
      <c r="H268" s="102">
        <f>D268+E268+F268+G268</f>
        <v>0</v>
      </c>
      <c r="I268" s="229">
        <f t="shared" si="4"/>
        <v>0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0</v>
      </c>
      <c r="P268" s="429">
        <f t="shared" si="5"/>
        <v>0</v>
      </c>
    </row>
    <row r="269" spans="1:16" ht="13.5" thickBot="1">
      <c r="A269" s="36"/>
      <c r="B269" s="27"/>
      <c r="C269" s="201"/>
      <c r="D269" s="94"/>
      <c r="E269" s="95"/>
      <c r="F269" s="95"/>
      <c r="G269" s="95"/>
      <c r="H269" s="95"/>
      <c r="I269" s="229">
        <f t="shared" si="4"/>
        <v>0</v>
      </c>
      <c r="J269" s="107"/>
      <c r="K269" s="107"/>
      <c r="L269" s="107"/>
      <c r="M269" s="107"/>
      <c r="N269" s="120"/>
      <c r="O269" s="123"/>
      <c r="P269" s="429">
        <f t="shared" si="5"/>
        <v>0</v>
      </c>
    </row>
    <row r="270" spans="1:16" ht="13.5" thickBot="1">
      <c r="A270" s="263"/>
      <c r="B270" s="32" t="s">
        <v>112</v>
      </c>
      <c r="C270" s="197">
        <v>0</v>
      </c>
      <c r="D270" s="102"/>
      <c r="E270" s="102"/>
      <c r="F270" s="102"/>
      <c r="G270" s="102"/>
      <c r="H270" s="102">
        <f>D270+E270+F270+G270</f>
        <v>0</v>
      </c>
      <c r="I270" s="229">
        <f t="shared" si="4"/>
        <v>0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0</v>
      </c>
      <c r="P270" s="429">
        <f t="shared" si="5"/>
        <v>0</v>
      </c>
    </row>
    <row r="271" spans="1:16" ht="13.5" thickBot="1">
      <c r="A271" s="15"/>
      <c r="B271" s="27"/>
      <c r="C271" s="203"/>
      <c r="D271" s="94"/>
      <c r="E271" s="95"/>
      <c r="F271" s="95"/>
      <c r="G271" s="95"/>
      <c r="H271" s="95"/>
      <c r="I271" s="229">
        <f t="shared" si="4"/>
        <v>0</v>
      </c>
      <c r="J271" s="107"/>
      <c r="K271" s="107"/>
      <c r="L271" s="107"/>
      <c r="M271" s="107"/>
      <c r="N271" s="120"/>
      <c r="O271" s="123"/>
      <c r="P271" s="429">
        <f t="shared" si="5"/>
        <v>0</v>
      </c>
    </row>
    <row r="272" spans="1:16" ht="13.5" thickBot="1">
      <c r="A272" s="263"/>
      <c r="B272" s="32" t="s">
        <v>111</v>
      </c>
      <c r="C272" s="197">
        <v>0</v>
      </c>
      <c r="D272" s="102"/>
      <c r="E272" s="102"/>
      <c r="F272" s="102"/>
      <c r="G272" s="102"/>
      <c r="H272" s="102">
        <f>D272+E272+F272+G272</f>
        <v>0</v>
      </c>
      <c r="I272" s="229">
        <f t="shared" si="4"/>
        <v>0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0</v>
      </c>
      <c r="P272" s="429">
        <f t="shared" si="5"/>
        <v>0</v>
      </c>
    </row>
    <row r="273" spans="1:16" ht="13.5" thickBot="1">
      <c r="A273" s="15"/>
      <c r="B273" s="32" t="s">
        <v>111</v>
      </c>
      <c r="C273" s="197">
        <v>0</v>
      </c>
      <c r="D273" s="102"/>
      <c r="E273" s="102"/>
      <c r="F273" s="102"/>
      <c r="G273" s="102"/>
      <c r="H273" s="102">
        <f>D273+E273+F273+G273</f>
        <v>0</v>
      </c>
      <c r="I273" s="229">
        <f t="shared" si="4"/>
        <v>0</v>
      </c>
      <c r="J273" s="109"/>
      <c r="K273" s="109"/>
      <c r="L273" s="109"/>
      <c r="M273" s="109"/>
      <c r="N273" s="236">
        <f>J273+K273+L273+M273</f>
        <v>0</v>
      </c>
      <c r="O273" s="146">
        <f>C273+I273-N273</f>
        <v>0</v>
      </c>
      <c r="P273" s="429">
        <f t="shared" si="5"/>
        <v>0</v>
      </c>
    </row>
    <row r="274" spans="1:16" ht="13.5" thickBot="1">
      <c r="A274" s="263"/>
      <c r="B274" s="32" t="s">
        <v>109</v>
      </c>
      <c r="C274" s="197">
        <v>0</v>
      </c>
      <c r="D274" s="102"/>
      <c r="E274" s="102"/>
      <c r="F274" s="102"/>
      <c r="G274" s="102"/>
      <c r="H274" s="102">
        <f>D274+E274+F274+G274</f>
        <v>0</v>
      </c>
      <c r="I274" s="229">
        <f t="shared" si="4"/>
        <v>0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0</v>
      </c>
      <c r="P274" s="429">
        <f t="shared" si="5"/>
        <v>0</v>
      </c>
    </row>
    <row r="275" spans="1:16" ht="13.5" thickBot="1">
      <c r="A275" s="15"/>
      <c r="B275" s="15"/>
      <c r="C275" s="203"/>
      <c r="D275" s="94"/>
      <c r="E275" s="95"/>
      <c r="F275" s="95"/>
      <c r="G275" s="95"/>
      <c r="H275" s="95"/>
      <c r="I275" s="229">
        <f t="shared" si="4"/>
        <v>0</v>
      </c>
      <c r="J275" s="107"/>
      <c r="K275" s="107"/>
      <c r="L275" s="107"/>
      <c r="M275" s="107"/>
      <c r="N275" s="120"/>
      <c r="O275" s="123"/>
      <c r="P275" s="429">
        <f t="shared" si="5"/>
        <v>0</v>
      </c>
    </row>
    <row r="276" spans="1:16" ht="13.5" thickBot="1">
      <c r="A276" s="263"/>
      <c r="B276" s="32" t="s">
        <v>321</v>
      </c>
      <c r="C276" s="197">
        <v>0</v>
      </c>
      <c r="D276" s="102"/>
      <c r="E276" s="102"/>
      <c r="F276" s="102"/>
      <c r="G276" s="102"/>
      <c r="H276" s="102">
        <f>D276+E276+F276+G276</f>
        <v>0</v>
      </c>
      <c r="I276" s="229">
        <f t="shared" si="4"/>
        <v>0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0</v>
      </c>
      <c r="P276" s="429">
        <f t="shared" si="5"/>
        <v>0</v>
      </c>
    </row>
    <row r="277" spans="1:16" ht="13.5" thickBot="1">
      <c r="A277" s="1"/>
      <c r="B277" s="15"/>
      <c r="C277" s="194"/>
      <c r="D277" s="94"/>
      <c r="E277" s="95"/>
      <c r="F277" s="95"/>
      <c r="G277" s="95"/>
      <c r="H277" s="95"/>
      <c r="I277" s="229">
        <f t="shared" si="4"/>
        <v>0</v>
      </c>
      <c r="J277" s="107"/>
      <c r="K277" s="107"/>
      <c r="L277" s="107"/>
      <c r="M277" s="107"/>
      <c r="N277" s="120"/>
      <c r="O277" s="123"/>
      <c r="P277" s="429">
        <f t="shared" si="5"/>
        <v>0</v>
      </c>
    </row>
    <row r="278" spans="1:16" ht="13.5" thickBot="1">
      <c r="A278" s="263"/>
      <c r="B278" s="32" t="s">
        <v>113</v>
      </c>
      <c r="C278" s="197">
        <v>0</v>
      </c>
      <c r="D278" s="102"/>
      <c r="E278" s="102"/>
      <c r="F278" s="102"/>
      <c r="G278" s="102"/>
      <c r="H278" s="102">
        <f>D278+E278+F278+G278</f>
        <v>0</v>
      </c>
      <c r="I278" s="229">
        <f t="shared" si="4"/>
        <v>0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0</v>
      </c>
      <c r="P278" s="429">
        <f t="shared" si="5"/>
        <v>0</v>
      </c>
    </row>
    <row r="279" spans="1:16" ht="13.5" thickBot="1">
      <c r="A279" s="15"/>
      <c r="B279" s="27"/>
      <c r="C279" s="203"/>
      <c r="D279" s="94"/>
      <c r="E279" s="95"/>
      <c r="F279" s="95"/>
      <c r="G279" s="95"/>
      <c r="H279" s="95"/>
      <c r="I279" s="229">
        <f t="shared" si="4"/>
        <v>0</v>
      </c>
      <c r="J279" s="107"/>
      <c r="K279" s="107"/>
      <c r="L279" s="107"/>
      <c r="M279" s="107"/>
      <c r="N279" s="120"/>
      <c r="O279" s="123"/>
      <c r="P279" s="429">
        <f t="shared" si="5"/>
        <v>0</v>
      </c>
    </row>
    <row r="280" spans="1:16" ht="13.5" thickBot="1">
      <c r="A280" s="263"/>
      <c r="B280" s="32" t="s">
        <v>108</v>
      </c>
      <c r="C280" s="197">
        <v>60768.05</v>
      </c>
      <c r="D280" s="102">
        <v>14843.55</v>
      </c>
      <c r="E280" s="102">
        <v>14843.55</v>
      </c>
      <c r="F280" s="102">
        <v>14843.55</v>
      </c>
      <c r="G280" s="102">
        <v>15836.09</v>
      </c>
      <c r="H280" s="102">
        <f>D280+E280+F280+G280</f>
        <v>60366.73999999999</v>
      </c>
      <c r="I280" s="229">
        <f t="shared" si="4"/>
        <v>46507.50385208011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107275.5538520801</v>
      </c>
      <c r="P280" s="429">
        <f t="shared" si="5"/>
        <v>107275.5538520801</v>
      </c>
    </row>
    <row r="281" spans="1:16" ht="13.5" thickBot="1">
      <c r="A281" s="1"/>
      <c r="B281" s="27"/>
      <c r="C281" s="194"/>
      <c r="D281" s="94"/>
      <c r="E281" s="95"/>
      <c r="F281" s="95"/>
      <c r="G281" s="95"/>
      <c r="H281" s="95"/>
      <c r="I281" s="229">
        <f t="shared" si="4"/>
        <v>0</v>
      </c>
      <c r="J281" s="107"/>
      <c r="K281" s="107"/>
      <c r="L281" s="107"/>
      <c r="M281" s="107"/>
      <c r="N281" s="120"/>
      <c r="O281" s="123"/>
      <c r="P281" s="429">
        <f t="shared" si="5"/>
        <v>0</v>
      </c>
    </row>
    <row r="282" spans="1:16" ht="13.5" thickBot="1">
      <c r="A282" s="263"/>
      <c r="B282" s="32" t="s">
        <v>114</v>
      </c>
      <c r="C282" s="197">
        <v>0</v>
      </c>
      <c r="D282" s="102"/>
      <c r="E282" s="102"/>
      <c r="F282" s="102"/>
      <c r="G282" s="102"/>
      <c r="H282" s="102">
        <f>D282+E282+F282+G282</f>
        <v>0</v>
      </c>
      <c r="I282" s="229">
        <f t="shared" si="4"/>
        <v>0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0</v>
      </c>
      <c r="P282" s="429">
        <f t="shared" si="5"/>
        <v>0</v>
      </c>
    </row>
    <row r="283" spans="1:16" ht="13.5" thickBot="1">
      <c r="A283" s="15"/>
      <c r="B283" s="27"/>
      <c r="C283" s="203"/>
      <c r="D283" s="94"/>
      <c r="E283" s="95"/>
      <c r="F283" s="95"/>
      <c r="G283" s="95"/>
      <c r="H283" s="95"/>
      <c r="I283" s="229">
        <f t="shared" si="4"/>
        <v>0</v>
      </c>
      <c r="J283" s="107"/>
      <c r="K283" s="107"/>
      <c r="L283" s="107"/>
      <c r="M283" s="107"/>
      <c r="N283" s="120"/>
      <c r="O283" s="123"/>
      <c r="P283" s="429">
        <f t="shared" si="5"/>
        <v>0</v>
      </c>
    </row>
    <row r="284" spans="1:16" ht="13.5" thickBot="1">
      <c r="A284" s="263"/>
      <c r="B284" s="32" t="s">
        <v>340</v>
      </c>
      <c r="C284" s="419">
        <v>0</v>
      </c>
      <c r="D284" s="102"/>
      <c r="E284" s="102"/>
      <c r="F284" s="102"/>
      <c r="G284" s="102"/>
      <c r="H284" s="102">
        <f>D284+E284+F284+G284</f>
        <v>0</v>
      </c>
      <c r="I284" s="229">
        <f t="shared" si="4"/>
        <v>0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0</v>
      </c>
      <c r="P284" s="429">
        <f t="shared" si="5"/>
        <v>0</v>
      </c>
    </row>
    <row r="285" spans="1:16" ht="13.5" thickBot="1">
      <c r="A285" s="15"/>
      <c r="B285" s="15"/>
      <c r="C285" s="200"/>
      <c r="D285" s="273"/>
      <c r="E285" s="273"/>
      <c r="F285" s="273"/>
      <c r="G285" s="273"/>
      <c r="H285" s="273"/>
      <c r="I285" s="229">
        <f t="shared" si="4"/>
        <v>0</v>
      </c>
      <c r="J285" s="275"/>
      <c r="K285" s="275"/>
      <c r="L285" s="275"/>
      <c r="M285" s="275"/>
      <c r="N285" s="297"/>
      <c r="O285" s="158"/>
      <c r="P285" s="429">
        <f t="shared" si="5"/>
        <v>0</v>
      </c>
    </row>
    <row r="286" spans="1:16" ht="13.5" thickBot="1">
      <c r="A286" s="30"/>
      <c r="B286" s="6" t="s">
        <v>234</v>
      </c>
      <c r="C286" s="298">
        <v>0</v>
      </c>
      <c r="D286" s="102"/>
      <c r="E286" s="102"/>
      <c r="F286" s="102"/>
      <c r="G286" s="102"/>
      <c r="H286" s="102">
        <f>D286+E286+F286+G286</f>
        <v>0</v>
      </c>
      <c r="I286" s="229">
        <f t="shared" si="4"/>
        <v>0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0</v>
      </c>
      <c r="P286" s="429">
        <f t="shared" si="5"/>
        <v>0</v>
      </c>
    </row>
    <row r="287" spans="1:16" ht="13.5" thickBot="1">
      <c r="A287" s="15"/>
      <c r="B287" s="15"/>
      <c r="C287" s="200"/>
      <c r="D287" s="273"/>
      <c r="E287" s="273"/>
      <c r="F287" s="273"/>
      <c r="G287" s="273"/>
      <c r="H287" s="273"/>
      <c r="I287" s="229">
        <f t="shared" si="4"/>
        <v>0</v>
      </c>
      <c r="J287" s="275"/>
      <c r="K287" s="275"/>
      <c r="L287" s="275"/>
      <c r="M287" s="275"/>
      <c r="N287" s="297"/>
      <c r="O287" s="158"/>
      <c r="P287" s="429">
        <f t="shared" si="5"/>
        <v>0</v>
      </c>
    </row>
    <row r="288" spans="1:16" ht="13.5" thickBot="1">
      <c r="A288" s="30"/>
      <c r="B288" s="6" t="s">
        <v>235</v>
      </c>
      <c r="C288" s="298">
        <v>0</v>
      </c>
      <c r="D288" s="102"/>
      <c r="E288" s="102"/>
      <c r="F288" s="102"/>
      <c r="G288" s="102"/>
      <c r="H288" s="102">
        <f>D288+E288+F288+G288</f>
        <v>0</v>
      </c>
      <c r="I288" s="229">
        <f t="shared" si="4"/>
        <v>0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0</v>
      </c>
      <c r="P288" s="429">
        <f t="shared" si="5"/>
        <v>0</v>
      </c>
    </row>
    <row r="289" spans="1:16" ht="13.5" thickBot="1">
      <c r="A289" s="1"/>
      <c r="B289" s="1"/>
      <c r="C289" s="202"/>
      <c r="D289" s="269"/>
      <c r="E289" s="269"/>
      <c r="F289" s="269"/>
      <c r="G289" s="269"/>
      <c r="H289" s="269"/>
      <c r="I289" s="229">
        <f t="shared" si="4"/>
        <v>0</v>
      </c>
      <c r="J289" s="271"/>
      <c r="K289" s="271"/>
      <c r="L289" s="271"/>
      <c r="M289" s="271"/>
      <c r="N289" s="294"/>
      <c r="O289" s="147"/>
      <c r="P289" s="429">
        <f t="shared" si="5"/>
        <v>0</v>
      </c>
    </row>
    <row r="290" spans="1:16" ht="13.5" thickBot="1">
      <c r="A290" s="30"/>
      <c r="B290" s="6" t="s">
        <v>236</v>
      </c>
      <c r="C290" s="298">
        <v>1317.53</v>
      </c>
      <c r="D290" s="102">
        <v>281.85</v>
      </c>
      <c r="E290" s="102">
        <v>281.85</v>
      </c>
      <c r="F290" s="102">
        <v>281.85</v>
      </c>
      <c r="G290" s="102">
        <v>281.85</v>
      </c>
      <c r="H290" s="102">
        <f>D290+E290+F290+G290</f>
        <v>1127.4</v>
      </c>
      <c r="I290" s="229">
        <f t="shared" si="4"/>
        <v>868.567026194145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2186.0970261941447</v>
      </c>
      <c r="P290" s="429">
        <f t="shared" si="5"/>
        <v>2186.0970261941447</v>
      </c>
    </row>
    <row r="291" spans="1:16" ht="13.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4"/>
        <v>0</v>
      </c>
      <c r="J291" s="271"/>
      <c r="K291" s="271"/>
      <c r="L291" s="271"/>
      <c r="M291" s="271"/>
      <c r="N291" s="294"/>
      <c r="O291" s="147"/>
      <c r="P291" s="429">
        <f t="shared" si="5"/>
        <v>0</v>
      </c>
    </row>
    <row r="292" spans="1:16" ht="13.5" thickBot="1">
      <c r="A292" s="30"/>
      <c r="B292" s="6" t="s">
        <v>237</v>
      </c>
      <c r="C292" s="298">
        <v>2944.59</v>
      </c>
      <c r="D292" s="102">
        <v>632.04</v>
      </c>
      <c r="E292" s="102">
        <v>632.04</v>
      </c>
      <c r="F292" s="102">
        <v>632.04</v>
      </c>
      <c r="G292" s="102">
        <v>632.04</v>
      </c>
      <c r="H292" s="102">
        <f>D292+E292+F292+G292</f>
        <v>2528.16</v>
      </c>
      <c r="I292" s="229">
        <f t="shared" si="4"/>
        <v>1947.7349768875192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4892.324976887519</v>
      </c>
      <c r="P292" s="429">
        <f t="shared" si="5"/>
        <v>4892.324976887519</v>
      </c>
    </row>
    <row r="293" spans="1:16" ht="13.5" thickBot="1">
      <c r="A293" s="1"/>
      <c r="B293" s="1"/>
      <c r="C293" s="202"/>
      <c r="D293" s="269"/>
      <c r="E293" s="269"/>
      <c r="F293" s="269"/>
      <c r="G293" s="269"/>
      <c r="H293" s="269"/>
      <c r="I293" s="229">
        <f t="shared" si="4"/>
        <v>0</v>
      </c>
      <c r="J293" s="271"/>
      <c r="K293" s="271"/>
      <c r="L293" s="271"/>
      <c r="M293" s="271"/>
      <c r="N293" s="294"/>
      <c r="O293" s="147"/>
      <c r="P293" s="429">
        <f t="shared" si="5"/>
        <v>0</v>
      </c>
    </row>
    <row r="294" spans="1:16" ht="13.5" thickBot="1">
      <c r="A294" s="30"/>
      <c r="B294" s="22" t="s">
        <v>238</v>
      </c>
      <c r="C294" s="298">
        <v>0</v>
      </c>
      <c r="D294" s="102"/>
      <c r="E294" s="102"/>
      <c r="F294" s="102"/>
      <c r="G294" s="102"/>
      <c r="H294" s="102">
        <f>D294+E294+F294+G294</f>
        <v>0</v>
      </c>
      <c r="I294" s="229">
        <f t="shared" si="4"/>
        <v>0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0</v>
      </c>
      <c r="P294" s="429">
        <f t="shared" si="5"/>
        <v>0</v>
      </c>
    </row>
    <row r="295" spans="1:16" ht="13.5" thickBot="1">
      <c r="A295" s="15"/>
      <c r="B295" s="15"/>
      <c r="C295" s="200"/>
      <c r="D295" s="273"/>
      <c r="E295" s="273"/>
      <c r="F295" s="273"/>
      <c r="G295" s="273"/>
      <c r="H295" s="273"/>
      <c r="I295" s="229">
        <f t="shared" si="4"/>
        <v>0</v>
      </c>
      <c r="J295" s="275"/>
      <c r="K295" s="275"/>
      <c r="L295" s="275"/>
      <c r="M295" s="275"/>
      <c r="N295" s="297"/>
      <c r="O295" s="158"/>
      <c r="P295" s="429">
        <f t="shared" si="5"/>
        <v>0</v>
      </c>
    </row>
    <row r="296" spans="1:16" ht="13.5" thickBot="1">
      <c r="A296" s="30"/>
      <c r="B296" s="22" t="s">
        <v>239</v>
      </c>
      <c r="C296" s="298">
        <v>1157.8</v>
      </c>
      <c r="D296" s="102">
        <v>247.68</v>
      </c>
      <c r="E296" s="102">
        <v>247.68</v>
      </c>
      <c r="F296" s="102">
        <v>247.68</v>
      </c>
      <c r="G296" s="102">
        <v>247.68</v>
      </c>
      <c r="H296" s="102">
        <f>D296+E296+F296+G296</f>
        <v>990.72</v>
      </c>
      <c r="I296" s="229">
        <f t="shared" si="4"/>
        <v>763.26656394453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1921.0665639445301</v>
      </c>
      <c r="P296" s="429">
        <f t="shared" si="5"/>
        <v>1921.0665639445301</v>
      </c>
    </row>
    <row r="297" spans="1:16" ht="13.5" thickBot="1">
      <c r="A297" s="15"/>
      <c r="B297" s="15"/>
      <c r="C297" s="200"/>
      <c r="D297" s="273"/>
      <c r="E297" s="273"/>
      <c r="F297" s="273"/>
      <c r="G297" s="273"/>
      <c r="H297" s="273"/>
      <c r="I297" s="229">
        <f t="shared" si="4"/>
        <v>0</v>
      </c>
      <c r="J297" s="275"/>
      <c r="K297" s="275"/>
      <c r="L297" s="275"/>
      <c r="M297" s="275"/>
      <c r="N297" s="297"/>
      <c r="O297" s="158"/>
      <c r="P297" s="429">
        <f t="shared" si="5"/>
        <v>0</v>
      </c>
    </row>
    <row r="298" spans="1:16" ht="13.5" thickBot="1">
      <c r="A298" s="30"/>
      <c r="B298" s="22" t="s">
        <v>240</v>
      </c>
      <c r="C298" s="298">
        <v>1157.8</v>
      </c>
      <c r="D298" s="102">
        <v>247.68</v>
      </c>
      <c r="E298" s="102">
        <v>247.68</v>
      </c>
      <c r="F298" s="102">
        <v>247.68</v>
      </c>
      <c r="G298" s="102">
        <v>247.68</v>
      </c>
      <c r="H298" s="102">
        <f>D298+E298+F298+G298</f>
        <v>990.72</v>
      </c>
      <c r="I298" s="229">
        <f t="shared" si="4"/>
        <v>763.26656394453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1921.0665639445301</v>
      </c>
      <c r="P298" s="429">
        <f t="shared" si="5"/>
        <v>1921.0665639445301</v>
      </c>
    </row>
    <row r="299" spans="1:16" ht="13.5" thickBot="1">
      <c r="A299" s="1"/>
      <c r="B299" s="1"/>
      <c r="C299" s="202"/>
      <c r="D299" s="269"/>
      <c r="E299" s="269"/>
      <c r="F299" s="269"/>
      <c r="G299" s="269"/>
      <c r="H299" s="269"/>
      <c r="I299" s="229">
        <f t="shared" si="4"/>
        <v>0</v>
      </c>
      <c r="J299" s="271"/>
      <c r="K299" s="271"/>
      <c r="L299" s="271"/>
      <c r="M299" s="271"/>
      <c r="N299" s="294"/>
      <c r="O299" s="147"/>
      <c r="P299" s="429">
        <f t="shared" si="5"/>
        <v>0</v>
      </c>
    </row>
    <row r="300" spans="1:16" ht="13.5" thickBot="1">
      <c r="A300" s="30"/>
      <c r="B300" s="22" t="s">
        <v>241</v>
      </c>
      <c r="C300" s="298">
        <v>0</v>
      </c>
      <c r="D300" s="102"/>
      <c r="E300" s="102"/>
      <c r="F300" s="102"/>
      <c r="G300" s="102">
        <v>2241.36</v>
      </c>
      <c r="H300" s="102">
        <f>D300+E300+F300+G300</f>
        <v>2241.36</v>
      </c>
      <c r="I300" s="229">
        <f t="shared" si="4"/>
        <v>1726.7796610169491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1726.7796610169491</v>
      </c>
      <c r="P300" s="429">
        <f t="shared" si="5"/>
        <v>1726.7796610169491</v>
      </c>
    </row>
    <row r="301" spans="1:16" ht="13.5" thickBot="1">
      <c r="A301" s="15"/>
      <c r="B301" s="15"/>
      <c r="C301" s="200"/>
      <c r="D301" s="273"/>
      <c r="E301" s="273"/>
      <c r="F301" s="273"/>
      <c r="G301" s="273"/>
      <c r="H301" s="273"/>
      <c r="I301" s="229">
        <f t="shared" si="4"/>
        <v>0</v>
      </c>
      <c r="J301" s="275"/>
      <c r="K301" s="275"/>
      <c r="L301" s="275"/>
      <c r="M301" s="275"/>
      <c r="N301" s="297"/>
      <c r="O301" s="158"/>
      <c r="P301" s="429">
        <f t="shared" si="5"/>
        <v>0</v>
      </c>
    </row>
    <row r="302" spans="1:16" ht="13.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4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  <c r="P302" s="429">
        <f t="shared" si="5"/>
        <v>0</v>
      </c>
    </row>
    <row r="303" spans="1:16" ht="13.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4"/>
        <v>0</v>
      </c>
      <c r="J303" s="275"/>
      <c r="K303" s="275"/>
      <c r="L303" s="275"/>
      <c r="M303" s="275"/>
      <c r="N303" s="297"/>
      <c r="O303" s="158"/>
      <c r="P303" s="429">
        <f t="shared" si="5"/>
        <v>0</v>
      </c>
    </row>
    <row r="304" spans="1:16" ht="13.5" thickBot="1">
      <c r="A304" s="30"/>
      <c r="B304" s="22" t="s">
        <v>243</v>
      </c>
      <c r="C304" s="298">
        <v>-20863.14</v>
      </c>
      <c r="D304" s="102">
        <v>1876.8</v>
      </c>
      <c r="E304" s="102">
        <v>1494.85</v>
      </c>
      <c r="F304" s="102">
        <v>730.95</v>
      </c>
      <c r="G304" s="102">
        <v>730.95</v>
      </c>
      <c r="H304" s="102">
        <f>D304+E304+F304+G304</f>
        <v>4833.549999999999</v>
      </c>
      <c r="I304" s="229">
        <f t="shared" si="4"/>
        <v>3723.84437596302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-17139.29562403698</v>
      </c>
      <c r="P304" s="429">
        <f t="shared" si="5"/>
        <v>-17139.29562403698</v>
      </c>
    </row>
    <row r="305" spans="1:16" ht="13.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4"/>
        <v>0</v>
      </c>
      <c r="J305" s="275"/>
      <c r="K305" s="275"/>
      <c r="L305" s="275"/>
      <c r="M305" s="275"/>
      <c r="N305" s="297"/>
      <c r="O305" s="158"/>
      <c r="P305" s="429">
        <f t="shared" si="5"/>
        <v>0</v>
      </c>
    </row>
    <row r="306" spans="1:16" ht="13.5" thickBot="1">
      <c r="A306" s="30"/>
      <c r="B306" s="22" t="s">
        <v>244</v>
      </c>
      <c r="C306" s="298">
        <v>4784.5</v>
      </c>
      <c r="D306" s="102">
        <v>843.66</v>
      </c>
      <c r="E306" s="102">
        <v>843.66</v>
      </c>
      <c r="F306" s="102">
        <v>843.66</v>
      </c>
      <c r="G306" s="102">
        <v>5325.51</v>
      </c>
      <c r="H306" s="102">
        <f>D306+E306+F306+G306</f>
        <v>7856.49</v>
      </c>
      <c r="I306" s="229">
        <f t="shared" si="4"/>
        <v>6052.765793528505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10837.265793528506</v>
      </c>
      <c r="P306" s="429">
        <f t="shared" si="5"/>
        <v>10837.265793528506</v>
      </c>
    </row>
    <row r="307" spans="1:16" ht="13.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4"/>
        <v>0</v>
      </c>
      <c r="J307" s="271"/>
      <c r="K307" s="271"/>
      <c r="L307" s="271"/>
      <c r="M307" s="271"/>
      <c r="N307" s="294"/>
      <c r="O307" s="147"/>
      <c r="P307" s="429">
        <f t="shared" si="5"/>
        <v>0</v>
      </c>
    </row>
    <row r="308" spans="1:16" ht="13.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4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  <c r="P308" s="429">
        <f t="shared" si="5"/>
        <v>0</v>
      </c>
    </row>
    <row r="309" spans="1:16" ht="13.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4"/>
        <v>0</v>
      </c>
      <c r="J309" s="275"/>
      <c r="K309" s="275"/>
      <c r="L309" s="275"/>
      <c r="M309" s="275"/>
      <c r="N309" s="297"/>
      <c r="O309" s="158"/>
      <c r="P309" s="429">
        <f t="shared" si="5"/>
        <v>0</v>
      </c>
    </row>
    <row r="310" spans="1:16" ht="13.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4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  <c r="P310" s="429">
        <f t="shared" si="5"/>
        <v>0</v>
      </c>
    </row>
    <row r="311" spans="1:16" ht="13.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4"/>
        <v>0</v>
      </c>
      <c r="J311" s="285"/>
      <c r="K311" s="285"/>
      <c r="L311" s="285"/>
      <c r="M311" s="285"/>
      <c r="N311" s="300"/>
      <c r="O311" s="161"/>
      <c r="P311" s="429">
        <f t="shared" si="5"/>
        <v>0</v>
      </c>
    </row>
    <row r="312" spans="1:16" ht="13.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4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  <c r="P312" s="429">
        <f t="shared" si="5"/>
        <v>0</v>
      </c>
    </row>
    <row r="313" spans="1:16" ht="13.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4"/>
        <v>0</v>
      </c>
      <c r="J313" s="285"/>
      <c r="K313" s="285"/>
      <c r="L313" s="285"/>
      <c r="M313" s="285"/>
      <c r="N313" s="300"/>
      <c r="O313" s="161"/>
      <c r="P313" s="429">
        <f t="shared" si="5"/>
        <v>0</v>
      </c>
    </row>
    <row r="314" spans="1:16" ht="13.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4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  <c r="P314" s="429">
        <f t="shared" si="5"/>
        <v>0</v>
      </c>
    </row>
    <row r="315" spans="1:16" ht="13.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4"/>
        <v>0</v>
      </c>
      <c r="J315" s="285"/>
      <c r="K315" s="285"/>
      <c r="L315" s="285"/>
      <c r="M315" s="285"/>
      <c r="N315" s="300"/>
      <c r="O315" s="161"/>
      <c r="P315" s="429">
        <f t="shared" si="5"/>
        <v>0</v>
      </c>
    </row>
    <row r="316" spans="1:16" ht="13.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6" ref="I316:I323">H316/1.1/1.18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  <c r="P316" s="429">
        <f t="shared" si="5"/>
        <v>0</v>
      </c>
    </row>
    <row r="317" spans="1:16" ht="13.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6"/>
        <v>0</v>
      </c>
      <c r="J317" s="275"/>
      <c r="K317" s="275"/>
      <c r="L317" s="275"/>
      <c r="M317" s="275"/>
      <c r="N317" s="297"/>
      <c r="O317" s="158"/>
      <c r="P317" s="429">
        <f aca="true" t="shared" si="7" ref="P317:P325">C317+I317-N317</f>
        <v>0</v>
      </c>
    </row>
    <row r="318" spans="1:16" ht="13.5" thickBot="1">
      <c r="A318" s="30"/>
      <c r="B318" s="22" t="s">
        <v>250</v>
      </c>
      <c r="C318" s="298">
        <v>3268.26</v>
      </c>
      <c r="D318" s="102">
        <v>576.3</v>
      </c>
      <c r="E318" s="102">
        <v>576.3</v>
      </c>
      <c r="F318" s="102">
        <v>576.3</v>
      </c>
      <c r="G318" s="102">
        <v>576.3</v>
      </c>
      <c r="H318" s="102">
        <f>D318+E318+F318+G318</f>
        <v>2305.2</v>
      </c>
      <c r="I318" s="229">
        <f t="shared" si="6"/>
        <v>1775.9630200308166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5044.223020030817</v>
      </c>
      <c r="P318" s="429">
        <f t="shared" si="7"/>
        <v>5044.223020030817</v>
      </c>
    </row>
    <row r="319" spans="1:16" ht="13.5" thickBot="1">
      <c r="A319" s="15"/>
      <c r="B319" s="15"/>
      <c r="C319" s="200"/>
      <c r="D319" s="273"/>
      <c r="E319" s="273"/>
      <c r="F319" s="273"/>
      <c r="G319" s="273"/>
      <c r="H319" s="273"/>
      <c r="I319" s="229">
        <f t="shared" si="6"/>
        <v>0</v>
      </c>
      <c r="J319" s="275"/>
      <c r="K319" s="275"/>
      <c r="L319" s="275"/>
      <c r="M319" s="275"/>
      <c r="N319" s="297"/>
      <c r="O319" s="158"/>
      <c r="P319" s="429">
        <f t="shared" si="7"/>
        <v>0</v>
      </c>
    </row>
    <row r="320" spans="1:16" ht="13.5" thickBot="1">
      <c r="A320" s="30"/>
      <c r="B320" s="22" t="s">
        <v>251</v>
      </c>
      <c r="C320" s="298">
        <v>0</v>
      </c>
      <c r="D320" s="102"/>
      <c r="E320" s="102"/>
      <c r="F320" s="102"/>
      <c r="G320" s="102"/>
      <c r="H320" s="102">
        <f>D320+E320+F320+G320</f>
        <v>0</v>
      </c>
      <c r="I320" s="229">
        <f t="shared" si="6"/>
        <v>0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0</v>
      </c>
      <c r="P320" s="429">
        <f t="shared" si="7"/>
        <v>0</v>
      </c>
    </row>
    <row r="321" spans="1:16" ht="13.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6"/>
        <v>0</v>
      </c>
      <c r="J321" s="275"/>
      <c r="K321" s="275"/>
      <c r="L321" s="275"/>
      <c r="M321" s="275"/>
      <c r="N321" s="297"/>
      <c r="O321" s="158"/>
      <c r="P321" s="429">
        <f t="shared" si="7"/>
        <v>0</v>
      </c>
    </row>
    <row r="322" spans="1:16" ht="13.5" thickBot="1">
      <c r="A322" s="30"/>
      <c r="B322" s="22" t="s">
        <v>356</v>
      </c>
      <c r="C322" s="301">
        <v>0</v>
      </c>
      <c r="D322" s="102"/>
      <c r="E322" s="102"/>
      <c r="F322" s="102"/>
      <c r="G322" s="102"/>
      <c r="H322" s="102">
        <f>D322+E322+F322+G322</f>
        <v>0</v>
      </c>
      <c r="I322" s="229">
        <f t="shared" si="6"/>
        <v>0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0</v>
      </c>
      <c r="P322" s="429">
        <f t="shared" si="7"/>
        <v>0</v>
      </c>
    </row>
    <row r="323" spans="1:16" ht="13.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6"/>
        <v>0</v>
      </c>
      <c r="J323" s="271"/>
      <c r="K323" s="271"/>
      <c r="L323" s="271"/>
      <c r="M323" s="271"/>
      <c r="N323" s="294"/>
      <c r="O323" s="147"/>
      <c r="P323" s="429">
        <f t="shared" si="7"/>
        <v>0</v>
      </c>
    </row>
    <row r="324" spans="1:16" ht="13.5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  <c r="P324" s="429">
        <f t="shared" si="7"/>
        <v>0</v>
      </c>
    </row>
    <row r="325" spans="1:16" ht="13.5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C252+C254+C256+C258+C260+C262+C264+C266+C268+C270+C272+C274+C276+C278+C280+C282+C284+C286+C288+C290+C292+C294+C296+C298+C300+C302+C304+C306+C308+C310+C312+C314+C316+C318+C320+C322+C273</f>
        <v>124803.29999999999</v>
      </c>
      <c r="D325" s="42">
        <f>D252+D254+D256+D258+D260+D262+D264+D266+D268+D270+D272+D274+D276+D278+D280+D282+D284+D286+D288+D290+D292+D294+D296+D298+D300+D302+D304+D306+D308+D310+D312+D314+D316+D318+D320+D322+D273</f>
        <v>31827.929999999997</v>
      </c>
      <c r="E325" s="42">
        <f>E252+E254+E256+E258+E260+E262+E264+E266+E268+E270+E272+E274+E276+E278+E280+E282+E284+E286+E288+E290+E292+E294+E296+E298+E300+E302+E304+E306+E308+E310+E312+E314+E316+E318+E320+E322+E273</f>
        <v>31445.979999999996</v>
      </c>
      <c r="F325" s="42">
        <f>F252+F254+F256+F258+F260+F262+F264+F266+F268+F270+F272+F274+F276+F278+F280+F282+F284+F286+F288+F290+F292+F294+F296+F298+F300+F302+F304+F306+F308+F310+F312+F314+F316+F318+F320+F322+F273</f>
        <v>30682.079999999998</v>
      </c>
      <c r="G325" s="42">
        <f>G252+G254+G256+G258+G260+G262+G264+G266+G268+G270+G272+G274+G276+G278+G280+G282+G284+G286+G288+G290+G292+G294+G296+G298+G300+G302+G304+G306+G308+G310+G312+G314+G316+G318+G320+G322+G273</f>
        <v>38397.83</v>
      </c>
      <c r="H325" s="137">
        <f>D325+E325+F325+G325</f>
        <v>132353.82</v>
      </c>
      <c r="I325" s="42">
        <f>I252+I254+I256+I258+I260+I262+I264+I266+I268+I270+I272+I274+I276+I278+I280+I282+I284+I286+I288+I290+I292+I294+I296+I298+I300+I302+I304+I306+I308+I310+I312+I314+I316+I318+I320+I322+I273</f>
        <v>101967.5038520801</v>
      </c>
      <c r="J325" s="42">
        <f>J252+J254+J256+J258+J260+J262+J264+J266+J268+J270+J272+J274+J276+J278+J280+J282+J284+J286+J288+J290+J292+J294+J296+J298+J300+J302+J304+J306+J308+J310+J312+J314+J316+J318+J320+J322+J273</f>
        <v>0</v>
      </c>
      <c r="K325" s="42">
        <f>K252+K254+K256+K258+K260+K262+K264+K266+K268+K270+K272+K274+K276+K278+K280+K282+K284+K286+K288+K290+K292+K294+K296+K298+K300+K302+K304+K306+K308+K310+K312+K314+K316+K318+K320+K322+K273</f>
        <v>0</v>
      </c>
      <c r="L325" s="42">
        <f>L252+L254+L256+L258+L260+L262+L264+L266+L268+L270+L272+L274+L276+L278+L280+L282+L284+L286+L288+L290+L292+L294+L296+L298+L300+L302+L304+L306+L308+L310+L312+L314+L316+L318+L320+L322+L273</f>
        <v>0</v>
      </c>
      <c r="M325" s="42">
        <f>M252+M254+M256+M258+M260+M262+M264+M266+M268+M270+M272+M274+M276+M278+M280+M282+M284+M286+M288+M290+M292+M294+M296+M298+M300+M302+M304+M306+M308+M310+M312+M314+M316+M318+M320+M322+M273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O252+O254+O256+O258+O260+O262+O264+O266+O268+O270+O272+O274+O276+O278+O280+O282+O284+O286+O288+O290+O292+O294+O296+O298+O300+O302+O304+O306+O308+O310+O312+O314+O316+O318+O320+O322+O273</f>
        <v>226770.80385208013</v>
      </c>
      <c r="P325" s="429">
        <f t="shared" si="7"/>
        <v>226770.80385208008</v>
      </c>
    </row>
    <row r="326" spans="1:16" ht="13.5" thickBot="1">
      <c r="A326" s="43"/>
      <c r="B326" s="134" t="s">
        <v>402</v>
      </c>
      <c r="C326" s="78"/>
      <c r="D326" s="42"/>
      <c r="E326" s="42"/>
      <c r="F326" s="42"/>
      <c r="G326" s="42"/>
      <c r="H326" s="137"/>
      <c r="I326" s="229">
        <f>H325-I325</f>
        <v>30386.316147919904</v>
      </c>
      <c r="J326" s="42"/>
      <c r="K326" s="42"/>
      <c r="L326" s="42"/>
      <c r="M326" s="42"/>
      <c r="N326" s="145">
        <f>J326+K326+L326+M326</f>
        <v>0</v>
      </c>
      <c r="O326" s="146"/>
      <c r="P326" s="12"/>
    </row>
    <row r="327" spans="1:16" ht="13.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/>
      <c r="P327" s="12"/>
    </row>
    <row r="328" spans="1:16" ht="13.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I325+I326+I327</f>
        <v>132353.82</v>
      </c>
      <c r="J328" s="167"/>
      <c r="K328" s="167"/>
      <c r="L328" s="167"/>
      <c r="M328" s="167"/>
      <c r="N328" s="164">
        <f>J328+K328+L328+M328</f>
        <v>0</v>
      </c>
      <c r="O328" s="165"/>
      <c r="P328" s="12"/>
    </row>
    <row r="329" spans="1:16" ht="12.75">
      <c r="A329" s="12"/>
      <c r="B329" s="12"/>
      <c r="C329" s="69"/>
      <c r="D329" s="125"/>
      <c r="E329" s="75"/>
      <c r="F329" s="75"/>
      <c r="G329" s="75"/>
      <c r="H329" s="12"/>
      <c r="I329" s="378"/>
      <c r="J329" s="75"/>
      <c r="K329" s="75"/>
      <c r="L329" s="75"/>
      <c r="M329" s="75"/>
      <c r="N329" s="126"/>
      <c r="O329" s="127"/>
      <c r="P329" s="12"/>
    </row>
    <row r="330" spans="1:16" ht="12.75">
      <c r="A330" s="12"/>
      <c r="B330" s="12"/>
      <c r="C330" s="69"/>
      <c r="D330" s="125"/>
      <c r="E330" s="75"/>
      <c r="F330" s="75"/>
      <c r="G330" s="75"/>
      <c r="H330" s="12"/>
      <c r="I330" s="482"/>
      <c r="J330" s="75"/>
      <c r="K330" s="75"/>
      <c r="L330" s="75"/>
      <c r="M330" s="75"/>
      <c r="N330" s="126"/>
      <c r="O330" s="127"/>
      <c r="P330" s="12"/>
    </row>
    <row r="331" spans="1:16" ht="12.75">
      <c r="A331" s="253"/>
      <c r="B331" s="253"/>
      <c r="C331" s="253"/>
      <c r="D331" s="254"/>
      <c r="E331" s="255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  <c r="P331" s="12"/>
    </row>
    <row r="332" spans="1:16" ht="12.75">
      <c r="A332" s="69"/>
      <c r="B332" s="69"/>
      <c r="C332" s="69"/>
      <c r="D332" s="125"/>
      <c r="E332" s="7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  <c r="P332" s="12"/>
    </row>
    <row r="333" spans="1:16" ht="12.75">
      <c r="A333" s="69"/>
      <c r="B333" s="69"/>
      <c r="C333" s="69"/>
      <c r="D333" s="125"/>
      <c r="E333" s="7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  <c r="P333" s="12"/>
    </row>
    <row r="334" spans="1:16" ht="12.75">
      <c r="A334" s="12"/>
      <c r="B334" s="12"/>
      <c r="C334" s="69"/>
      <c r="D334" s="125"/>
      <c r="E334" s="7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  <c r="P334" s="12"/>
    </row>
    <row r="335" spans="1:16" ht="12.75">
      <c r="A335" s="59"/>
      <c r="B335" s="17" t="s">
        <v>61</v>
      </c>
      <c r="C335" s="183"/>
      <c r="D335" s="183" t="s">
        <v>217</v>
      </c>
      <c r="E335" s="75"/>
      <c r="F335" s="75"/>
      <c r="G335" s="75"/>
      <c r="H335" s="75"/>
      <c r="I335" s="75"/>
      <c r="J335" s="75"/>
      <c r="K335" s="75"/>
      <c r="L335" s="75"/>
      <c r="M335" s="75"/>
      <c r="N335" s="126"/>
      <c r="O335" s="127"/>
      <c r="P335" s="12"/>
    </row>
    <row r="336" spans="1:16" ht="13.5" thickBot="1">
      <c r="A336" s="59"/>
      <c r="B336" s="12"/>
      <c r="C336" s="69"/>
      <c r="D336" s="125"/>
      <c r="E336" s="7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  <c r="P336" s="12"/>
    </row>
    <row r="337" spans="1:16" ht="13.5" thickBot="1">
      <c r="A337" s="60" t="s">
        <v>146</v>
      </c>
      <c r="B337" s="21" t="s">
        <v>94</v>
      </c>
      <c r="C337" s="209"/>
      <c r="D337" s="240" t="s">
        <v>395</v>
      </c>
      <c r="E337" s="232"/>
      <c r="F337" s="232"/>
      <c r="G337" s="232"/>
      <c r="H337" s="233"/>
      <c r="I337" s="223"/>
      <c r="J337" s="249"/>
      <c r="K337" s="85" t="s">
        <v>396</v>
      </c>
      <c r="L337" s="85"/>
      <c r="M337" s="86"/>
      <c r="N337" s="89"/>
      <c r="O337" s="115"/>
      <c r="P337" s="12"/>
    </row>
    <row r="338" spans="1:16" ht="45.75" thickBot="1">
      <c r="A338" s="61"/>
      <c r="B338" s="3"/>
      <c r="C338" s="331" t="s">
        <v>397</v>
      </c>
      <c r="D338" s="262" t="s">
        <v>220</v>
      </c>
      <c r="E338" s="233" t="s">
        <v>313</v>
      </c>
      <c r="F338" s="231" t="s">
        <v>350</v>
      </c>
      <c r="G338" s="231" t="s">
        <v>354</v>
      </c>
      <c r="H338" s="234" t="s">
        <v>398</v>
      </c>
      <c r="I338" s="90" t="s">
        <v>399</v>
      </c>
      <c r="J338" s="262" t="s">
        <v>353</v>
      </c>
      <c r="K338" s="262"/>
      <c r="L338" s="233"/>
      <c r="M338" s="88"/>
      <c r="N338" s="235" t="s">
        <v>400</v>
      </c>
      <c r="O338" s="116" t="s">
        <v>401</v>
      </c>
      <c r="P338" s="12"/>
    </row>
    <row r="339" spans="1:16" ht="13.5" thickBot="1">
      <c r="A339" s="63">
        <v>2</v>
      </c>
      <c r="B339" s="9"/>
      <c r="C339" s="70"/>
      <c r="D339" s="94"/>
      <c r="E339" s="95"/>
      <c r="F339" s="95"/>
      <c r="G339" s="95"/>
      <c r="H339" s="95"/>
      <c r="I339" s="95"/>
      <c r="J339" s="107"/>
      <c r="K339" s="107"/>
      <c r="L339" s="107"/>
      <c r="M339" s="107"/>
      <c r="N339" s="120"/>
      <c r="O339" s="123"/>
      <c r="P339" s="12"/>
    </row>
    <row r="340" spans="1:16" ht="13.5" thickBot="1">
      <c r="A340" s="396"/>
      <c r="B340" s="80" t="s">
        <v>147</v>
      </c>
      <c r="C340" s="416">
        <v>2293.44</v>
      </c>
      <c r="D340" s="102">
        <v>388.29</v>
      </c>
      <c r="E340" s="102">
        <v>388.29</v>
      </c>
      <c r="F340" s="102">
        <v>388.29</v>
      </c>
      <c r="G340" s="102">
        <v>388.29</v>
      </c>
      <c r="H340" s="102">
        <f>D340+E340+F340+G340</f>
        <v>1553.16</v>
      </c>
      <c r="I340" s="229">
        <f aca="true" t="shared" si="8" ref="I340:I403">H340/1.1/1.18</f>
        <v>1196.5793528505394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3490.0193528505397</v>
      </c>
      <c r="P340" s="378">
        <f>C340+I340-N340</f>
        <v>3490.0193528505397</v>
      </c>
    </row>
    <row r="341" spans="1:16" ht="13.5" thickBot="1">
      <c r="A341" s="65"/>
      <c r="B341" s="50"/>
      <c r="C341" s="72"/>
      <c r="D341" s="94"/>
      <c r="E341" s="95"/>
      <c r="F341" s="95"/>
      <c r="G341" s="95"/>
      <c r="H341" s="95"/>
      <c r="I341" s="229">
        <f t="shared" si="8"/>
        <v>0</v>
      </c>
      <c r="J341" s="107"/>
      <c r="K341" s="107"/>
      <c r="L341" s="107"/>
      <c r="M341" s="107"/>
      <c r="N341" s="120"/>
      <c r="O341" s="123"/>
      <c r="P341" s="378">
        <f aca="true" t="shared" si="9" ref="P341:P404">C341+I341-N341</f>
        <v>0</v>
      </c>
    </row>
    <row r="342" spans="1:16" ht="13.5" thickBot="1">
      <c r="A342" s="396"/>
      <c r="B342" s="80" t="s">
        <v>148</v>
      </c>
      <c r="C342" s="416">
        <v>2011.7</v>
      </c>
      <c r="D342" s="102">
        <v>340.59</v>
      </c>
      <c r="E342" s="102">
        <v>340.59</v>
      </c>
      <c r="F342" s="102">
        <v>340.59</v>
      </c>
      <c r="G342" s="102">
        <v>340.59</v>
      </c>
      <c r="H342" s="102">
        <f>D342+E342+F342+G342</f>
        <v>1362.36</v>
      </c>
      <c r="I342" s="229">
        <f t="shared" si="8"/>
        <v>1049.583975346687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3061.283975346687</v>
      </c>
      <c r="P342" s="378">
        <f t="shared" si="9"/>
        <v>3061.283975346687</v>
      </c>
    </row>
    <row r="343" spans="1:16" ht="13.5" thickBot="1">
      <c r="A343" s="67"/>
      <c r="B343" s="50"/>
      <c r="C343" s="77"/>
      <c r="D343" s="94"/>
      <c r="E343" s="95"/>
      <c r="F343" s="95"/>
      <c r="G343" s="95"/>
      <c r="H343" s="95"/>
      <c r="I343" s="229">
        <f t="shared" si="8"/>
        <v>0</v>
      </c>
      <c r="J343" s="107"/>
      <c r="K343" s="107"/>
      <c r="L343" s="107"/>
      <c r="M343" s="107"/>
      <c r="N343" s="120"/>
      <c r="O343" s="123"/>
      <c r="P343" s="378">
        <f t="shared" si="9"/>
        <v>0</v>
      </c>
    </row>
    <row r="344" spans="1:16" ht="13.5" thickBot="1">
      <c r="A344" s="396"/>
      <c r="B344" s="80" t="s">
        <v>57</v>
      </c>
      <c r="C344" s="416">
        <v>0</v>
      </c>
      <c r="D344" s="102"/>
      <c r="E344" s="102"/>
      <c r="F344" s="102"/>
      <c r="G344" s="102"/>
      <c r="H344" s="102">
        <f>D344+E344+F344+G344</f>
        <v>0</v>
      </c>
      <c r="I344" s="229">
        <f t="shared" si="8"/>
        <v>0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0</v>
      </c>
      <c r="P344" s="378">
        <f t="shared" si="9"/>
        <v>0</v>
      </c>
    </row>
    <row r="345" spans="1:16" ht="13.5" thickBot="1">
      <c r="A345" s="68"/>
      <c r="B345" s="50"/>
      <c r="C345" s="72"/>
      <c r="D345" s="94"/>
      <c r="E345" s="95"/>
      <c r="F345" s="95"/>
      <c r="G345" s="95"/>
      <c r="H345" s="95"/>
      <c r="I345" s="229">
        <f t="shared" si="8"/>
        <v>0</v>
      </c>
      <c r="J345" s="107"/>
      <c r="K345" s="107"/>
      <c r="L345" s="107"/>
      <c r="M345" s="107"/>
      <c r="N345" s="120"/>
      <c r="O345" s="123"/>
      <c r="P345" s="378">
        <f t="shared" si="9"/>
        <v>0</v>
      </c>
    </row>
    <row r="346" spans="1:16" ht="13.5" thickBot="1">
      <c r="A346" s="396"/>
      <c r="B346" s="80" t="s">
        <v>149</v>
      </c>
      <c r="C346" s="416">
        <v>0</v>
      </c>
      <c r="D346" s="102"/>
      <c r="E346" s="102"/>
      <c r="F346" s="102"/>
      <c r="G346" s="102"/>
      <c r="H346" s="102">
        <f>D346+E346+F346+G346</f>
        <v>0</v>
      </c>
      <c r="I346" s="229">
        <f t="shared" si="8"/>
        <v>0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0</v>
      </c>
      <c r="P346" s="378">
        <f t="shared" si="9"/>
        <v>0</v>
      </c>
    </row>
    <row r="347" spans="1:16" ht="13.5" thickBot="1">
      <c r="A347" s="62"/>
      <c r="B347" s="48"/>
      <c r="C347" s="75"/>
      <c r="D347" s="94"/>
      <c r="E347" s="95"/>
      <c r="F347" s="95"/>
      <c r="G347" s="95"/>
      <c r="H347" s="95"/>
      <c r="I347" s="229">
        <f t="shared" si="8"/>
        <v>0</v>
      </c>
      <c r="J347" s="107"/>
      <c r="K347" s="107"/>
      <c r="L347" s="107"/>
      <c r="M347" s="107"/>
      <c r="N347" s="120"/>
      <c r="O347" s="123"/>
      <c r="P347" s="378">
        <f t="shared" si="9"/>
        <v>0</v>
      </c>
    </row>
    <row r="348" spans="1:16" ht="13.5" thickBot="1">
      <c r="A348" s="62">
        <v>7</v>
      </c>
      <c r="B348" s="8" t="s">
        <v>150</v>
      </c>
      <c r="C348" s="190">
        <v>2825.74</v>
      </c>
      <c r="D348" s="102">
        <v>478.41</v>
      </c>
      <c r="E348" s="102">
        <v>478.41</v>
      </c>
      <c r="F348" s="102">
        <v>478.41</v>
      </c>
      <c r="G348" s="102">
        <v>478.41</v>
      </c>
      <c r="H348" s="102">
        <f>D348+E348+F348+G348</f>
        <v>1913.64</v>
      </c>
      <c r="I348" s="229">
        <f t="shared" si="8"/>
        <v>1474.2989214175655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4300.038921417565</v>
      </c>
      <c r="P348" s="378">
        <f t="shared" si="9"/>
        <v>4300.038921417565</v>
      </c>
    </row>
    <row r="349" spans="1:16" ht="13.5" thickBot="1">
      <c r="A349" s="64"/>
      <c r="B349" s="8"/>
      <c r="C349" s="190"/>
      <c r="D349" s="102"/>
      <c r="E349" s="102"/>
      <c r="F349" s="102"/>
      <c r="G349" s="102"/>
      <c r="H349" s="102"/>
      <c r="I349" s="229">
        <f t="shared" si="8"/>
        <v>0</v>
      </c>
      <c r="J349" s="109"/>
      <c r="K349" s="109"/>
      <c r="L349" s="109"/>
      <c r="M349" s="109"/>
      <c r="N349" s="236"/>
      <c r="O349" s="146"/>
      <c r="P349" s="378">
        <f t="shared" si="9"/>
        <v>0</v>
      </c>
    </row>
    <row r="350" spans="1:16" ht="13.5" thickBot="1">
      <c r="A350" s="62">
        <v>8</v>
      </c>
      <c r="B350" s="9" t="s">
        <v>151</v>
      </c>
      <c r="C350" s="190">
        <v>2638.27</v>
      </c>
      <c r="D350" s="102">
        <v>446.67</v>
      </c>
      <c r="E350" s="102">
        <v>446.67</v>
      </c>
      <c r="F350" s="102">
        <v>446.67</v>
      </c>
      <c r="G350" s="102">
        <v>446.67</v>
      </c>
      <c r="H350" s="102">
        <f>D350+E350+F350+G350</f>
        <v>1786.68</v>
      </c>
      <c r="I350" s="229">
        <f t="shared" si="8"/>
        <v>1376.486902927581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4014.756902927581</v>
      </c>
      <c r="P350" s="378">
        <f t="shared" si="9"/>
        <v>4014.756902927581</v>
      </c>
    </row>
    <row r="351" spans="1:16" ht="13.5" thickBot="1">
      <c r="A351" s="64"/>
      <c r="B351" s="9"/>
      <c r="C351" s="190"/>
      <c r="D351" s="102"/>
      <c r="E351" s="102"/>
      <c r="F351" s="102"/>
      <c r="G351" s="102"/>
      <c r="H351" s="102"/>
      <c r="I351" s="229">
        <f t="shared" si="8"/>
        <v>0</v>
      </c>
      <c r="J351" s="109"/>
      <c r="K351" s="109"/>
      <c r="L351" s="109"/>
      <c r="M351" s="109"/>
      <c r="N351" s="236"/>
      <c r="O351" s="146"/>
      <c r="P351" s="378">
        <f t="shared" si="9"/>
        <v>0</v>
      </c>
    </row>
    <row r="352" spans="1:16" ht="13.5" thickBot="1">
      <c r="A352" s="396"/>
      <c r="B352" s="80" t="s">
        <v>152</v>
      </c>
      <c r="C352" s="416">
        <v>0</v>
      </c>
      <c r="D352" s="102"/>
      <c r="E352" s="102"/>
      <c r="F352" s="102"/>
      <c r="G352" s="102"/>
      <c r="H352" s="102">
        <f>D352+E352+F352+G352</f>
        <v>0</v>
      </c>
      <c r="I352" s="229">
        <f t="shared" si="8"/>
        <v>0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0</v>
      </c>
      <c r="P352" s="378">
        <f t="shared" si="9"/>
        <v>0</v>
      </c>
    </row>
    <row r="353" spans="1:16" ht="13.5" thickBot="1">
      <c r="A353" s="62"/>
      <c r="B353" s="48"/>
      <c r="C353" s="75"/>
      <c r="D353" s="94"/>
      <c r="E353" s="95"/>
      <c r="F353" s="95"/>
      <c r="G353" s="95"/>
      <c r="H353" s="95"/>
      <c r="I353" s="229">
        <f t="shared" si="8"/>
        <v>0</v>
      </c>
      <c r="J353" s="107"/>
      <c r="K353" s="107"/>
      <c r="L353" s="107"/>
      <c r="M353" s="107"/>
      <c r="N353" s="120"/>
      <c r="O353" s="123"/>
      <c r="P353" s="378">
        <f t="shared" si="9"/>
        <v>0</v>
      </c>
    </row>
    <row r="354" spans="1:16" ht="13.5" thickBot="1">
      <c r="A354" s="396"/>
      <c r="B354" s="80" t="s">
        <v>153</v>
      </c>
      <c r="C354" s="416">
        <v>0</v>
      </c>
      <c r="D354" s="102"/>
      <c r="E354" s="102"/>
      <c r="F354" s="102"/>
      <c r="G354" s="102"/>
      <c r="H354" s="102">
        <f>D354+E354+F354+G354</f>
        <v>0</v>
      </c>
      <c r="I354" s="229">
        <f t="shared" si="8"/>
        <v>0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0</v>
      </c>
      <c r="P354" s="378">
        <f t="shared" si="9"/>
        <v>0</v>
      </c>
    </row>
    <row r="355" spans="1:16" ht="13.5" thickBot="1">
      <c r="A355" s="67"/>
      <c r="B355" s="50"/>
      <c r="C355" s="77"/>
      <c r="D355" s="94"/>
      <c r="E355" s="95"/>
      <c r="F355" s="95"/>
      <c r="G355" s="95"/>
      <c r="H355" s="95"/>
      <c r="I355" s="229">
        <f t="shared" si="8"/>
        <v>0</v>
      </c>
      <c r="J355" s="107"/>
      <c r="K355" s="107"/>
      <c r="L355" s="107"/>
      <c r="M355" s="107"/>
      <c r="N355" s="120"/>
      <c r="O355" s="123"/>
      <c r="P355" s="378">
        <f t="shared" si="9"/>
        <v>0</v>
      </c>
    </row>
    <row r="356" spans="1:16" ht="13.5" thickBot="1">
      <c r="A356" s="396"/>
      <c r="B356" s="80" t="s">
        <v>53</v>
      </c>
      <c r="C356" s="416">
        <v>0</v>
      </c>
      <c r="D356" s="102"/>
      <c r="E356" s="102"/>
      <c r="F356" s="102"/>
      <c r="G356" s="102"/>
      <c r="H356" s="102">
        <f>D356+E356+F356+G356</f>
        <v>0</v>
      </c>
      <c r="I356" s="229">
        <f t="shared" si="8"/>
        <v>0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0</v>
      </c>
      <c r="P356" s="378">
        <f t="shared" si="9"/>
        <v>0</v>
      </c>
    </row>
    <row r="357" spans="1:16" ht="13.5" thickBot="1">
      <c r="A357" s="67"/>
      <c r="B357" s="50"/>
      <c r="C357" s="77"/>
      <c r="D357" s="94"/>
      <c r="E357" s="95"/>
      <c r="F357" s="95"/>
      <c r="G357" s="95"/>
      <c r="H357" s="95"/>
      <c r="I357" s="229">
        <f t="shared" si="8"/>
        <v>0</v>
      </c>
      <c r="J357" s="107"/>
      <c r="K357" s="107"/>
      <c r="L357" s="107"/>
      <c r="M357" s="107"/>
      <c r="N357" s="120"/>
      <c r="O357" s="123"/>
      <c r="P357" s="378">
        <f t="shared" si="9"/>
        <v>0</v>
      </c>
    </row>
    <row r="358" spans="1:16" ht="13.5" thickBot="1">
      <c r="A358" s="396"/>
      <c r="B358" s="80" t="s">
        <v>42</v>
      </c>
      <c r="C358" s="416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8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  <c r="P358" s="378">
        <f t="shared" si="9"/>
        <v>0</v>
      </c>
    </row>
    <row r="359" spans="1:16" ht="13.5" thickBot="1">
      <c r="A359" s="65"/>
      <c r="B359" s="48"/>
      <c r="C359" s="76"/>
      <c r="D359" s="94"/>
      <c r="E359" s="95"/>
      <c r="F359" s="95"/>
      <c r="G359" s="95"/>
      <c r="H359" s="95"/>
      <c r="I359" s="229">
        <f t="shared" si="8"/>
        <v>0</v>
      </c>
      <c r="J359" s="107"/>
      <c r="K359" s="107"/>
      <c r="L359" s="107"/>
      <c r="M359" s="107"/>
      <c r="N359" s="120"/>
      <c r="O359" s="123"/>
      <c r="P359" s="378">
        <f t="shared" si="9"/>
        <v>0</v>
      </c>
    </row>
    <row r="360" spans="1:16" ht="13.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8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  <c r="P360" s="378">
        <f t="shared" si="9"/>
        <v>0</v>
      </c>
    </row>
    <row r="361" spans="1:16" ht="13.5" thickBot="1">
      <c r="A361" s="62"/>
      <c r="B361" s="50"/>
      <c r="C361" s="75"/>
      <c r="D361" s="94"/>
      <c r="E361" s="95"/>
      <c r="F361" s="95"/>
      <c r="G361" s="95"/>
      <c r="H361" s="95"/>
      <c r="I361" s="229">
        <f t="shared" si="8"/>
        <v>0</v>
      </c>
      <c r="J361" s="107"/>
      <c r="K361" s="107"/>
      <c r="L361" s="107"/>
      <c r="M361" s="107"/>
      <c r="N361" s="120"/>
      <c r="O361" s="123"/>
      <c r="P361" s="378">
        <f t="shared" si="9"/>
        <v>0</v>
      </c>
    </row>
    <row r="362" spans="1:16" ht="13.5" thickBot="1">
      <c r="A362" s="396"/>
      <c r="B362" s="80" t="s">
        <v>156</v>
      </c>
      <c r="C362" s="416">
        <v>0</v>
      </c>
      <c r="D362" s="102"/>
      <c r="E362" s="102"/>
      <c r="F362" s="102"/>
      <c r="G362" s="102"/>
      <c r="H362" s="102">
        <f>D362+E362+F362+G362</f>
        <v>0</v>
      </c>
      <c r="I362" s="229">
        <f t="shared" si="8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  <c r="P362" s="378">
        <f t="shared" si="9"/>
        <v>0</v>
      </c>
    </row>
    <row r="363" spans="1:16" ht="13.5" thickBot="1">
      <c r="A363" s="10"/>
      <c r="B363" s="50"/>
      <c r="C363" s="75"/>
      <c r="D363" s="94"/>
      <c r="E363" s="95"/>
      <c r="F363" s="95"/>
      <c r="G363" s="95"/>
      <c r="H363" s="95"/>
      <c r="I363" s="229">
        <f t="shared" si="8"/>
        <v>0</v>
      </c>
      <c r="J363" s="107"/>
      <c r="K363" s="107"/>
      <c r="L363" s="107"/>
      <c r="M363" s="107"/>
      <c r="N363" s="120"/>
      <c r="O363" s="123"/>
      <c r="P363" s="378">
        <f t="shared" si="9"/>
        <v>0</v>
      </c>
    </row>
    <row r="364" spans="1:16" ht="13.5" thickBot="1">
      <c r="A364" s="396"/>
      <c r="B364" s="80" t="s">
        <v>157</v>
      </c>
      <c r="C364" s="416">
        <v>0</v>
      </c>
      <c r="D364" s="102"/>
      <c r="E364" s="102"/>
      <c r="F364" s="102"/>
      <c r="G364" s="102"/>
      <c r="H364" s="102">
        <f>D364+E364+F364+G364</f>
        <v>0</v>
      </c>
      <c r="I364" s="229">
        <f t="shared" si="8"/>
        <v>0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0</v>
      </c>
      <c r="P364" s="378">
        <f t="shared" si="9"/>
        <v>0</v>
      </c>
    </row>
    <row r="365" spans="1:16" ht="13.5" thickBot="1">
      <c r="A365" s="62"/>
      <c r="B365" s="50"/>
      <c r="C365" s="75"/>
      <c r="D365" s="94"/>
      <c r="E365" s="95"/>
      <c r="F365" s="95"/>
      <c r="G365" s="95"/>
      <c r="H365" s="95"/>
      <c r="I365" s="229">
        <f t="shared" si="8"/>
        <v>0</v>
      </c>
      <c r="J365" s="107"/>
      <c r="K365" s="107"/>
      <c r="L365" s="107"/>
      <c r="M365" s="107"/>
      <c r="N365" s="120"/>
      <c r="O365" s="123"/>
      <c r="P365" s="378">
        <f t="shared" si="9"/>
        <v>0</v>
      </c>
    </row>
    <row r="366" spans="1:16" ht="13.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8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  <c r="P366" s="378">
        <f t="shared" si="9"/>
        <v>0</v>
      </c>
    </row>
    <row r="367" spans="1:16" ht="13.5" thickBot="1">
      <c r="A367" s="62"/>
      <c r="B367" s="50"/>
      <c r="C367" s="75"/>
      <c r="D367" s="94"/>
      <c r="E367" s="95"/>
      <c r="F367" s="95"/>
      <c r="G367" s="95"/>
      <c r="H367" s="95"/>
      <c r="I367" s="229">
        <f t="shared" si="8"/>
        <v>0</v>
      </c>
      <c r="J367" s="107"/>
      <c r="K367" s="107"/>
      <c r="L367" s="107"/>
      <c r="M367" s="107"/>
      <c r="N367" s="120"/>
      <c r="O367" s="123"/>
      <c r="P367" s="378">
        <f t="shared" si="9"/>
        <v>0</v>
      </c>
    </row>
    <row r="368" spans="1:16" ht="13.5" thickBot="1">
      <c r="A368" s="396"/>
      <c r="B368" s="80" t="s">
        <v>159</v>
      </c>
      <c r="C368" s="416">
        <v>0</v>
      </c>
      <c r="D368" s="102"/>
      <c r="E368" s="102"/>
      <c r="F368" s="102"/>
      <c r="G368" s="102"/>
      <c r="H368" s="102">
        <f>D368+E368+F368+G368</f>
        <v>0</v>
      </c>
      <c r="I368" s="229">
        <f t="shared" si="8"/>
        <v>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0</v>
      </c>
      <c r="P368" s="378">
        <f t="shared" si="9"/>
        <v>0</v>
      </c>
    </row>
    <row r="369" spans="1:16" ht="13.5" thickBot="1">
      <c r="A369" s="62"/>
      <c r="B369" s="50"/>
      <c r="C369" s="75"/>
      <c r="D369" s="94"/>
      <c r="E369" s="95"/>
      <c r="F369" s="95"/>
      <c r="G369" s="95"/>
      <c r="H369" s="95"/>
      <c r="I369" s="229">
        <f t="shared" si="8"/>
        <v>0</v>
      </c>
      <c r="J369" s="107"/>
      <c r="K369" s="107"/>
      <c r="L369" s="107"/>
      <c r="M369" s="107"/>
      <c r="N369" s="120"/>
      <c r="O369" s="123"/>
      <c r="P369" s="378">
        <f t="shared" si="9"/>
        <v>0</v>
      </c>
    </row>
    <row r="370" spans="1:16" ht="13.5" thickBot="1">
      <c r="A370" s="64"/>
      <c r="B370" s="80" t="s">
        <v>160</v>
      </c>
      <c r="C370" s="190">
        <v>0</v>
      </c>
      <c r="D370" s="102"/>
      <c r="E370" s="102"/>
      <c r="F370" s="102"/>
      <c r="G370" s="102"/>
      <c r="H370" s="102">
        <f>D370+E370+F370+G370</f>
        <v>0</v>
      </c>
      <c r="I370" s="229">
        <f t="shared" si="8"/>
        <v>0</v>
      </c>
      <c r="J370" s="109"/>
      <c r="K370" s="109"/>
      <c r="L370" s="109"/>
      <c r="M370" s="109"/>
      <c r="N370" s="236">
        <f>J370+K370+L370+M370</f>
        <v>0</v>
      </c>
      <c r="O370" s="146">
        <f>C370+I370-N370</f>
        <v>0</v>
      </c>
      <c r="P370" s="378">
        <f t="shared" si="9"/>
        <v>0</v>
      </c>
    </row>
    <row r="371" spans="1:16" ht="13.5" thickBot="1">
      <c r="A371" s="62"/>
      <c r="B371" s="9"/>
      <c r="C371" s="75"/>
      <c r="D371" s="94"/>
      <c r="E371" s="95"/>
      <c r="F371" s="95"/>
      <c r="G371" s="95"/>
      <c r="H371" s="95"/>
      <c r="I371" s="229">
        <f t="shared" si="8"/>
        <v>0</v>
      </c>
      <c r="J371" s="107"/>
      <c r="K371" s="107"/>
      <c r="L371" s="107"/>
      <c r="M371" s="107"/>
      <c r="N371" s="120"/>
      <c r="O371" s="123"/>
      <c r="P371" s="378">
        <f t="shared" si="9"/>
        <v>0</v>
      </c>
    </row>
    <row r="372" spans="1:16" ht="13.5" thickBot="1">
      <c r="A372" s="396"/>
      <c r="B372" s="80" t="s">
        <v>161</v>
      </c>
      <c r="C372" s="416">
        <v>0</v>
      </c>
      <c r="D372" s="102"/>
      <c r="E372" s="102"/>
      <c r="F372" s="102"/>
      <c r="G372" s="102"/>
      <c r="H372" s="102">
        <f>D372+E372+F372+G372</f>
        <v>0</v>
      </c>
      <c r="I372" s="229">
        <f t="shared" si="8"/>
        <v>0</v>
      </c>
      <c r="J372" s="109"/>
      <c r="K372" s="109"/>
      <c r="L372" s="109"/>
      <c r="M372" s="109"/>
      <c r="N372" s="236">
        <f>J372+K372+L372+M372</f>
        <v>0</v>
      </c>
      <c r="O372" s="146">
        <f>C372+I372-N372</f>
        <v>0</v>
      </c>
      <c r="P372" s="378">
        <f t="shared" si="9"/>
        <v>0</v>
      </c>
    </row>
    <row r="373" spans="1:16" ht="13.5" thickBot="1">
      <c r="A373" s="62"/>
      <c r="B373" s="50"/>
      <c r="C373" s="75"/>
      <c r="D373" s="94"/>
      <c r="E373" s="95"/>
      <c r="F373" s="95"/>
      <c r="G373" s="95"/>
      <c r="H373" s="95"/>
      <c r="I373" s="229">
        <f t="shared" si="8"/>
        <v>0</v>
      </c>
      <c r="J373" s="107"/>
      <c r="K373" s="107"/>
      <c r="L373" s="107"/>
      <c r="M373" s="107"/>
      <c r="N373" s="120"/>
      <c r="O373" s="123"/>
      <c r="P373" s="378">
        <f t="shared" si="9"/>
        <v>0</v>
      </c>
    </row>
    <row r="374" spans="1:16" ht="13.5" thickBot="1">
      <c r="A374" s="396"/>
      <c r="B374" s="80" t="s">
        <v>162</v>
      </c>
      <c r="C374" s="416">
        <v>26460.76</v>
      </c>
      <c r="D374" s="102">
        <v>7867.8</v>
      </c>
      <c r="E374" s="102">
        <v>7867.8</v>
      </c>
      <c r="F374" s="102">
        <v>7867.8</v>
      </c>
      <c r="G374" s="102">
        <v>7867.8</v>
      </c>
      <c r="H374" s="102">
        <f>D374+E374+F374+G374</f>
        <v>31471.2</v>
      </c>
      <c r="I374" s="229">
        <f t="shared" si="8"/>
        <v>24245.916795069337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50706.67679506933</v>
      </c>
      <c r="P374" s="378">
        <f t="shared" si="9"/>
        <v>50706.67679506933</v>
      </c>
    </row>
    <row r="375" spans="1:16" ht="13.5" thickBot="1">
      <c r="A375" s="62"/>
      <c r="B375" s="50"/>
      <c r="C375" s="75"/>
      <c r="D375" s="94"/>
      <c r="E375" s="95"/>
      <c r="F375" s="95"/>
      <c r="G375" s="95"/>
      <c r="H375" s="95"/>
      <c r="I375" s="229">
        <f t="shared" si="8"/>
        <v>0</v>
      </c>
      <c r="J375" s="107"/>
      <c r="K375" s="107"/>
      <c r="L375" s="107"/>
      <c r="M375" s="107"/>
      <c r="N375" s="120"/>
      <c r="O375" s="123"/>
      <c r="P375" s="378">
        <f t="shared" si="9"/>
        <v>0</v>
      </c>
    </row>
    <row r="376" spans="1:16" ht="13.5" thickBot="1">
      <c r="A376" s="396"/>
      <c r="B376" s="80" t="s">
        <v>163</v>
      </c>
      <c r="C376" s="416">
        <v>0</v>
      </c>
      <c r="D376" s="102"/>
      <c r="E376" s="102"/>
      <c r="F376" s="102"/>
      <c r="G376" s="102"/>
      <c r="H376" s="102">
        <f>D376+E376+F376+G376</f>
        <v>0</v>
      </c>
      <c r="I376" s="229">
        <f t="shared" si="8"/>
        <v>0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0</v>
      </c>
      <c r="P376" s="378">
        <f t="shared" si="9"/>
        <v>0</v>
      </c>
    </row>
    <row r="377" spans="1:16" ht="13.5" thickBot="1">
      <c r="A377" s="62"/>
      <c r="B377" s="48"/>
      <c r="C377" s="75"/>
      <c r="D377" s="94"/>
      <c r="E377" s="95"/>
      <c r="F377" s="95"/>
      <c r="G377" s="95"/>
      <c r="H377" s="95"/>
      <c r="I377" s="229">
        <f t="shared" si="8"/>
        <v>0</v>
      </c>
      <c r="J377" s="107"/>
      <c r="K377" s="107"/>
      <c r="L377" s="107"/>
      <c r="M377" s="107"/>
      <c r="N377" s="120"/>
      <c r="O377" s="123"/>
      <c r="P377" s="378">
        <f t="shared" si="9"/>
        <v>0</v>
      </c>
    </row>
    <row r="378" spans="1:16" ht="13.5" thickBot="1">
      <c r="A378" s="396"/>
      <c r="B378" s="80" t="s">
        <v>164</v>
      </c>
      <c r="C378" s="416">
        <v>0</v>
      </c>
      <c r="D378" s="102"/>
      <c r="E378" s="102"/>
      <c r="F378" s="102"/>
      <c r="G378" s="102"/>
      <c r="H378" s="102">
        <f>D378+E378+F378+G378</f>
        <v>0</v>
      </c>
      <c r="I378" s="229">
        <f t="shared" si="8"/>
        <v>0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0</v>
      </c>
      <c r="P378" s="378">
        <f t="shared" si="9"/>
        <v>0</v>
      </c>
    </row>
    <row r="379" spans="1:16" ht="13.5" thickBot="1">
      <c r="A379" s="62"/>
      <c r="B379" s="50"/>
      <c r="C379" s="75"/>
      <c r="D379" s="94"/>
      <c r="E379" s="95"/>
      <c r="F379" s="95"/>
      <c r="G379" s="95"/>
      <c r="H379" s="95"/>
      <c r="I379" s="229">
        <f t="shared" si="8"/>
        <v>0</v>
      </c>
      <c r="J379" s="107"/>
      <c r="K379" s="107"/>
      <c r="L379" s="107"/>
      <c r="M379" s="107"/>
      <c r="N379" s="120"/>
      <c r="O379" s="123"/>
      <c r="P379" s="378">
        <f t="shared" si="9"/>
        <v>0</v>
      </c>
    </row>
    <row r="380" spans="1:16" ht="13.5" thickBot="1">
      <c r="A380" s="396"/>
      <c r="B380" s="80" t="s">
        <v>165</v>
      </c>
      <c r="C380" s="416">
        <v>0</v>
      </c>
      <c r="D380" s="102"/>
      <c r="E380" s="102"/>
      <c r="F380" s="102"/>
      <c r="G380" s="102"/>
      <c r="H380" s="102">
        <f>D380+E380+F380+G380</f>
        <v>0</v>
      </c>
      <c r="I380" s="229">
        <f t="shared" si="8"/>
        <v>0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0</v>
      </c>
      <c r="P380" s="378">
        <f t="shared" si="9"/>
        <v>0</v>
      </c>
    </row>
    <row r="381" spans="1:16" ht="13.5" thickBot="1">
      <c r="A381" s="62"/>
      <c r="B381" s="50"/>
      <c r="C381" s="75"/>
      <c r="D381" s="94"/>
      <c r="E381" s="95"/>
      <c r="F381" s="95"/>
      <c r="G381" s="95"/>
      <c r="H381" s="95"/>
      <c r="I381" s="229">
        <f t="shared" si="8"/>
        <v>0</v>
      </c>
      <c r="J381" s="107"/>
      <c r="K381" s="107"/>
      <c r="L381" s="107"/>
      <c r="M381" s="107"/>
      <c r="N381" s="120"/>
      <c r="O381" s="123"/>
      <c r="P381" s="378">
        <f t="shared" si="9"/>
        <v>0</v>
      </c>
    </row>
    <row r="382" spans="1:16" ht="13.5" thickBot="1">
      <c r="A382" s="396"/>
      <c r="B382" s="80" t="s">
        <v>166</v>
      </c>
      <c r="C382" s="416">
        <v>0</v>
      </c>
      <c r="D382" s="102"/>
      <c r="E382" s="102"/>
      <c r="F382" s="102"/>
      <c r="G382" s="102"/>
      <c r="H382" s="102">
        <f>D382+E382+F382+G382</f>
        <v>0</v>
      </c>
      <c r="I382" s="229">
        <f t="shared" si="8"/>
        <v>0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0</v>
      </c>
      <c r="P382" s="378">
        <f t="shared" si="9"/>
        <v>0</v>
      </c>
    </row>
    <row r="383" spans="1:16" ht="13.5" thickBot="1">
      <c r="A383" s="62"/>
      <c r="B383" s="48"/>
      <c r="C383" s="75"/>
      <c r="D383" s="94"/>
      <c r="E383" s="95"/>
      <c r="F383" s="95"/>
      <c r="G383" s="95"/>
      <c r="H383" s="95"/>
      <c r="I383" s="229">
        <f t="shared" si="8"/>
        <v>0</v>
      </c>
      <c r="J383" s="107"/>
      <c r="K383" s="107"/>
      <c r="L383" s="107"/>
      <c r="M383" s="107"/>
      <c r="N383" s="120"/>
      <c r="O383" s="123"/>
      <c r="P383" s="378">
        <f t="shared" si="9"/>
        <v>0</v>
      </c>
    </row>
    <row r="384" spans="1:16" ht="13.5" thickBot="1">
      <c r="A384" s="396"/>
      <c r="B384" s="80" t="s">
        <v>167</v>
      </c>
      <c r="C384" s="416">
        <v>0</v>
      </c>
      <c r="D384" s="102"/>
      <c r="E384" s="102"/>
      <c r="F384" s="102"/>
      <c r="G384" s="102"/>
      <c r="H384" s="102">
        <f>D384+E384+F384+G384</f>
        <v>0</v>
      </c>
      <c r="I384" s="229">
        <f t="shared" si="8"/>
        <v>0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0</v>
      </c>
      <c r="P384" s="378">
        <f t="shared" si="9"/>
        <v>0</v>
      </c>
    </row>
    <row r="385" spans="1:16" ht="13.5" thickBot="1">
      <c r="A385" s="62"/>
      <c r="B385" s="50"/>
      <c r="C385" s="75"/>
      <c r="D385" s="94"/>
      <c r="E385" s="95"/>
      <c r="F385" s="95"/>
      <c r="G385" s="95"/>
      <c r="H385" s="95"/>
      <c r="I385" s="229">
        <f t="shared" si="8"/>
        <v>0</v>
      </c>
      <c r="J385" s="107"/>
      <c r="K385" s="107"/>
      <c r="L385" s="107"/>
      <c r="M385" s="107"/>
      <c r="N385" s="120"/>
      <c r="O385" s="123"/>
      <c r="P385" s="378">
        <f t="shared" si="9"/>
        <v>0</v>
      </c>
    </row>
    <row r="386" spans="1:16" ht="13.5" thickBot="1">
      <c r="A386" s="396"/>
      <c r="B386" s="80" t="s">
        <v>169</v>
      </c>
      <c r="C386" s="416">
        <v>58740.37</v>
      </c>
      <c r="D386" s="102">
        <v>9945</v>
      </c>
      <c r="E386" s="102">
        <v>9945</v>
      </c>
      <c r="F386" s="102">
        <v>9945</v>
      </c>
      <c r="G386" s="102">
        <v>9945</v>
      </c>
      <c r="H386" s="102">
        <f>D386+E386+F386+G386</f>
        <v>39780</v>
      </c>
      <c r="I386" s="229">
        <f t="shared" si="8"/>
        <v>30647.14946070878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89387.51946070878</v>
      </c>
      <c r="P386" s="378">
        <f t="shared" si="9"/>
        <v>89387.51946070878</v>
      </c>
    </row>
    <row r="387" spans="1:16" ht="13.5" thickBot="1">
      <c r="A387" s="62"/>
      <c r="B387" s="48"/>
      <c r="C387" s="75"/>
      <c r="D387" s="94"/>
      <c r="E387" s="95"/>
      <c r="F387" s="95"/>
      <c r="G387" s="95"/>
      <c r="H387" s="95"/>
      <c r="I387" s="229">
        <f t="shared" si="8"/>
        <v>0</v>
      </c>
      <c r="J387" s="107"/>
      <c r="K387" s="107"/>
      <c r="L387" s="107"/>
      <c r="M387" s="107"/>
      <c r="N387" s="120"/>
      <c r="O387" s="123"/>
      <c r="P387" s="378">
        <f t="shared" si="9"/>
        <v>0</v>
      </c>
    </row>
    <row r="388" spans="1:16" ht="13.5" thickBot="1">
      <c r="A388" s="396"/>
      <c r="B388" s="80" t="s">
        <v>170</v>
      </c>
      <c r="C388" s="416">
        <v>0</v>
      </c>
      <c r="D388" s="102"/>
      <c r="E388" s="102"/>
      <c r="F388" s="102"/>
      <c r="G388" s="102"/>
      <c r="H388" s="102">
        <f>D388+E388+F388+G388</f>
        <v>0</v>
      </c>
      <c r="I388" s="229">
        <f t="shared" si="8"/>
        <v>0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0</v>
      </c>
      <c r="P388" s="378">
        <f t="shared" si="9"/>
        <v>0</v>
      </c>
    </row>
    <row r="389" spans="1:16" ht="13.5" thickBot="1">
      <c r="A389" s="62">
        <v>49</v>
      </c>
      <c r="B389" s="48"/>
      <c r="C389" s="70"/>
      <c r="D389" s="94"/>
      <c r="E389" s="95"/>
      <c r="F389" s="95"/>
      <c r="G389" s="95"/>
      <c r="H389" s="95"/>
      <c r="I389" s="229">
        <f t="shared" si="8"/>
        <v>0</v>
      </c>
      <c r="J389" s="107"/>
      <c r="K389" s="107"/>
      <c r="L389" s="107"/>
      <c r="M389" s="107"/>
      <c r="N389" s="120"/>
      <c r="O389" s="123"/>
      <c r="P389" s="378">
        <f t="shared" si="9"/>
        <v>0</v>
      </c>
    </row>
    <row r="390" spans="1:16" ht="13.5" thickBot="1">
      <c r="A390" s="396"/>
      <c r="B390" s="80" t="s">
        <v>172</v>
      </c>
      <c r="C390" s="416">
        <v>0</v>
      </c>
      <c r="D390" s="102"/>
      <c r="E390" s="102"/>
      <c r="F390" s="102"/>
      <c r="G390" s="102"/>
      <c r="H390" s="102">
        <f>D390+E390+F390+G390</f>
        <v>0</v>
      </c>
      <c r="I390" s="229">
        <f t="shared" si="8"/>
        <v>0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0</v>
      </c>
      <c r="P390" s="378">
        <f t="shared" si="9"/>
        <v>0</v>
      </c>
    </row>
    <row r="391" spans="1:16" ht="13.5" thickBot="1">
      <c r="A391" s="62"/>
      <c r="B391" s="48"/>
      <c r="C391" s="75"/>
      <c r="D391" s="94"/>
      <c r="E391" s="95"/>
      <c r="F391" s="95"/>
      <c r="G391" s="95"/>
      <c r="H391" s="95"/>
      <c r="I391" s="229">
        <f t="shared" si="8"/>
        <v>0</v>
      </c>
      <c r="J391" s="107"/>
      <c r="K391" s="107"/>
      <c r="L391" s="107"/>
      <c r="M391" s="107"/>
      <c r="N391" s="112"/>
      <c r="O391" s="119"/>
      <c r="P391" s="378">
        <f t="shared" si="9"/>
        <v>0</v>
      </c>
    </row>
    <row r="392" spans="1:16" ht="13.5" thickBot="1">
      <c r="A392" s="396"/>
      <c r="B392" s="80" t="s">
        <v>344</v>
      </c>
      <c r="C392" s="416">
        <v>200430.82</v>
      </c>
      <c r="D392" s="102">
        <v>33933.81</v>
      </c>
      <c r="E392" s="102">
        <v>33933.81</v>
      </c>
      <c r="F392" s="102">
        <v>33933.81</v>
      </c>
      <c r="G392" s="102">
        <v>33933.81</v>
      </c>
      <c r="H392" s="102">
        <f>D392+E392+F392+G392</f>
        <v>135735.24</v>
      </c>
      <c r="I392" s="229">
        <f t="shared" si="8"/>
        <v>104572.60400616332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305003.4240061633</v>
      </c>
      <c r="P392" s="378">
        <f t="shared" si="9"/>
        <v>305003.4240061633</v>
      </c>
    </row>
    <row r="393" spans="1:16" ht="13.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8"/>
        <v>0</v>
      </c>
      <c r="J393" s="285"/>
      <c r="K393" s="285"/>
      <c r="L393" s="285"/>
      <c r="M393" s="285"/>
      <c r="N393" s="284"/>
      <c r="O393" s="159"/>
      <c r="P393" s="378">
        <f t="shared" si="9"/>
        <v>0</v>
      </c>
    </row>
    <row r="394" spans="1:16" ht="13.5" thickBot="1">
      <c r="A394" s="64"/>
      <c r="B394" s="11" t="s">
        <v>252</v>
      </c>
      <c r="C394" s="190">
        <v>0</v>
      </c>
      <c r="D394" s="280"/>
      <c r="E394" s="280"/>
      <c r="F394" s="280"/>
      <c r="G394" s="280"/>
      <c r="H394" s="102">
        <f>D394+E394+F394+G394</f>
        <v>0</v>
      </c>
      <c r="I394" s="229">
        <f t="shared" si="8"/>
        <v>0</v>
      </c>
      <c r="J394" s="282"/>
      <c r="K394" s="282"/>
      <c r="L394" s="282"/>
      <c r="M394" s="282"/>
      <c r="N394" s="236">
        <f>J394+K394+L394+M394</f>
        <v>0</v>
      </c>
      <c r="O394" s="146">
        <f>C394+I394-N394</f>
        <v>0</v>
      </c>
      <c r="P394" s="378">
        <f t="shared" si="9"/>
        <v>0</v>
      </c>
    </row>
    <row r="395" spans="1:16" ht="13.5" thickBot="1">
      <c r="A395" s="67"/>
      <c r="B395" s="50"/>
      <c r="C395" s="77"/>
      <c r="D395" s="283"/>
      <c r="E395" s="283"/>
      <c r="F395" s="283"/>
      <c r="G395" s="283"/>
      <c r="H395" s="283"/>
      <c r="I395" s="229">
        <f t="shared" si="8"/>
        <v>0</v>
      </c>
      <c r="J395" s="285"/>
      <c r="K395" s="285"/>
      <c r="L395" s="285"/>
      <c r="M395" s="285"/>
      <c r="N395" s="284"/>
      <c r="O395" s="114"/>
      <c r="P395" s="378">
        <f t="shared" si="9"/>
        <v>0</v>
      </c>
    </row>
    <row r="396" spans="1:16" ht="13.5" thickBot="1">
      <c r="A396" s="64"/>
      <c r="B396" s="11" t="s">
        <v>253</v>
      </c>
      <c r="C396" s="190">
        <v>0</v>
      </c>
      <c r="D396" s="280"/>
      <c r="E396" s="280"/>
      <c r="F396" s="280"/>
      <c r="G396" s="280"/>
      <c r="H396" s="102">
        <f>D396+E396+F396+G396</f>
        <v>0</v>
      </c>
      <c r="I396" s="229">
        <f t="shared" si="8"/>
        <v>0</v>
      </c>
      <c r="J396" s="282"/>
      <c r="K396" s="282"/>
      <c r="L396" s="282"/>
      <c r="M396" s="282"/>
      <c r="N396" s="236">
        <f>J396+K396+L396+M396</f>
        <v>0</v>
      </c>
      <c r="O396" s="146">
        <f>C396+I396-N396</f>
        <v>0</v>
      </c>
      <c r="P396" s="378">
        <f t="shared" si="9"/>
        <v>0</v>
      </c>
    </row>
    <row r="397" spans="1:16" ht="13.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8"/>
        <v>0</v>
      </c>
      <c r="J397" s="285"/>
      <c r="K397" s="285"/>
      <c r="L397" s="285"/>
      <c r="M397" s="285"/>
      <c r="N397" s="284"/>
      <c r="O397" s="159"/>
      <c r="P397" s="378">
        <f t="shared" si="9"/>
        <v>0</v>
      </c>
    </row>
    <row r="398" spans="1:16" ht="13.5" thickBot="1">
      <c r="A398" s="64"/>
      <c r="B398" s="11" t="s">
        <v>254</v>
      </c>
      <c r="C398" s="190">
        <v>0</v>
      </c>
      <c r="D398" s="280"/>
      <c r="E398" s="280"/>
      <c r="F398" s="280"/>
      <c r="G398" s="280"/>
      <c r="H398" s="102">
        <f>D398+E398+F398+G398</f>
        <v>0</v>
      </c>
      <c r="I398" s="229">
        <f t="shared" si="8"/>
        <v>0</v>
      </c>
      <c r="J398" s="282"/>
      <c r="K398" s="282"/>
      <c r="L398" s="282"/>
      <c r="M398" s="282"/>
      <c r="N398" s="236">
        <f>J398+K398+L398+M398</f>
        <v>0</v>
      </c>
      <c r="O398" s="146">
        <f>C398+I398-N398</f>
        <v>0</v>
      </c>
      <c r="P398" s="378">
        <f t="shared" si="9"/>
        <v>0</v>
      </c>
    </row>
    <row r="399" spans="1:16" ht="13.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8"/>
        <v>0</v>
      </c>
      <c r="J399" s="285"/>
      <c r="K399" s="285"/>
      <c r="L399" s="285"/>
      <c r="M399" s="285"/>
      <c r="N399" s="284"/>
      <c r="O399" s="159"/>
      <c r="P399" s="378">
        <f t="shared" si="9"/>
        <v>0</v>
      </c>
    </row>
    <row r="400" spans="1:16" ht="13.5" thickBot="1">
      <c r="A400" s="64"/>
      <c r="B400" s="11" t="s">
        <v>255</v>
      </c>
      <c r="C400" s="190">
        <v>2300.35</v>
      </c>
      <c r="D400" s="280">
        <v>389.46</v>
      </c>
      <c r="E400" s="280">
        <v>389.46</v>
      </c>
      <c r="F400" s="280">
        <v>389.46</v>
      </c>
      <c r="G400" s="280">
        <v>389.46</v>
      </c>
      <c r="H400" s="102">
        <f>D400+E400+F400+G400</f>
        <v>1557.84</v>
      </c>
      <c r="I400" s="229">
        <f t="shared" si="8"/>
        <v>1200.1848998459168</v>
      </c>
      <c r="J400" s="282"/>
      <c r="K400" s="282"/>
      <c r="L400" s="282"/>
      <c r="M400" s="282"/>
      <c r="N400" s="236">
        <f>J400+K400+L400+M400</f>
        <v>0</v>
      </c>
      <c r="O400" s="146">
        <f>C400+I400-N400</f>
        <v>3500.5348998459167</v>
      </c>
      <c r="P400" s="378">
        <f t="shared" si="9"/>
        <v>3500.5348998459167</v>
      </c>
    </row>
    <row r="401" spans="1:16" ht="13.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8"/>
        <v>0</v>
      </c>
      <c r="J401" s="285"/>
      <c r="K401" s="285"/>
      <c r="L401" s="285"/>
      <c r="M401" s="285"/>
      <c r="N401" s="284"/>
      <c r="O401" s="159"/>
      <c r="P401" s="378">
        <f t="shared" si="9"/>
        <v>0</v>
      </c>
    </row>
    <row r="402" spans="1:16" ht="13.5" thickBot="1">
      <c r="A402" s="64"/>
      <c r="B402" s="11" t="s">
        <v>256</v>
      </c>
      <c r="C402" s="190">
        <v>1566.84</v>
      </c>
      <c r="D402" s="280"/>
      <c r="E402" s="280"/>
      <c r="F402" s="280"/>
      <c r="G402" s="280"/>
      <c r="H402" s="102">
        <f>D402+E402+F402+G402</f>
        <v>0</v>
      </c>
      <c r="I402" s="229">
        <f t="shared" si="8"/>
        <v>0</v>
      </c>
      <c r="J402" s="282"/>
      <c r="K402" s="282"/>
      <c r="L402" s="282"/>
      <c r="M402" s="282"/>
      <c r="N402" s="236">
        <f>J402+K402+L402+M402</f>
        <v>0</v>
      </c>
      <c r="O402" s="146">
        <f>C402+I402-N402</f>
        <v>1566.84</v>
      </c>
      <c r="P402" s="378">
        <f t="shared" si="9"/>
        <v>1566.84</v>
      </c>
    </row>
    <row r="403" spans="1:16" ht="13.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8"/>
        <v>0</v>
      </c>
      <c r="J403" s="285"/>
      <c r="K403" s="285"/>
      <c r="L403" s="285"/>
      <c r="M403" s="285"/>
      <c r="N403" s="284"/>
      <c r="O403" s="159"/>
      <c r="P403" s="378">
        <f t="shared" si="9"/>
        <v>0</v>
      </c>
    </row>
    <row r="404" spans="1:16" ht="13.5" thickBot="1">
      <c r="A404" s="64"/>
      <c r="B404" s="11" t="s">
        <v>257</v>
      </c>
      <c r="C404" s="190">
        <v>0</v>
      </c>
      <c r="D404" s="280"/>
      <c r="E404" s="280"/>
      <c r="F404" s="280"/>
      <c r="G404" s="280"/>
      <c r="H404" s="102">
        <f>D404+E404+F404+G404</f>
        <v>0</v>
      </c>
      <c r="I404" s="229">
        <f aca="true" t="shared" si="10" ref="I404:I429">H404/1.1/1.18</f>
        <v>0</v>
      </c>
      <c r="J404" s="282"/>
      <c r="K404" s="282"/>
      <c r="L404" s="282"/>
      <c r="M404" s="282"/>
      <c r="N404" s="236">
        <f>J404+K404+L404+M404</f>
        <v>0</v>
      </c>
      <c r="O404" s="146">
        <f>C404+I404-N404</f>
        <v>0</v>
      </c>
      <c r="P404" s="378">
        <f t="shared" si="9"/>
        <v>0</v>
      </c>
    </row>
    <row r="405" spans="1:16" ht="13.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10"/>
        <v>0</v>
      </c>
      <c r="J405" s="275"/>
      <c r="K405" s="275"/>
      <c r="L405" s="275"/>
      <c r="M405" s="275"/>
      <c r="N405" s="274"/>
      <c r="O405" s="276"/>
      <c r="P405" s="378">
        <f aca="true" t="shared" si="11" ref="P405:P429">C405+I405-N405</f>
        <v>0</v>
      </c>
    </row>
    <row r="406" spans="1:16" ht="13.5" thickBot="1">
      <c r="A406" s="64"/>
      <c r="B406" s="11" t="s">
        <v>258</v>
      </c>
      <c r="C406" s="190">
        <v>1419.52</v>
      </c>
      <c r="D406" s="280">
        <v>240.33</v>
      </c>
      <c r="E406" s="280">
        <v>240.33</v>
      </c>
      <c r="F406" s="280">
        <v>240.33</v>
      </c>
      <c r="G406" s="280">
        <v>240.33</v>
      </c>
      <c r="H406" s="102">
        <f>D406+E406+F406+G406</f>
        <v>961.32</v>
      </c>
      <c r="I406" s="229">
        <f t="shared" si="10"/>
        <v>740.6163328197226</v>
      </c>
      <c r="J406" s="282"/>
      <c r="K406" s="282"/>
      <c r="L406" s="282"/>
      <c r="M406" s="282"/>
      <c r="N406" s="236">
        <f>J406+K406+L406+M406</f>
        <v>0</v>
      </c>
      <c r="O406" s="146">
        <f>C406+I406-N406</f>
        <v>2160.1363328197226</v>
      </c>
      <c r="P406" s="378">
        <f t="shared" si="11"/>
        <v>2160.1363328197226</v>
      </c>
    </row>
    <row r="407" spans="1:16" ht="13.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10"/>
        <v>0</v>
      </c>
      <c r="J407" s="271"/>
      <c r="K407" s="271"/>
      <c r="L407" s="271"/>
      <c r="M407" s="271"/>
      <c r="N407" s="270"/>
      <c r="O407" s="160"/>
      <c r="P407" s="378">
        <f t="shared" si="11"/>
        <v>0</v>
      </c>
    </row>
    <row r="408" spans="1:16" ht="13.5" thickBot="1">
      <c r="A408" s="64"/>
      <c r="B408" s="11" t="s">
        <v>264</v>
      </c>
      <c r="C408" s="190">
        <v>0</v>
      </c>
      <c r="D408" s="280"/>
      <c r="E408" s="280"/>
      <c r="F408" s="280"/>
      <c r="G408" s="280"/>
      <c r="H408" s="102">
        <f>D408+E408+F408+G408</f>
        <v>0</v>
      </c>
      <c r="I408" s="229">
        <f t="shared" si="10"/>
        <v>0</v>
      </c>
      <c r="J408" s="282"/>
      <c r="K408" s="282"/>
      <c r="L408" s="282"/>
      <c r="M408" s="282"/>
      <c r="N408" s="236">
        <f>J408+K408+L408+M408</f>
        <v>0</v>
      </c>
      <c r="O408" s="146">
        <f>C408+I408-N408</f>
        <v>0</v>
      </c>
      <c r="P408" s="378">
        <f t="shared" si="11"/>
        <v>0</v>
      </c>
    </row>
    <row r="409" spans="1:16" ht="13.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10"/>
        <v>0</v>
      </c>
      <c r="J409" s="271"/>
      <c r="K409" s="271"/>
      <c r="L409" s="271"/>
      <c r="M409" s="271"/>
      <c r="N409" s="270"/>
      <c r="O409" s="160"/>
      <c r="P409" s="378">
        <f t="shared" si="11"/>
        <v>0</v>
      </c>
    </row>
    <row r="410" spans="1:16" ht="13.5" thickBot="1">
      <c r="A410" s="64"/>
      <c r="B410" s="11" t="s">
        <v>259</v>
      </c>
      <c r="C410" s="190">
        <v>0</v>
      </c>
      <c r="D410" s="280"/>
      <c r="E410" s="280"/>
      <c r="F410" s="280"/>
      <c r="G410" s="280"/>
      <c r="H410" s="102">
        <f>D410+E410+F410+G410</f>
        <v>0</v>
      </c>
      <c r="I410" s="229">
        <f t="shared" si="10"/>
        <v>0</v>
      </c>
      <c r="J410" s="282"/>
      <c r="K410" s="282"/>
      <c r="L410" s="282"/>
      <c r="M410" s="282"/>
      <c r="N410" s="236">
        <f>J410+K410+L410+M410</f>
        <v>0</v>
      </c>
      <c r="O410" s="146">
        <f>C410+I410-N410</f>
        <v>0</v>
      </c>
      <c r="P410" s="378">
        <f t="shared" si="11"/>
        <v>0</v>
      </c>
    </row>
    <row r="411" spans="1:16" ht="13.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10"/>
        <v>0</v>
      </c>
      <c r="J411" s="271"/>
      <c r="K411" s="271"/>
      <c r="L411" s="271"/>
      <c r="M411" s="271"/>
      <c r="N411" s="270"/>
      <c r="O411" s="160"/>
      <c r="P411" s="378">
        <f t="shared" si="11"/>
        <v>0</v>
      </c>
    </row>
    <row r="412" spans="1:16" ht="13.5" thickBot="1">
      <c r="A412" s="64"/>
      <c r="B412" s="11" t="s">
        <v>260</v>
      </c>
      <c r="C412" s="190">
        <v>0</v>
      </c>
      <c r="D412" s="280"/>
      <c r="E412" s="280"/>
      <c r="F412" s="280"/>
      <c r="G412" s="280"/>
      <c r="H412" s="102">
        <f>D412+E412+F412+G412</f>
        <v>0</v>
      </c>
      <c r="I412" s="229">
        <f t="shared" si="10"/>
        <v>0</v>
      </c>
      <c r="J412" s="282"/>
      <c r="K412" s="282"/>
      <c r="L412" s="282"/>
      <c r="M412" s="282"/>
      <c r="N412" s="236">
        <f>J412+K412+L412+M412</f>
        <v>0</v>
      </c>
      <c r="O412" s="146">
        <f>C412+I412-N412</f>
        <v>0</v>
      </c>
      <c r="P412" s="378">
        <f t="shared" si="11"/>
        <v>0</v>
      </c>
    </row>
    <row r="413" spans="1:16" ht="13.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10"/>
        <v>0</v>
      </c>
      <c r="J413" s="271"/>
      <c r="K413" s="271"/>
      <c r="L413" s="271"/>
      <c r="M413" s="271"/>
      <c r="N413" s="270"/>
      <c r="O413" s="160"/>
      <c r="P413" s="378">
        <f t="shared" si="11"/>
        <v>0</v>
      </c>
    </row>
    <row r="414" spans="1:16" ht="13.5" thickBot="1">
      <c r="A414" s="64"/>
      <c r="B414" s="11" t="s">
        <v>261</v>
      </c>
      <c r="C414" s="190">
        <v>0</v>
      </c>
      <c r="D414" s="280"/>
      <c r="E414" s="280"/>
      <c r="F414" s="280"/>
      <c r="G414" s="280"/>
      <c r="H414" s="102">
        <f>D414+E414+F414+G414</f>
        <v>0</v>
      </c>
      <c r="I414" s="229">
        <f t="shared" si="10"/>
        <v>0</v>
      </c>
      <c r="J414" s="282"/>
      <c r="K414" s="282"/>
      <c r="L414" s="282"/>
      <c r="M414" s="282"/>
      <c r="N414" s="236">
        <f>J414+K414+L414+M414</f>
        <v>0</v>
      </c>
      <c r="O414" s="146">
        <f>C414+I414-N414</f>
        <v>0</v>
      </c>
      <c r="P414" s="378">
        <f t="shared" si="11"/>
        <v>0</v>
      </c>
    </row>
    <row r="415" spans="1:16" ht="13.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10"/>
        <v>0</v>
      </c>
      <c r="J415" s="271"/>
      <c r="K415" s="271"/>
      <c r="L415" s="271"/>
      <c r="M415" s="271"/>
      <c r="N415" s="270"/>
      <c r="O415" s="160"/>
      <c r="P415" s="378">
        <f t="shared" si="11"/>
        <v>0</v>
      </c>
    </row>
    <row r="416" spans="1:16" ht="13.5" thickBot="1">
      <c r="A416" s="64"/>
      <c r="B416" s="11" t="s">
        <v>262</v>
      </c>
      <c r="C416" s="190">
        <v>0</v>
      </c>
      <c r="D416" s="280"/>
      <c r="E416" s="280"/>
      <c r="F416" s="280"/>
      <c r="G416" s="280"/>
      <c r="H416" s="102">
        <f>D416+E416+F416+G416</f>
        <v>0</v>
      </c>
      <c r="I416" s="229">
        <f t="shared" si="10"/>
        <v>0</v>
      </c>
      <c r="J416" s="282"/>
      <c r="K416" s="282"/>
      <c r="L416" s="282"/>
      <c r="M416" s="282"/>
      <c r="N416" s="236">
        <f>J416+K416+L416+M416</f>
        <v>0</v>
      </c>
      <c r="O416" s="146">
        <f>C416+I416-N416</f>
        <v>0</v>
      </c>
      <c r="P416" s="378">
        <f t="shared" si="11"/>
        <v>0</v>
      </c>
    </row>
    <row r="417" spans="1:16" ht="13.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10"/>
        <v>0</v>
      </c>
      <c r="J417" s="271"/>
      <c r="K417" s="271"/>
      <c r="L417" s="271"/>
      <c r="M417" s="271"/>
      <c r="N417" s="270"/>
      <c r="O417" s="160"/>
      <c r="P417" s="378">
        <f t="shared" si="11"/>
        <v>0</v>
      </c>
    </row>
    <row r="418" spans="1:16" ht="13.5" thickBot="1">
      <c r="A418" s="64"/>
      <c r="B418" s="11" t="s">
        <v>263</v>
      </c>
      <c r="C418" s="190">
        <v>0</v>
      </c>
      <c r="D418" s="280"/>
      <c r="E418" s="280"/>
      <c r="F418" s="280"/>
      <c r="G418" s="280"/>
      <c r="H418" s="102">
        <f>D418+E418+F418+G418</f>
        <v>0</v>
      </c>
      <c r="I418" s="229">
        <f t="shared" si="10"/>
        <v>0</v>
      </c>
      <c r="J418" s="282"/>
      <c r="K418" s="282"/>
      <c r="L418" s="282"/>
      <c r="M418" s="282"/>
      <c r="N418" s="236">
        <f>J418+K418+L418+M418</f>
        <v>0</v>
      </c>
      <c r="O418" s="146">
        <f>C418+I418-N418</f>
        <v>0</v>
      </c>
      <c r="P418" s="378">
        <f t="shared" si="11"/>
        <v>0</v>
      </c>
    </row>
    <row r="419" spans="1:16" ht="13.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10"/>
        <v>0</v>
      </c>
      <c r="J419" s="279"/>
      <c r="K419" s="279"/>
      <c r="L419" s="279"/>
      <c r="M419" s="279"/>
      <c r="N419" s="278"/>
      <c r="O419" s="162"/>
      <c r="P419" s="378">
        <f t="shared" si="11"/>
        <v>0</v>
      </c>
    </row>
    <row r="420" spans="1:16" ht="13.5" thickBot="1">
      <c r="A420" s="64"/>
      <c r="B420" s="11" t="s">
        <v>265</v>
      </c>
      <c r="C420" s="190">
        <v>0</v>
      </c>
      <c r="D420" s="280"/>
      <c r="E420" s="280"/>
      <c r="F420" s="280"/>
      <c r="G420" s="280"/>
      <c r="H420" s="102">
        <f>D420+E420+F420+G420</f>
        <v>0</v>
      </c>
      <c r="I420" s="229">
        <f t="shared" si="10"/>
        <v>0</v>
      </c>
      <c r="J420" s="282"/>
      <c r="K420" s="282"/>
      <c r="L420" s="282"/>
      <c r="M420" s="282"/>
      <c r="N420" s="236">
        <f>J420+K420+L420+M420</f>
        <v>0</v>
      </c>
      <c r="O420" s="146">
        <f>C420+I420-N420</f>
        <v>0</v>
      </c>
      <c r="P420" s="378">
        <f t="shared" si="11"/>
        <v>0</v>
      </c>
    </row>
    <row r="421" spans="1:16" ht="13.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10"/>
        <v>0</v>
      </c>
      <c r="J421" s="285"/>
      <c r="K421" s="285"/>
      <c r="L421" s="285"/>
      <c r="M421" s="285"/>
      <c r="N421" s="284"/>
      <c r="O421" s="159"/>
      <c r="P421" s="378">
        <f t="shared" si="11"/>
        <v>0</v>
      </c>
    </row>
    <row r="422" spans="1:16" ht="13.5" thickBot="1">
      <c r="A422" s="64"/>
      <c r="B422" s="11" t="s">
        <v>266</v>
      </c>
      <c r="C422" s="190">
        <v>0</v>
      </c>
      <c r="D422" s="280"/>
      <c r="E422" s="280"/>
      <c r="F422" s="280"/>
      <c r="G422" s="280"/>
      <c r="H422" s="102">
        <f>D422+E422+F422+G422</f>
        <v>0</v>
      </c>
      <c r="I422" s="229">
        <f t="shared" si="10"/>
        <v>0</v>
      </c>
      <c r="J422" s="282"/>
      <c r="K422" s="282"/>
      <c r="L422" s="282"/>
      <c r="M422" s="282"/>
      <c r="N422" s="236">
        <f>J422+K422+L422+M422</f>
        <v>0</v>
      </c>
      <c r="O422" s="146">
        <f>C422+I422-N422</f>
        <v>0</v>
      </c>
      <c r="P422" s="378">
        <f t="shared" si="11"/>
        <v>0</v>
      </c>
    </row>
    <row r="423" spans="1:16" ht="13.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10"/>
        <v>0</v>
      </c>
      <c r="J423" s="285"/>
      <c r="K423" s="285"/>
      <c r="L423" s="285"/>
      <c r="M423" s="285"/>
      <c r="N423" s="284"/>
      <c r="O423" s="159"/>
      <c r="P423" s="378">
        <f t="shared" si="11"/>
        <v>0</v>
      </c>
    </row>
    <row r="424" spans="1:16" ht="13.5" thickBot="1">
      <c r="A424" s="64"/>
      <c r="B424" s="11" t="s">
        <v>267</v>
      </c>
      <c r="C424" s="190">
        <v>0</v>
      </c>
      <c r="D424" s="280"/>
      <c r="E424" s="280"/>
      <c r="F424" s="280"/>
      <c r="G424" s="280"/>
      <c r="H424" s="102">
        <f>D424+E424+F424+G424</f>
        <v>0</v>
      </c>
      <c r="I424" s="229">
        <f t="shared" si="10"/>
        <v>0</v>
      </c>
      <c r="J424" s="282"/>
      <c r="K424" s="282"/>
      <c r="L424" s="282"/>
      <c r="M424" s="282"/>
      <c r="N424" s="236">
        <f>J424+K424+L424+M424</f>
        <v>0</v>
      </c>
      <c r="O424" s="146">
        <f>C424+I424-N424</f>
        <v>0</v>
      </c>
      <c r="P424" s="378">
        <f t="shared" si="11"/>
        <v>0</v>
      </c>
    </row>
    <row r="425" spans="1:16" ht="13.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10"/>
        <v>0</v>
      </c>
      <c r="J425" s="285"/>
      <c r="K425" s="285"/>
      <c r="L425" s="285"/>
      <c r="M425" s="285"/>
      <c r="N425" s="284"/>
      <c r="O425" s="159"/>
      <c r="P425" s="378">
        <f t="shared" si="11"/>
        <v>0</v>
      </c>
    </row>
    <row r="426" spans="1:16" ht="13.5" thickBot="1">
      <c r="A426" s="64"/>
      <c r="B426" s="11" t="s">
        <v>282</v>
      </c>
      <c r="C426" s="190">
        <v>-41677.78</v>
      </c>
      <c r="D426" s="280">
        <v>437.52</v>
      </c>
      <c r="E426" s="280">
        <v>437.52</v>
      </c>
      <c r="F426" s="280">
        <v>437.52</v>
      </c>
      <c r="G426" s="280">
        <v>437.52</v>
      </c>
      <c r="H426" s="102">
        <f>D426+E426+F426+G426</f>
        <v>1750.08</v>
      </c>
      <c r="I426" s="229">
        <f t="shared" si="10"/>
        <v>1348.2896764252696</v>
      </c>
      <c r="J426" s="282"/>
      <c r="K426" s="282"/>
      <c r="L426" s="282"/>
      <c r="M426" s="282"/>
      <c r="N426" s="236">
        <f>J426+K426+L426+M426</f>
        <v>0</v>
      </c>
      <c r="O426" s="146">
        <f>C426+I426-N426</f>
        <v>-40329.490323574726</v>
      </c>
      <c r="P426" s="378">
        <f t="shared" si="11"/>
        <v>-40329.490323574726</v>
      </c>
    </row>
    <row r="427" spans="1:16" ht="13.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10"/>
        <v>0</v>
      </c>
      <c r="J427" s="285"/>
      <c r="K427" s="285"/>
      <c r="L427" s="285"/>
      <c r="M427" s="285"/>
      <c r="N427" s="284"/>
      <c r="O427" s="159"/>
      <c r="P427" s="378">
        <f t="shared" si="11"/>
        <v>0</v>
      </c>
    </row>
    <row r="428" spans="1:16" ht="13.5" thickBot="1">
      <c r="A428" s="64"/>
      <c r="B428" s="11" t="s">
        <v>303</v>
      </c>
      <c r="C428" s="190">
        <v>3324.19</v>
      </c>
      <c r="D428" s="280">
        <v>562.8</v>
      </c>
      <c r="E428" s="280">
        <v>562.8</v>
      </c>
      <c r="F428" s="280">
        <v>562.8</v>
      </c>
      <c r="G428" s="280">
        <v>562.8</v>
      </c>
      <c r="H428" s="102">
        <f>D428+E428+F428+G428</f>
        <v>2251.2</v>
      </c>
      <c r="I428" s="229">
        <f t="shared" si="10"/>
        <v>1734.3605546995377</v>
      </c>
      <c r="J428" s="282"/>
      <c r="K428" s="282"/>
      <c r="L428" s="282"/>
      <c r="M428" s="282"/>
      <c r="N428" s="236">
        <f>J428+K428+L428+M428</f>
        <v>0</v>
      </c>
      <c r="O428" s="146">
        <f>C428+I428-N428</f>
        <v>5058.550554699537</v>
      </c>
      <c r="P428" s="378">
        <f t="shared" si="11"/>
        <v>5058.550554699537</v>
      </c>
    </row>
    <row r="429" spans="1:16" ht="13.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10"/>
        <v>0</v>
      </c>
      <c r="J429" s="275"/>
      <c r="K429" s="275"/>
      <c r="L429" s="275"/>
      <c r="M429" s="275"/>
      <c r="N429" s="274"/>
      <c r="O429" s="276"/>
      <c r="P429" s="378">
        <f t="shared" si="11"/>
        <v>0</v>
      </c>
    </row>
    <row r="430" spans="1:16" ht="13.5" thickBot="1">
      <c r="A430" s="265"/>
      <c r="B430" s="305" t="s">
        <v>104</v>
      </c>
      <c r="C430" s="306">
        <f>C340+C342+C344+C346+C348+C350+C352+C354+C356+C360+C362+C364+C366+C368+C370+C372+C374+C376+C378+C380+C382+C384+C386+C388+C390+C392+C358+C394+C396+C398+C400+C402+C404+C406+C408+C410+C412+C414+C416+C418+C420+C422+C424+C426+C428</f>
        <v>262334.22</v>
      </c>
      <c r="D430" s="306">
        <f>SUM(D340:D429)</f>
        <v>55030.68</v>
      </c>
      <c r="E430" s="306">
        <f>E340+E342+E344+E346+E348+E350+E352+E354+E356+E360+E362+E364+E366+E368+E370+E372+E374+E376+E378+E380+E382+E384+E386+E388+E390+E392+E358+E394+E396+E398+E400+E402+E404+E406+E408+E410+E412+E414+E416+E418+E420+E422+E424+E426+E428</f>
        <v>55030.68</v>
      </c>
      <c r="F430" s="306">
        <f>F340+F342+F344+F346+F348+F350+F352+F354+F356+F360+F362+F364+F366+F368+F370+F372+F374+F376+F378+F380+F382+F384+F386+F388+F390+F392+F358+F394+F396+F398+F400+F402+F404+F406+F408+F410+F412+F414+F416+F418+F420+F422+F424+F426+F428</f>
        <v>55030.68</v>
      </c>
      <c r="G430" s="306">
        <f>G340+G342+G344+G346+G348+G350+G352+G354+G356+G360+G362+G364+G366+G368+G370+G372+G374+G376+G378+G380+G382+G384+G386+G388+G390+G392+G358+G394+G396+G398+G400+G402+G404+G406+G408+G410+G412+G414+G416+G418+G420+G422+G424+G426+G428</f>
        <v>55030.68</v>
      </c>
      <c r="H430" s="291">
        <f>D430+E430+F430+G430</f>
        <v>220122.72</v>
      </c>
      <c r="I430" s="306">
        <f>I340+I342+I344+I346+I348+I350+I352+I354+I356+I360+I362+I364+I366+I368+I370+I372+I374+I376+I378+I380+I382+I384+I386+I388+I390+I392+I358+I394+I396+I398+I400+I402+I404+I406+I408+I410+I412+I414+I416+I418+I420+I422+I424+I426+I428</f>
        <v>169586.07087827424</v>
      </c>
      <c r="J430" s="306">
        <f>J340+J342+J344+J346+J348+J350+J352+J354+J356+J360+J362+J364+J366+J368+J370+J372+J374+J376+J378+J380+J382+J384+J386+J388+J390+J392+J358+J394+J396+J398+J400+J402+J404+J406+J408+J410+J412+J414+J416+J418+J420+J422+J424+J426+J428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K340+K342+K344+K346+K348+K350+K352+K354+K356+K360+K362+K364+K366+K368+K370+K372+K374+K376+K378+K380+K382+K384+K386+K388+K390+K392+K358+K394+K396+K398+K400+K402+K404+K406+K408+K410+K412+K414+K416+K418+K420+K422+K424+K426+K428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L340+L342+L344+L346+L348+L350+L352+L354+L356+L360+L362+L364+L366+L368+L370+L372+L374+L376+L378+L380+L382+L384+L386+L388+L390+L392+L358+L394+L396+L398+L400+L402+L404+L406+L408+L410+L412+L414+L416+L418+L420+L422+L424+L426+L428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M340+M342+M344+M346+M348+M350+M352+M354+M356+M360+M362+M364+M366+M368+M370+M372+M374+M376+M378+M380+M382+M384+M386+M388+M390+M392+M358+M394+M396+M398+M400+M402+M404+M406+M408+M410+M412+M414+M416+M418+M420+M422+M424+M426+M428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O340+O342+O344+O346+O348+O350+O352+O354+O356+O360+O362+O364+O366+O368+O370+O372+O374+O376+O378+O380+O382+O384+O386+O388+O390+O392+O358+O394+O396+O398+O400+O402+O404+O406+O408+O410+O412+O414+O416+O418+O420+O422+O424+O426+O428</f>
        <v>431920.29087827425</v>
      </c>
      <c r="P430" s="378">
        <f>C430+I430-N430</f>
        <v>431920.29087827425</v>
      </c>
    </row>
    <row r="431" spans="1:16" ht="13.5" thickBot="1">
      <c r="A431" s="1"/>
      <c r="B431" s="134" t="s">
        <v>402</v>
      </c>
      <c r="C431" s="70"/>
      <c r="D431" s="42">
        <v>55412</v>
      </c>
      <c r="E431" s="42"/>
      <c r="F431" s="42"/>
      <c r="G431" s="42"/>
      <c r="H431" s="137"/>
      <c r="I431" s="229">
        <f>H430-I430</f>
        <v>50536.64912172576</v>
      </c>
      <c r="J431" s="42"/>
      <c r="K431" s="42"/>
      <c r="L431" s="42"/>
      <c r="M431" s="42"/>
      <c r="N431" s="145"/>
      <c r="O431" s="146"/>
      <c r="P431" s="378">
        <f>C431+I431-N431</f>
        <v>50536.64912172576</v>
      </c>
    </row>
    <row r="432" spans="1:16" ht="13.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/>
      <c r="O432" s="146"/>
      <c r="P432" s="378">
        <f>C432+I432-N432</f>
        <v>0</v>
      </c>
    </row>
    <row r="433" spans="1:16" ht="13.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220122.72</v>
      </c>
      <c r="J433" s="167"/>
      <c r="K433" s="167"/>
      <c r="L433" s="167"/>
      <c r="M433" s="167"/>
      <c r="N433" s="164"/>
      <c r="O433" s="243"/>
      <c r="P433" s="378">
        <f>C433+I433-N433</f>
        <v>220122.72</v>
      </c>
    </row>
    <row r="434" spans="1:16" ht="12.75">
      <c r="A434" s="308"/>
      <c r="B434" s="308"/>
      <c r="C434" s="303"/>
      <c r="D434" s="208"/>
      <c r="E434" s="74"/>
      <c r="F434" s="74"/>
      <c r="G434" s="74"/>
      <c r="H434" s="12"/>
      <c r="I434" s="378"/>
      <c r="J434" s="74"/>
      <c r="K434" s="74"/>
      <c r="L434" s="74"/>
      <c r="M434" s="74"/>
      <c r="N434" s="311"/>
      <c r="O434" s="312"/>
      <c r="P434" s="12"/>
    </row>
    <row r="435" spans="1:16" ht="12.75">
      <c r="A435" s="308"/>
      <c r="B435" s="308"/>
      <c r="C435" s="303"/>
      <c r="D435" s="208"/>
      <c r="E435" s="74"/>
      <c r="F435" s="74"/>
      <c r="G435" s="74"/>
      <c r="H435" s="12"/>
      <c r="I435" s="482"/>
      <c r="J435" s="74"/>
      <c r="K435" s="74"/>
      <c r="L435" s="74"/>
      <c r="M435" s="74"/>
      <c r="N435" s="311"/>
      <c r="O435" s="312"/>
      <c r="P435" s="12"/>
    </row>
    <row r="436" spans="1:16" ht="12.75">
      <c r="A436" s="308"/>
      <c r="B436" s="308"/>
      <c r="C436" s="303"/>
      <c r="D436" s="208"/>
      <c r="E436" s="74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  <c r="P436" s="12"/>
    </row>
    <row r="437" spans="1:16" ht="12.75">
      <c r="A437" s="12"/>
      <c r="B437" s="12"/>
      <c r="C437" s="69"/>
      <c r="D437" s="128"/>
      <c r="E437" s="75"/>
      <c r="F437" s="75"/>
      <c r="G437" s="75"/>
      <c r="H437" s="75"/>
      <c r="I437" s="75"/>
      <c r="J437" s="75"/>
      <c r="K437" s="75"/>
      <c r="L437" s="75"/>
      <c r="M437" s="75"/>
      <c r="N437" s="129"/>
      <c r="O437" s="69"/>
      <c r="P437" s="12"/>
    </row>
    <row r="438" spans="1:16" ht="12.75">
      <c r="A438" s="253"/>
      <c r="B438" s="253"/>
      <c r="C438" s="253"/>
      <c r="D438" s="254"/>
      <c r="E438" s="255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  <c r="P438" s="253"/>
    </row>
    <row r="439" spans="1:16" ht="12.75">
      <c r="A439" s="69"/>
      <c r="B439" s="69"/>
      <c r="C439" s="69"/>
      <c r="D439" s="125"/>
      <c r="E439" s="7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  <c r="P439" s="69"/>
    </row>
    <row r="440" spans="1:16" ht="12.75">
      <c r="A440" s="69"/>
      <c r="B440" s="69"/>
      <c r="C440" s="69"/>
      <c r="D440" s="125"/>
      <c r="E440" s="7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  <c r="P440" s="69"/>
    </row>
    <row r="441" spans="1:16" ht="12.75">
      <c r="A441" s="69"/>
      <c r="B441" s="69"/>
      <c r="C441" s="69"/>
      <c r="D441" s="125"/>
      <c r="E441" s="7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  <c r="P441" s="69"/>
    </row>
    <row r="442" spans="1:16" ht="12.75">
      <c r="A442" s="12"/>
      <c r="B442" s="12"/>
      <c r="C442" s="69"/>
      <c r="D442" s="125"/>
      <c r="E442" s="7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  <c r="P442" s="12"/>
    </row>
    <row r="443" spans="1:16" ht="12.75">
      <c r="A443" s="12"/>
      <c r="B443" s="12"/>
      <c r="C443" s="69"/>
      <c r="D443" s="125"/>
      <c r="E443" s="7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  <c r="P443" s="12"/>
    </row>
    <row r="444" spans="1:16" ht="13.5" thickBot="1">
      <c r="A444" s="12" t="s">
        <v>59</v>
      </c>
      <c r="B444" s="12"/>
      <c r="C444" s="69"/>
      <c r="D444" s="183" t="s">
        <v>217</v>
      </c>
      <c r="E444" s="75"/>
      <c r="F444" s="75"/>
      <c r="G444" s="75"/>
      <c r="H444" s="75"/>
      <c r="I444" s="75"/>
      <c r="J444" s="75"/>
      <c r="K444" s="75"/>
      <c r="L444" s="75"/>
      <c r="M444" s="75"/>
      <c r="N444" s="129"/>
      <c r="O444" s="69"/>
      <c r="P444" s="12"/>
    </row>
    <row r="445" spans="1:16" ht="13.5" thickBot="1">
      <c r="A445" s="7" t="s">
        <v>119</v>
      </c>
      <c r="B445" s="7" t="s">
        <v>94</v>
      </c>
      <c r="C445" s="209"/>
      <c r="D445" s="240" t="s">
        <v>395</v>
      </c>
      <c r="E445" s="232"/>
      <c r="F445" s="232"/>
      <c r="G445" s="232"/>
      <c r="H445" s="233"/>
      <c r="I445" s="223"/>
      <c r="J445" s="249"/>
      <c r="K445" s="85" t="s">
        <v>396</v>
      </c>
      <c r="L445" s="85"/>
      <c r="M445" s="86"/>
      <c r="N445" s="89"/>
      <c r="O445" s="115"/>
      <c r="P445" s="12"/>
    </row>
    <row r="446" spans="1:16" ht="45.75" thickBot="1">
      <c r="A446" s="27" t="s">
        <v>120</v>
      </c>
      <c r="B446" s="27"/>
      <c r="C446" s="331" t="s">
        <v>397</v>
      </c>
      <c r="D446" s="262" t="s">
        <v>220</v>
      </c>
      <c r="E446" s="233" t="s">
        <v>313</v>
      </c>
      <c r="F446" s="231" t="s">
        <v>350</v>
      </c>
      <c r="G446" s="231" t="s">
        <v>354</v>
      </c>
      <c r="H446" s="234" t="s">
        <v>398</v>
      </c>
      <c r="I446" s="90" t="s">
        <v>399</v>
      </c>
      <c r="J446" s="262" t="s">
        <v>353</v>
      </c>
      <c r="K446" s="262"/>
      <c r="L446" s="233"/>
      <c r="M446" s="88"/>
      <c r="N446" s="235" t="s">
        <v>400</v>
      </c>
      <c r="O446" s="116" t="s">
        <v>401</v>
      </c>
      <c r="P446" s="12"/>
    </row>
    <row r="447" spans="1:16" ht="13.5" thickBot="1">
      <c r="A447" s="45">
        <v>5</v>
      </c>
      <c r="B447" s="45"/>
      <c r="C447" s="70"/>
      <c r="D447" s="100"/>
      <c r="E447" s="101"/>
      <c r="F447" s="101"/>
      <c r="G447" s="101"/>
      <c r="H447" s="101"/>
      <c r="I447" s="101"/>
      <c r="J447" s="108"/>
      <c r="K447" s="108"/>
      <c r="L447" s="108"/>
      <c r="M447" s="108"/>
      <c r="N447" s="168"/>
      <c r="O447" s="119"/>
      <c r="P447" s="12"/>
    </row>
    <row r="448" spans="1:16" ht="13.5" thickBot="1">
      <c r="A448" s="314"/>
      <c r="B448" s="58" t="s">
        <v>121</v>
      </c>
      <c r="C448" s="416">
        <v>0</v>
      </c>
      <c r="D448" s="102"/>
      <c r="E448" s="102"/>
      <c r="F448" s="102"/>
      <c r="G448" s="102"/>
      <c r="H448" s="102">
        <f>D448+E448+F448+G448</f>
        <v>0</v>
      </c>
      <c r="I448" s="229">
        <f aca="true" t="shared" si="12" ref="I448:I511">H448/1.1/1.18</f>
        <v>0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0</v>
      </c>
      <c r="P448" s="12"/>
    </row>
    <row r="449" spans="1:16" ht="13.5" thickBot="1">
      <c r="A449" s="48"/>
      <c r="B449" s="50"/>
      <c r="C449" s="72"/>
      <c r="D449" s="103"/>
      <c r="E449" s="104"/>
      <c r="F449" s="104"/>
      <c r="G449" s="104"/>
      <c r="H449" s="104"/>
      <c r="I449" s="229">
        <f t="shared" si="12"/>
        <v>0</v>
      </c>
      <c r="J449" s="110"/>
      <c r="K449" s="110"/>
      <c r="L449" s="110"/>
      <c r="M449" s="110"/>
      <c r="N449" s="111"/>
      <c r="O449" s="119"/>
      <c r="P449" s="12"/>
    </row>
    <row r="450" spans="1:16" ht="13.5" thickBot="1">
      <c r="A450" s="314"/>
      <c r="B450" s="80" t="s">
        <v>122</v>
      </c>
      <c r="C450" s="416">
        <v>120701.13</v>
      </c>
      <c r="D450" s="102">
        <v>25004.73</v>
      </c>
      <c r="E450" s="102">
        <v>25004.73</v>
      </c>
      <c r="F450" s="102">
        <v>25004.73</v>
      </c>
      <c r="G450" s="102">
        <v>25004.73</v>
      </c>
      <c r="H450" s="102">
        <f>D450+E450+F450+G450</f>
        <v>100018.92</v>
      </c>
      <c r="I450" s="229">
        <f t="shared" si="12"/>
        <v>77056.17873651772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197757.30873651773</v>
      </c>
      <c r="P450" s="12"/>
    </row>
    <row r="451" spans="1:16" ht="13.5" thickBot="1">
      <c r="A451" s="8"/>
      <c r="B451" s="50"/>
      <c r="C451" s="75"/>
      <c r="D451" s="94"/>
      <c r="E451" s="95"/>
      <c r="F451" s="95"/>
      <c r="G451" s="95"/>
      <c r="H451" s="95"/>
      <c r="I451" s="229">
        <f t="shared" si="12"/>
        <v>0</v>
      </c>
      <c r="J451" s="107"/>
      <c r="K451" s="107"/>
      <c r="L451" s="107"/>
      <c r="M451" s="107"/>
      <c r="N451" s="112"/>
      <c r="O451" s="119"/>
      <c r="P451" s="12"/>
    </row>
    <row r="452" spans="1:16" ht="13.5" thickBot="1">
      <c r="A452" s="314"/>
      <c r="B452" s="80" t="s">
        <v>123</v>
      </c>
      <c r="C452" s="416">
        <v>1647.03</v>
      </c>
      <c r="D452" s="102">
        <v>278.85</v>
      </c>
      <c r="E452" s="102">
        <v>278.85</v>
      </c>
      <c r="F452" s="102">
        <v>278.85</v>
      </c>
      <c r="G452" s="102">
        <v>278.85</v>
      </c>
      <c r="H452" s="102">
        <f>D452+E452+F452+G452</f>
        <v>1115.4</v>
      </c>
      <c r="I452" s="229">
        <f t="shared" si="12"/>
        <v>859.3220338983051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2506.3520338983053</v>
      </c>
      <c r="P452" s="12"/>
    </row>
    <row r="453" spans="1:16" ht="13.5" thickBot="1">
      <c r="A453" s="8"/>
      <c r="B453" s="48"/>
      <c r="C453" s="75"/>
      <c r="D453" s="94"/>
      <c r="E453" s="95"/>
      <c r="F453" s="95"/>
      <c r="G453" s="95"/>
      <c r="H453" s="95"/>
      <c r="I453" s="229">
        <f t="shared" si="12"/>
        <v>0</v>
      </c>
      <c r="J453" s="107"/>
      <c r="K453" s="107"/>
      <c r="L453" s="107"/>
      <c r="M453" s="107"/>
      <c r="N453" s="112"/>
      <c r="O453" s="119"/>
      <c r="P453" s="12"/>
    </row>
    <row r="454" spans="1:16" ht="13.5" thickBot="1">
      <c r="A454" s="314"/>
      <c r="B454" s="80" t="s">
        <v>124</v>
      </c>
      <c r="C454" s="416">
        <v>0</v>
      </c>
      <c r="D454" s="102"/>
      <c r="E454" s="102">
        <v>11686.8</v>
      </c>
      <c r="F454" s="102">
        <v>17530.2</v>
      </c>
      <c r="G454" s="102">
        <v>11686.8</v>
      </c>
      <c r="H454" s="102">
        <f>D454+E454+F454+G454</f>
        <v>40903.8</v>
      </c>
      <c r="I454" s="229">
        <f t="shared" si="12"/>
        <v>31512.942989214178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31512.942989214178</v>
      </c>
      <c r="P454" s="12"/>
    </row>
    <row r="455" spans="1:16" ht="13.5" thickBot="1">
      <c r="A455" s="9"/>
      <c r="B455" s="50"/>
      <c r="C455" s="75"/>
      <c r="D455" s="94"/>
      <c r="E455" s="95"/>
      <c r="F455" s="95"/>
      <c r="G455" s="95"/>
      <c r="H455" s="95"/>
      <c r="I455" s="229">
        <f t="shared" si="12"/>
        <v>0</v>
      </c>
      <c r="J455" s="107"/>
      <c r="K455" s="107"/>
      <c r="L455" s="107"/>
      <c r="M455" s="107"/>
      <c r="N455" s="112"/>
      <c r="O455" s="119"/>
      <c r="P455" s="12"/>
    </row>
    <row r="456" spans="1:16" ht="13.5" thickBot="1">
      <c r="A456" s="314"/>
      <c r="B456" s="80" t="s">
        <v>125</v>
      </c>
      <c r="C456" s="416">
        <v>0</v>
      </c>
      <c r="D456" s="102"/>
      <c r="E456" s="102"/>
      <c r="F456" s="102"/>
      <c r="G456" s="102"/>
      <c r="H456" s="102">
        <f>D456+E456+F456+G456</f>
        <v>0</v>
      </c>
      <c r="I456" s="229">
        <f t="shared" si="12"/>
        <v>0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0</v>
      </c>
      <c r="P456" s="12"/>
    </row>
    <row r="457" spans="1:16" ht="13.5" thickBot="1">
      <c r="A457" s="44"/>
      <c r="B457" s="53"/>
      <c r="C457" s="75"/>
      <c r="D457" s="94"/>
      <c r="E457" s="95"/>
      <c r="F457" s="95"/>
      <c r="G457" s="95"/>
      <c r="H457" s="95"/>
      <c r="I457" s="229">
        <f t="shared" si="12"/>
        <v>0</v>
      </c>
      <c r="J457" s="107"/>
      <c r="K457" s="107"/>
      <c r="L457" s="107"/>
      <c r="M457" s="107"/>
      <c r="N457" s="112"/>
      <c r="O457" s="119"/>
      <c r="P457" s="12"/>
    </row>
    <row r="458" spans="1:16" ht="13.5" thickBot="1">
      <c r="A458" s="314"/>
      <c r="B458" s="58" t="s">
        <v>126</v>
      </c>
      <c r="C458" s="416">
        <v>0</v>
      </c>
      <c r="D458" s="102"/>
      <c r="E458" s="102"/>
      <c r="F458" s="102"/>
      <c r="G458" s="102"/>
      <c r="H458" s="102">
        <f>D458+E458+F458+G458</f>
        <v>0</v>
      </c>
      <c r="I458" s="229">
        <f t="shared" si="12"/>
        <v>0</v>
      </c>
      <c r="J458" s="109"/>
      <c r="K458" s="109"/>
      <c r="L458" s="109"/>
      <c r="M458" s="109"/>
      <c r="N458" s="236">
        <f>J458+K458+L458+M458</f>
        <v>0</v>
      </c>
      <c r="O458" s="146">
        <f>C458+I458-N458</f>
        <v>0</v>
      </c>
      <c r="P458" s="12"/>
    </row>
    <row r="459" spans="1:16" ht="13.5" thickBot="1">
      <c r="A459" s="44"/>
      <c r="B459" s="53"/>
      <c r="C459" s="75"/>
      <c r="D459" s="94"/>
      <c r="E459" s="95"/>
      <c r="F459" s="95"/>
      <c r="G459" s="95"/>
      <c r="H459" s="95"/>
      <c r="I459" s="229">
        <f t="shared" si="12"/>
        <v>0</v>
      </c>
      <c r="J459" s="107"/>
      <c r="K459" s="107"/>
      <c r="L459" s="107"/>
      <c r="M459" s="107"/>
      <c r="N459" s="112"/>
      <c r="O459" s="119"/>
      <c r="P459" s="12"/>
    </row>
    <row r="460" spans="1:16" ht="13.5" thickBot="1">
      <c r="A460" s="314"/>
      <c r="B460" s="80" t="s">
        <v>127</v>
      </c>
      <c r="C460" s="416">
        <v>37770.64</v>
      </c>
      <c r="D460" s="102">
        <v>513.36</v>
      </c>
      <c r="E460" s="102">
        <v>513.36</v>
      </c>
      <c r="F460" s="102">
        <v>513.36</v>
      </c>
      <c r="G460" s="102">
        <v>513.36</v>
      </c>
      <c r="H460" s="102">
        <f>D460+E460+F460+G460</f>
        <v>2053.44</v>
      </c>
      <c r="I460" s="229">
        <f t="shared" si="12"/>
        <v>1582.0030816640988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39352.6430816641</v>
      </c>
      <c r="P460" s="12"/>
    </row>
    <row r="461" spans="1:16" ht="13.5" thickBot="1">
      <c r="A461" s="44"/>
      <c r="B461" s="53"/>
      <c r="C461" s="75"/>
      <c r="D461" s="94"/>
      <c r="E461" s="95"/>
      <c r="F461" s="95"/>
      <c r="G461" s="95"/>
      <c r="H461" s="95"/>
      <c r="I461" s="229">
        <f t="shared" si="12"/>
        <v>0</v>
      </c>
      <c r="J461" s="107"/>
      <c r="K461" s="107"/>
      <c r="L461" s="107"/>
      <c r="M461" s="107"/>
      <c r="N461" s="112"/>
      <c r="O461" s="119"/>
      <c r="P461" s="12"/>
    </row>
    <row r="462" spans="1:16" ht="13.5" thickBot="1">
      <c r="A462" s="314"/>
      <c r="B462" s="58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12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  <c r="P462" s="12"/>
    </row>
    <row r="463" spans="1:16" ht="13.5" thickBot="1">
      <c r="A463" s="8"/>
      <c r="B463" s="48"/>
      <c r="C463" s="75"/>
      <c r="D463" s="94"/>
      <c r="E463" s="95"/>
      <c r="F463" s="95"/>
      <c r="G463" s="95"/>
      <c r="H463" s="95"/>
      <c r="I463" s="229">
        <f t="shared" si="12"/>
        <v>0</v>
      </c>
      <c r="J463" s="107"/>
      <c r="K463" s="107"/>
      <c r="L463" s="107"/>
      <c r="M463" s="107"/>
      <c r="N463" s="120"/>
      <c r="O463" s="122"/>
      <c r="P463" s="12"/>
    </row>
    <row r="464" spans="1:16" ht="13.5" thickBot="1">
      <c r="A464" s="314"/>
      <c r="B464" s="80" t="s">
        <v>129</v>
      </c>
      <c r="C464" s="416">
        <v>0</v>
      </c>
      <c r="D464" s="102"/>
      <c r="E464" s="102"/>
      <c r="F464" s="102"/>
      <c r="G464" s="102"/>
      <c r="H464" s="102">
        <f>D464+E464+F464+G464</f>
        <v>0</v>
      </c>
      <c r="I464" s="229">
        <f t="shared" si="12"/>
        <v>0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0</v>
      </c>
      <c r="P464" s="12"/>
    </row>
    <row r="465" spans="1:16" ht="13.5" thickBot="1">
      <c r="A465" s="8"/>
      <c r="B465" s="48"/>
      <c r="C465" s="75"/>
      <c r="D465" s="94"/>
      <c r="E465" s="95"/>
      <c r="F465" s="95"/>
      <c r="G465" s="95"/>
      <c r="H465" s="95"/>
      <c r="I465" s="229">
        <f t="shared" si="12"/>
        <v>0</v>
      </c>
      <c r="J465" s="107"/>
      <c r="K465" s="107"/>
      <c r="L465" s="107"/>
      <c r="M465" s="107"/>
      <c r="N465" s="120"/>
      <c r="O465" s="123"/>
      <c r="P465" s="12"/>
    </row>
    <row r="466" spans="1:16" ht="13.5" thickBot="1">
      <c r="A466" s="314"/>
      <c r="B466" s="80" t="s">
        <v>130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12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  <c r="P466" s="12"/>
    </row>
    <row r="467" spans="1:16" ht="13.5" thickBot="1">
      <c r="A467" s="8"/>
      <c r="B467" s="48"/>
      <c r="C467" s="75"/>
      <c r="D467" s="94"/>
      <c r="E467" s="95"/>
      <c r="F467" s="95"/>
      <c r="G467" s="95"/>
      <c r="H467" s="95"/>
      <c r="I467" s="229">
        <f t="shared" si="12"/>
        <v>0</v>
      </c>
      <c r="J467" s="107"/>
      <c r="K467" s="107"/>
      <c r="L467" s="107"/>
      <c r="M467" s="107"/>
      <c r="N467" s="120"/>
      <c r="O467" s="123"/>
      <c r="P467" s="12"/>
    </row>
    <row r="468" spans="1:16" ht="13.5" thickBot="1">
      <c r="A468" s="314"/>
      <c r="B468" s="80" t="s">
        <v>131</v>
      </c>
      <c r="C468" s="416">
        <v>0</v>
      </c>
      <c r="D468" s="102"/>
      <c r="E468" s="102"/>
      <c r="F468" s="102"/>
      <c r="G468" s="102"/>
      <c r="H468" s="102">
        <f>D468+E468+F468+G468</f>
        <v>0</v>
      </c>
      <c r="I468" s="229">
        <f t="shared" si="12"/>
        <v>0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0</v>
      </c>
      <c r="P468" s="12"/>
    </row>
    <row r="469" spans="1:16" ht="13.5" thickBot="1">
      <c r="A469" s="8"/>
      <c r="B469" s="50"/>
      <c r="C469" s="75"/>
      <c r="D469" s="94"/>
      <c r="E469" s="95"/>
      <c r="F469" s="95"/>
      <c r="G469" s="95"/>
      <c r="H469" s="95"/>
      <c r="I469" s="229">
        <f t="shared" si="12"/>
        <v>0</v>
      </c>
      <c r="J469" s="107"/>
      <c r="K469" s="107"/>
      <c r="L469" s="107"/>
      <c r="M469" s="107"/>
      <c r="N469" s="120"/>
      <c r="O469" s="123"/>
      <c r="P469" s="12"/>
    </row>
    <row r="470" spans="1:16" ht="13.5" thickBot="1">
      <c r="A470" s="54"/>
      <c r="B470" s="80" t="s">
        <v>44</v>
      </c>
      <c r="C470" s="416">
        <v>0</v>
      </c>
      <c r="D470" s="102"/>
      <c r="E470" s="102"/>
      <c r="F470" s="102"/>
      <c r="G470" s="102"/>
      <c r="H470" s="102">
        <f>D470+E470+F470+G470</f>
        <v>0</v>
      </c>
      <c r="I470" s="229">
        <f t="shared" si="12"/>
        <v>0</v>
      </c>
      <c r="J470" s="109"/>
      <c r="K470" s="109"/>
      <c r="L470" s="109"/>
      <c r="M470" s="109"/>
      <c r="N470" s="236">
        <f>J470+K470+L470+M470</f>
        <v>0</v>
      </c>
      <c r="O470" s="146">
        <f>C470+I470-N470</f>
        <v>0</v>
      </c>
      <c r="P470" s="12"/>
    </row>
    <row r="471" spans="1:16" ht="13.5" thickBot="1">
      <c r="A471" s="48"/>
      <c r="B471" s="48"/>
      <c r="C471" s="72"/>
      <c r="D471" s="94"/>
      <c r="E471" s="95"/>
      <c r="F471" s="95"/>
      <c r="G471" s="95"/>
      <c r="H471" s="95"/>
      <c r="I471" s="229">
        <f t="shared" si="12"/>
        <v>0</v>
      </c>
      <c r="J471" s="107"/>
      <c r="K471" s="107"/>
      <c r="L471" s="107"/>
      <c r="M471" s="107"/>
      <c r="N471" s="120"/>
      <c r="O471" s="123"/>
      <c r="P471" s="12"/>
    </row>
    <row r="472" spans="1:16" ht="13.5" thickBot="1">
      <c r="A472" s="314"/>
      <c r="B472" s="80" t="s">
        <v>132</v>
      </c>
      <c r="C472" s="416">
        <v>0</v>
      </c>
      <c r="D472" s="102"/>
      <c r="E472" s="102"/>
      <c r="F472" s="102"/>
      <c r="G472" s="102"/>
      <c r="H472" s="102">
        <f>D472+E472+F472+G472</f>
        <v>0</v>
      </c>
      <c r="I472" s="229">
        <f t="shared" si="12"/>
        <v>0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0</v>
      </c>
      <c r="P472" s="12"/>
    </row>
    <row r="473" spans="1:16" ht="13.5" thickBot="1">
      <c r="A473" s="8"/>
      <c r="B473" s="48"/>
      <c r="C473" s="75"/>
      <c r="D473" s="94"/>
      <c r="E473" s="95"/>
      <c r="F473" s="95"/>
      <c r="G473" s="95"/>
      <c r="H473" s="95"/>
      <c r="I473" s="229">
        <f t="shared" si="12"/>
        <v>0</v>
      </c>
      <c r="J473" s="107"/>
      <c r="K473" s="107"/>
      <c r="L473" s="107"/>
      <c r="M473" s="107"/>
      <c r="N473" s="120"/>
      <c r="O473" s="123"/>
      <c r="P473" s="12"/>
    </row>
    <row r="474" spans="1:16" ht="13.5" thickBot="1">
      <c r="A474" s="314"/>
      <c r="B474" s="80" t="s">
        <v>133</v>
      </c>
      <c r="C474" s="416">
        <v>0</v>
      </c>
      <c r="D474" s="102"/>
      <c r="E474" s="102"/>
      <c r="F474" s="102"/>
      <c r="G474" s="102"/>
      <c r="H474" s="102">
        <f>D474+E474+F474+G474</f>
        <v>0</v>
      </c>
      <c r="I474" s="229">
        <f t="shared" si="12"/>
        <v>0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0</v>
      </c>
      <c r="P474" s="12"/>
    </row>
    <row r="475" spans="1:16" ht="13.5" thickBot="1">
      <c r="A475" s="8"/>
      <c r="B475" s="50"/>
      <c r="C475" s="75"/>
      <c r="D475" s="94"/>
      <c r="E475" s="95"/>
      <c r="F475" s="95"/>
      <c r="G475" s="95"/>
      <c r="H475" s="95"/>
      <c r="I475" s="229">
        <f t="shared" si="12"/>
        <v>0</v>
      </c>
      <c r="J475" s="107"/>
      <c r="K475" s="107"/>
      <c r="L475" s="107"/>
      <c r="M475" s="107"/>
      <c r="N475" s="120"/>
      <c r="O475" s="123"/>
      <c r="P475" s="12"/>
    </row>
    <row r="476" spans="1:16" ht="13.5" thickBot="1">
      <c r="A476" s="314"/>
      <c r="B476" s="80" t="s">
        <v>134</v>
      </c>
      <c r="C476" s="416">
        <v>0</v>
      </c>
      <c r="D476" s="102"/>
      <c r="E476" s="102"/>
      <c r="F476" s="102"/>
      <c r="G476" s="102"/>
      <c r="H476" s="102">
        <f>D476+E476+F476+G476</f>
        <v>0</v>
      </c>
      <c r="I476" s="229">
        <f t="shared" si="12"/>
        <v>0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0</v>
      </c>
      <c r="P476" s="12"/>
    </row>
    <row r="477" spans="1:16" ht="13.5" thickBot="1">
      <c r="A477" s="8"/>
      <c r="B477" s="48"/>
      <c r="C477" s="75"/>
      <c r="D477" s="94"/>
      <c r="E477" s="95"/>
      <c r="F477" s="95"/>
      <c r="G477" s="95"/>
      <c r="H477" s="95"/>
      <c r="I477" s="229">
        <f t="shared" si="12"/>
        <v>0</v>
      </c>
      <c r="J477" s="107"/>
      <c r="K477" s="107"/>
      <c r="L477" s="107"/>
      <c r="M477" s="107"/>
      <c r="N477" s="120"/>
      <c r="O477" s="123"/>
      <c r="P477" s="12"/>
    </row>
    <row r="478" spans="1:16" ht="13.5" thickBot="1">
      <c r="A478" s="314"/>
      <c r="B478" s="80" t="s">
        <v>135</v>
      </c>
      <c r="C478" s="416">
        <v>0</v>
      </c>
      <c r="D478" s="102"/>
      <c r="E478" s="102"/>
      <c r="F478" s="102"/>
      <c r="G478" s="102"/>
      <c r="H478" s="102">
        <f>D478+E478+F478+G478</f>
        <v>0</v>
      </c>
      <c r="I478" s="229">
        <f t="shared" si="12"/>
        <v>0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0</v>
      </c>
      <c r="P478" s="12"/>
    </row>
    <row r="479" spans="1:16" ht="13.5" thickBot="1">
      <c r="A479" s="8"/>
      <c r="B479" s="48"/>
      <c r="C479" s="75"/>
      <c r="D479" s="94"/>
      <c r="E479" s="95"/>
      <c r="F479" s="95"/>
      <c r="G479" s="95"/>
      <c r="H479" s="95"/>
      <c r="I479" s="229">
        <f t="shared" si="12"/>
        <v>0</v>
      </c>
      <c r="J479" s="107"/>
      <c r="K479" s="107"/>
      <c r="L479" s="107"/>
      <c r="M479" s="107"/>
      <c r="N479" s="120"/>
      <c r="O479" s="123"/>
      <c r="P479" s="12"/>
    </row>
    <row r="480" spans="1:16" ht="13.5" thickBot="1">
      <c r="A480" s="314"/>
      <c r="B480" s="80" t="s">
        <v>136</v>
      </c>
      <c r="C480" s="416">
        <v>0</v>
      </c>
      <c r="D480" s="102"/>
      <c r="E480" s="102"/>
      <c r="F480" s="102"/>
      <c r="G480" s="102"/>
      <c r="H480" s="102">
        <f>D480+E480+F480+G480</f>
        <v>0</v>
      </c>
      <c r="I480" s="229">
        <f t="shared" si="12"/>
        <v>0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0</v>
      </c>
      <c r="P480" s="12"/>
    </row>
    <row r="481" spans="1:16" ht="13.5" thickBot="1">
      <c r="A481" s="9"/>
      <c r="B481" s="50"/>
      <c r="C481" s="75"/>
      <c r="D481" s="94"/>
      <c r="E481" s="95"/>
      <c r="F481" s="95"/>
      <c r="G481" s="95"/>
      <c r="H481" s="95"/>
      <c r="I481" s="229">
        <f t="shared" si="12"/>
        <v>0</v>
      </c>
      <c r="J481" s="107"/>
      <c r="K481" s="107"/>
      <c r="L481" s="107"/>
      <c r="M481" s="107"/>
      <c r="N481" s="120"/>
      <c r="O481" s="123"/>
      <c r="P481" s="12"/>
    </row>
    <row r="482" spans="1:16" ht="13.5" thickBot="1">
      <c r="A482" s="314"/>
      <c r="B482" s="80" t="s">
        <v>137</v>
      </c>
      <c r="C482" s="416">
        <v>2116.78</v>
      </c>
      <c r="D482" s="102">
        <v>358.38</v>
      </c>
      <c r="E482" s="102">
        <v>358.38</v>
      </c>
      <c r="F482" s="102">
        <v>358.38</v>
      </c>
      <c r="G482" s="102">
        <v>358.38</v>
      </c>
      <c r="H482" s="102">
        <f>D482+E482+F482+G482</f>
        <v>1433.52</v>
      </c>
      <c r="I482" s="229">
        <f t="shared" si="12"/>
        <v>1104.4067796610168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3221.1867796610168</v>
      </c>
      <c r="P482" s="12"/>
    </row>
    <row r="483" spans="1:16" ht="13.5" thickBot="1">
      <c r="A483" s="8"/>
      <c r="B483" s="50"/>
      <c r="C483" s="75"/>
      <c r="D483" s="94"/>
      <c r="E483" s="95"/>
      <c r="F483" s="95"/>
      <c r="G483" s="95"/>
      <c r="H483" s="95"/>
      <c r="I483" s="229">
        <f t="shared" si="12"/>
        <v>0</v>
      </c>
      <c r="J483" s="107"/>
      <c r="K483" s="107"/>
      <c r="L483" s="107"/>
      <c r="M483" s="107"/>
      <c r="N483" s="120"/>
      <c r="O483" s="123"/>
      <c r="P483" s="12"/>
    </row>
    <row r="484" spans="1:16" ht="13.5" thickBot="1">
      <c r="A484" s="314"/>
      <c r="B484" s="58" t="s">
        <v>138</v>
      </c>
      <c r="C484" s="416">
        <v>0</v>
      </c>
      <c r="D484" s="102"/>
      <c r="E484" s="102"/>
      <c r="F484" s="102"/>
      <c r="G484" s="102"/>
      <c r="H484" s="102">
        <f>D484+E484+F484+G484</f>
        <v>0</v>
      </c>
      <c r="I484" s="229">
        <f t="shared" si="12"/>
        <v>0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0</v>
      </c>
      <c r="P484" s="12"/>
    </row>
    <row r="485" spans="1:16" ht="13.5" thickBot="1">
      <c r="A485" s="8"/>
      <c r="B485" s="50"/>
      <c r="C485" s="75"/>
      <c r="D485" s="94"/>
      <c r="E485" s="95"/>
      <c r="F485" s="95"/>
      <c r="G485" s="95"/>
      <c r="H485" s="95"/>
      <c r="I485" s="229">
        <f t="shared" si="12"/>
        <v>0</v>
      </c>
      <c r="J485" s="107"/>
      <c r="K485" s="107"/>
      <c r="L485" s="107"/>
      <c r="M485" s="107"/>
      <c r="N485" s="120"/>
      <c r="O485" s="123"/>
      <c r="P485" s="12"/>
    </row>
    <row r="486" spans="1:16" ht="13.5" thickBot="1">
      <c r="A486" s="314"/>
      <c r="B486" s="58" t="s">
        <v>139</v>
      </c>
      <c r="C486" s="416">
        <v>0</v>
      </c>
      <c r="D486" s="102"/>
      <c r="E486" s="102"/>
      <c r="F486" s="102"/>
      <c r="G486" s="102"/>
      <c r="H486" s="102">
        <f>D486+E486+F486+G486</f>
        <v>0</v>
      </c>
      <c r="I486" s="229">
        <f t="shared" si="12"/>
        <v>0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0</v>
      </c>
      <c r="P486" s="12"/>
    </row>
    <row r="487" spans="1:16" ht="13.5" thickBot="1">
      <c r="A487" s="8"/>
      <c r="B487" s="48"/>
      <c r="C487" s="75"/>
      <c r="D487" s="94"/>
      <c r="E487" s="95"/>
      <c r="F487" s="95"/>
      <c r="G487" s="95"/>
      <c r="H487" s="95"/>
      <c r="I487" s="229">
        <f t="shared" si="12"/>
        <v>0</v>
      </c>
      <c r="J487" s="107"/>
      <c r="K487" s="107"/>
      <c r="L487" s="107"/>
      <c r="M487" s="107"/>
      <c r="N487" s="120"/>
      <c r="O487" s="123"/>
      <c r="P487" s="12"/>
    </row>
    <row r="488" spans="1:16" ht="13.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12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  <c r="P488" s="12"/>
    </row>
    <row r="489" spans="1:16" ht="13.5" thickBot="1">
      <c r="A489" s="8"/>
      <c r="B489" s="48"/>
      <c r="C489" s="75"/>
      <c r="D489" s="94"/>
      <c r="E489" s="95"/>
      <c r="F489" s="95"/>
      <c r="G489" s="95"/>
      <c r="H489" s="95"/>
      <c r="I489" s="229">
        <f t="shared" si="12"/>
        <v>0</v>
      </c>
      <c r="J489" s="107"/>
      <c r="K489" s="107"/>
      <c r="L489" s="107"/>
      <c r="M489" s="107"/>
      <c r="N489" s="120"/>
      <c r="O489" s="123"/>
      <c r="P489" s="12"/>
    </row>
    <row r="490" spans="1:16" ht="13.5" thickBot="1">
      <c r="A490" s="314"/>
      <c r="B490" s="58" t="s">
        <v>140</v>
      </c>
      <c r="C490" s="416">
        <v>0</v>
      </c>
      <c r="D490" s="102"/>
      <c r="E490" s="102"/>
      <c r="F490" s="102"/>
      <c r="G490" s="102"/>
      <c r="H490" s="102">
        <f>D490+E490+F490+G490</f>
        <v>0</v>
      </c>
      <c r="I490" s="229">
        <f t="shared" si="12"/>
        <v>0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0</v>
      </c>
      <c r="P490" s="12"/>
    </row>
    <row r="491" spans="1:16" ht="13.5" thickBot="1">
      <c r="A491" s="8"/>
      <c r="B491" s="50"/>
      <c r="C491" s="75"/>
      <c r="D491" s="94"/>
      <c r="E491" s="95"/>
      <c r="F491" s="95"/>
      <c r="G491" s="95"/>
      <c r="H491" s="95"/>
      <c r="I491" s="229">
        <f t="shared" si="12"/>
        <v>0</v>
      </c>
      <c r="J491" s="107"/>
      <c r="K491" s="107"/>
      <c r="L491" s="107"/>
      <c r="M491" s="107"/>
      <c r="N491" s="120"/>
      <c r="O491" s="123"/>
      <c r="P491" s="12"/>
    </row>
    <row r="492" spans="1:16" ht="13.5" thickBot="1">
      <c r="A492" s="314"/>
      <c r="B492" s="80" t="s">
        <v>141</v>
      </c>
      <c r="C492" s="416">
        <v>0</v>
      </c>
      <c r="D492" s="102"/>
      <c r="E492" s="102"/>
      <c r="F492" s="102"/>
      <c r="G492" s="102"/>
      <c r="H492" s="102">
        <f>D492+E492+F492+G492</f>
        <v>0</v>
      </c>
      <c r="I492" s="229">
        <f t="shared" si="12"/>
        <v>0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0</v>
      </c>
      <c r="P492" s="12"/>
    </row>
    <row r="493" spans="1:16" ht="13.5" thickBot="1">
      <c r="A493" s="8"/>
      <c r="B493" s="48"/>
      <c r="C493" s="75"/>
      <c r="D493" s="94"/>
      <c r="E493" s="95"/>
      <c r="F493" s="95"/>
      <c r="G493" s="95"/>
      <c r="H493" s="95"/>
      <c r="I493" s="229">
        <f t="shared" si="12"/>
        <v>0</v>
      </c>
      <c r="J493" s="107"/>
      <c r="K493" s="107"/>
      <c r="L493" s="107"/>
      <c r="M493" s="107"/>
      <c r="N493" s="120"/>
      <c r="O493" s="123"/>
      <c r="P493" s="12"/>
    </row>
    <row r="494" spans="1:16" ht="13.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12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  <c r="P494" s="12"/>
    </row>
    <row r="495" spans="1:16" ht="13.5" thickBot="1">
      <c r="A495" s="8"/>
      <c r="B495" s="48"/>
      <c r="C495" s="75"/>
      <c r="D495" s="94"/>
      <c r="E495" s="95"/>
      <c r="F495" s="95"/>
      <c r="G495" s="95"/>
      <c r="H495" s="95"/>
      <c r="I495" s="229">
        <f t="shared" si="12"/>
        <v>0</v>
      </c>
      <c r="J495" s="107"/>
      <c r="K495" s="107"/>
      <c r="L495" s="107"/>
      <c r="M495" s="107"/>
      <c r="N495" s="120"/>
      <c r="O495" s="123"/>
      <c r="P495" s="12"/>
    </row>
    <row r="496" spans="1:16" ht="13.5" thickBot="1">
      <c r="A496" s="314"/>
      <c r="B496" s="80" t="s">
        <v>143</v>
      </c>
      <c r="C496" s="416">
        <v>0</v>
      </c>
      <c r="D496" s="102"/>
      <c r="E496" s="102"/>
      <c r="F496" s="102"/>
      <c r="G496" s="102"/>
      <c r="H496" s="102">
        <f>D496+E496+F496+G496</f>
        <v>0</v>
      </c>
      <c r="I496" s="229">
        <f t="shared" si="12"/>
        <v>0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0</v>
      </c>
      <c r="P496" s="12"/>
    </row>
    <row r="497" spans="1:16" ht="13.5" thickBot="1">
      <c r="A497" s="8"/>
      <c r="B497" s="48"/>
      <c r="C497" s="75"/>
      <c r="D497" s="94"/>
      <c r="E497" s="95"/>
      <c r="F497" s="95"/>
      <c r="G497" s="95"/>
      <c r="H497" s="95"/>
      <c r="I497" s="229">
        <f t="shared" si="12"/>
        <v>0</v>
      </c>
      <c r="J497" s="107"/>
      <c r="K497" s="107"/>
      <c r="L497" s="107"/>
      <c r="M497" s="107"/>
      <c r="N497" s="120"/>
      <c r="O497" s="123"/>
      <c r="P497" s="12"/>
    </row>
    <row r="498" spans="1:16" ht="13.5" thickBot="1">
      <c r="A498" s="314"/>
      <c r="B498" s="80" t="s">
        <v>144</v>
      </c>
      <c r="C498" s="416">
        <v>0</v>
      </c>
      <c r="D498" s="102"/>
      <c r="E498" s="102"/>
      <c r="F498" s="102"/>
      <c r="G498" s="102"/>
      <c r="H498" s="102">
        <f>D498+E498+F498+G498</f>
        <v>0</v>
      </c>
      <c r="I498" s="229">
        <f t="shared" si="12"/>
        <v>0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0</v>
      </c>
      <c r="P498" s="12"/>
    </row>
    <row r="499" spans="1:16" ht="13.5" thickBot="1">
      <c r="A499" s="8"/>
      <c r="B499" s="48"/>
      <c r="C499" s="75"/>
      <c r="D499" s="94"/>
      <c r="E499" s="95"/>
      <c r="F499" s="95"/>
      <c r="G499" s="95"/>
      <c r="H499" s="95"/>
      <c r="I499" s="229">
        <f t="shared" si="12"/>
        <v>0</v>
      </c>
      <c r="J499" s="107"/>
      <c r="K499" s="107"/>
      <c r="L499" s="107"/>
      <c r="M499" s="107"/>
      <c r="N499" s="120"/>
      <c r="O499" s="123"/>
      <c r="P499" s="12"/>
    </row>
    <row r="500" spans="1:16" ht="13.5" thickBot="1">
      <c r="A500" s="314"/>
      <c r="B500" s="80" t="s">
        <v>145</v>
      </c>
      <c r="C500" s="416">
        <v>0</v>
      </c>
      <c r="D500" s="102"/>
      <c r="E500" s="102"/>
      <c r="F500" s="102"/>
      <c r="G500" s="102"/>
      <c r="H500" s="102">
        <f>D500+E500+F500+G500</f>
        <v>0</v>
      </c>
      <c r="I500" s="229">
        <f t="shared" si="12"/>
        <v>0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0</v>
      </c>
      <c r="P500" s="12"/>
    </row>
    <row r="501" spans="1:16" ht="13.5" thickBot="1">
      <c r="A501" s="8"/>
      <c r="B501" s="48"/>
      <c r="C501" s="75"/>
      <c r="D501" s="94"/>
      <c r="E501" s="95"/>
      <c r="F501" s="95"/>
      <c r="G501" s="95"/>
      <c r="H501" s="95"/>
      <c r="I501" s="229">
        <f t="shared" si="12"/>
        <v>0</v>
      </c>
      <c r="J501" s="107"/>
      <c r="K501" s="107"/>
      <c r="L501" s="107"/>
      <c r="M501" s="107"/>
      <c r="N501" s="120"/>
      <c r="O501" s="123"/>
      <c r="P501" s="12"/>
    </row>
    <row r="502" spans="1:16" ht="13.5" thickBot="1">
      <c r="A502" s="314"/>
      <c r="B502" s="80" t="s">
        <v>142</v>
      </c>
      <c r="C502" s="416">
        <v>0</v>
      </c>
      <c r="D502" s="102"/>
      <c r="E502" s="102"/>
      <c r="F502" s="102"/>
      <c r="G502" s="102"/>
      <c r="H502" s="102">
        <f>D502+E502+F502+G502</f>
        <v>0</v>
      </c>
      <c r="I502" s="229">
        <f t="shared" si="12"/>
        <v>0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0</v>
      </c>
      <c r="P502" s="12"/>
    </row>
    <row r="503" spans="1:16" ht="13.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2"/>
        <v>0</v>
      </c>
      <c r="J503" s="275"/>
      <c r="K503" s="275"/>
      <c r="L503" s="275"/>
      <c r="M503" s="275"/>
      <c r="N503" s="274"/>
      <c r="O503" s="276"/>
      <c r="P503" s="12"/>
    </row>
    <row r="504" spans="1:16" ht="13.5" thickBot="1">
      <c r="A504" s="314"/>
      <c r="B504" s="11" t="s">
        <v>268</v>
      </c>
      <c r="C504" s="416">
        <v>0</v>
      </c>
      <c r="D504" s="102"/>
      <c r="E504" s="102"/>
      <c r="F504" s="102"/>
      <c r="G504" s="102"/>
      <c r="H504" s="102">
        <f>D504+E504+F504+G504</f>
        <v>0</v>
      </c>
      <c r="I504" s="229">
        <f t="shared" si="12"/>
        <v>0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0</v>
      </c>
      <c r="P504" s="12"/>
    </row>
    <row r="505" spans="1:16" ht="13.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2"/>
        <v>0</v>
      </c>
      <c r="J505" s="285"/>
      <c r="K505" s="285"/>
      <c r="L505" s="285"/>
      <c r="M505" s="285"/>
      <c r="N505" s="300"/>
      <c r="O505" s="161"/>
      <c r="P505" s="12"/>
    </row>
    <row r="506" spans="1:16" ht="13.5" thickBot="1">
      <c r="A506" s="314"/>
      <c r="B506" s="11" t="s">
        <v>269</v>
      </c>
      <c r="C506" s="416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12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  <c r="P506" s="12"/>
    </row>
    <row r="507" spans="1:16" ht="13.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2"/>
        <v>0</v>
      </c>
      <c r="J507" s="285"/>
      <c r="K507" s="285"/>
      <c r="L507" s="285"/>
      <c r="M507" s="285"/>
      <c r="N507" s="300"/>
      <c r="O507" s="161"/>
      <c r="P507" s="12"/>
    </row>
    <row r="508" spans="1:16" ht="13.5" thickBot="1">
      <c r="A508" s="314"/>
      <c r="B508" s="11" t="s">
        <v>270</v>
      </c>
      <c r="C508" s="416">
        <v>0</v>
      </c>
      <c r="D508" s="102"/>
      <c r="E508" s="102"/>
      <c r="F508" s="102"/>
      <c r="G508" s="102"/>
      <c r="H508" s="102">
        <f>D508+E508+F508+G508</f>
        <v>0</v>
      </c>
      <c r="I508" s="229">
        <f t="shared" si="12"/>
        <v>0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0</v>
      </c>
      <c r="P508" s="12"/>
    </row>
    <row r="509" spans="1:16" ht="13.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2"/>
        <v>0</v>
      </c>
      <c r="J509" s="285"/>
      <c r="K509" s="285"/>
      <c r="L509" s="285"/>
      <c r="M509" s="285"/>
      <c r="N509" s="300"/>
      <c r="O509" s="161"/>
      <c r="P509" s="12"/>
    </row>
    <row r="510" spans="1:16" ht="13.5" thickBot="1">
      <c r="A510" s="314"/>
      <c r="B510" s="11" t="s">
        <v>271</v>
      </c>
      <c r="C510" s="416">
        <v>0</v>
      </c>
      <c r="D510" s="102"/>
      <c r="E510" s="102"/>
      <c r="F510" s="102"/>
      <c r="G510" s="102"/>
      <c r="H510" s="102">
        <f>D510+E510+F510+G510</f>
        <v>0</v>
      </c>
      <c r="I510" s="229">
        <f t="shared" si="12"/>
        <v>0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0</v>
      </c>
      <c r="P510" s="12"/>
    </row>
    <row r="511" spans="1:16" ht="13.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2"/>
        <v>0</v>
      </c>
      <c r="J511" s="285"/>
      <c r="K511" s="285"/>
      <c r="L511" s="285"/>
      <c r="M511" s="285"/>
      <c r="N511" s="300"/>
      <c r="O511" s="161"/>
      <c r="P511" s="12"/>
    </row>
    <row r="512" spans="1:16" ht="13.5" thickBot="1">
      <c r="A512" s="314"/>
      <c r="B512" s="11" t="s">
        <v>272</v>
      </c>
      <c r="C512" s="416">
        <v>0</v>
      </c>
      <c r="D512" s="102"/>
      <c r="E512" s="102"/>
      <c r="F512" s="102"/>
      <c r="G512" s="102"/>
      <c r="H512" s="102">
        <f>D512+E512+F512+G512</f>
        <v>0</v>
      </c>
      <c r="I512" s="229">
        <f aca="true" t="shared" si="13" ref="I512:I537">H512/1.1/1.18</f>
        <v>0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0</v>
      </c>
      <c r="P512" s="12"/>
    </row>
    <row r="513" spans="1:16" ht="13.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3"/>
        <v>0</v>
      </c>
      <c r="J513" s="285"/>
      <c r="K513" s="285"/>
      <c r="L513" s="285"/>
      <c r="M513" s="285"/>
      <c r="N513" s="300"/>
      <c r="O513" s="161"/>
      <c r="P513" s="12"/>
    </row>
    <row r="514" spans="1:16" ht="13.5" thickBot="1">
      <c r="A514" s="314"/>
      <c r="B514" s="11" t="s">
        <v>273</v>
      </c>
      <c r="C514" s="416">
        <v>0</v>
      </c>
      <c r="D514" s="102"/>
      <c r="E514" s="102"/>
      <c r="F514" s="102"/>
      <c r="G514" s="102"/>
      <c r="H514" s="102">
        <f>D514+E514+F514+G514</f>
        <v>0</v>
      </c>
      <c r="I514" s="229">
        <f t="shared" si="13"/>
        <v>0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0</v>
      </c>
      <c r="P514" s="12"/>
    </row>
    <row r="515" spans="1:16" ht="13.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3"/>
        <v>0</v>
      </c>
      <c r="J515" s="285"/>
      <c r="K515" s="285"/>
      <c r="L515" s="285"/>
      <c r="M515" s="285"/>
      <c r="N515" s="300"/>
      <c r="O515" s="161"/>
      <c r="P515" s="12"/>
    </row>
    <row r="516" spans="1:16" ht="13.5" thickBot="1">
      <c r="A516" s="314"/>
      <c r="B516" s="11" t="s">
        <v>274</v>
      </c>
      <c r="C516" s="190">
        <v>1734.22</v>
      </c>
      <c r="D516" s="102">
        <v>293.61</v>
      </c>
      <c r="E516" s="102">
        <v>293.61</v>
      </c>
      <c r="F516" s="102">
        <v>293.61</v>
      </c>
      <c r="G516" s="102">
        <v>293.61</v>
      </c>
      <c r="H516" s="102">
        <f>D516+E516+F516+G516</f>
        <v>1174.44</v>
      </c>
      <c r="I516" s="229">
        <f t="shared" si="13"/>
        <v>904.8073959938367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2639.0273959938368</v>
      </c>
      <c r="P516" s="12"/>
    </row>
    <row r="517" spans="1:16" ht="13.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3"/>
        <v>0</v>
      </c>
      <c r="J517" s="285"/>
      <c r="K517" s="285"/>
      <c r="L517" s="285"/>
      <c r="M517" s="285"/>
      <c r="N517" s="300"/>
      <c r="O517" s="161"/>
      <c r="P517" s="12"/>
    </row>
    <row r="518" spans="1:16" ht="13.5" thickBot="1">
      <c r="A518" s="314"/>
      <c r="B518" s="11" t="s">
        <v>275</v>
      </c>
      <c r="C518" s="190">
        <v>-18508.56</v>
      </c>
      <c r="D518" s="102">
        <v>254.37</v>
      </c>
      <c r="E518" s="102">
        <v>254.37</v>
      </c>
      <c r="F518" s="102">
        <v>254.37</v>
      </c>
      <c r="G518" s="102">
        <v>254.37</v>
      </c>
      <c r="H518" s="102">
        <f>D518+E518+F518+G518</f>
        <v>1017.48</v>
      </c>
      <c r="I518" s="229">
        <f t="shared" si="13"/>
        <v>783.8828967642527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-17724.67710323575</v>
      </c>
      <c r="P518" s="12"/>
    </row>
    <row r="519" spans="1:16" ht="13.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3"/>
        <v>0</v>
      </c>
      <c r="J519" s="275"/>
      <c r="K519" s="275"/>
      <c r="L519" s="275"/>
      <c r="M519" s="275"/>
      <c r="N519" s="297"/>
      <c r="O519" s="158"/>
      <c r="P519" s="12"/>
    </row>
    <row r="520" spans="1:16" ht="13.5" thickBot="1">
      <c r="A520" s="314"/>
      <c r="B520" s="11" t="s">
        <v>276</v>
      </c>
      <c r="C520" s="190">
        <v>-8587.67</v>
      </c>
      <c r="D520" s="102">
        <v>347.13</v>
      </c>
      <c r="E520" s="102">
        <v>347.13</v>
      </c>
      <c r="F520" s="102">
        <v>347.13</v>
      </c>
      <c r="G520" s="102">
        <v>347.13</v>
      </c>
      <c r="H520" s="102">
        <f>D520+E520+F520+G520</f>
        <v>1388.52</v>
      </c>
      <c r="I520" s="229">
        <f t="shared" si="13"/>
        <v>1069.738058551618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-7517.931941448382</v>
      </c>
      <c r="P520" s="12"/>
    </row>
    <row r="521" spans="1:16" ht="13.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3"/>
        <v>0</v>
      </c>
      <c r="J521" s="285"/>
      <c r="K521" s="285"/>
      <c r="L521" s="285"/>
      <c r="M521" s="285"/>
      <c r="N521" s="300"/>
      <c r="O521" s="161"/>
      <c r="P521" s="12"/>
    </row>
    <row r="522" spans="1:16" ht="13.5" thickBot="1">
      <c r="A522" s="314"/>
      <c r="B522" s="11" t="s">
        <v>277</v>
      </c>
      <c r="C522" s="190">
        <v>2050.33</v>
      </c>
      <c r="D522" s="102">
        <v>347.13</v>
      </c>
      <c r="E522" s="102">
        <v>347.13</v>
      </c>
      <c r="F522" s="102">
        <v>347.13</v>
      </c>
      <c r="G522" s="102">
        <v>347.13</v>
      </c>
      <c r="H522" s="102">
        <f>D522+E522+F522+G522</f>
        <v>1388.52</v>
      </c>
      <c r="I522" s="229">
        <f t="shared" si="13"/>
        <v>1069.738058551618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3120.068058551618</v>
      </c>
      <c r="P522" s="12"/>
    </row>
    <row r="523" spans="1:16" ht="13.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3"/>
        <v>0</v>
      </c>
      <c r="J523" s="285"/>
      <c r="K523" s="285"/>
      <c r="L523" s="285"/>
      <c r="M523" s="285"/>
      <c r="N523" s="300"/>
      <c r="O523" s="161"/>
      <c r="P523" s="12"/>
    </row>
    <row r="524" spans="1:16" ht="13.5" thickBot="1">
      <c r="A524" s="314"/>
      <c r="B524" s="11" t="s">
        <v>278</v>
      </c>
      <c r="C524" s="190">
        <v>2289.19</v>
      </c>
      <c r="D524" s="102">
        <v>387.57</v>
      </c>
      <c r="E524" s="102">
        <v>387.57</v>
      </c>
      <c r="F524" s="102">
        <v>387.57</v>
      </c>
      <c r="G524" s="102">
        <v>387.57</v>
      </c>
      <c r="H524" s="102">
        <f>D524+E524+F524+G524</f>
        <v>1550.28</v>
      </c>
      <c r="I524" s="229">
        <f t="shared" si="13"/>
        <v>1194.3605546995377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3483.5505546995378</v>
      </c>
      <c r="P524" s="12"/>
    </row>
    <row r="525" spans="1:16" ht="13.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3"/>
        <v>0</v>
      </c>
      <c r="J525" s="285"/>
      <c r="K525" s="285"/>
      <c r="L525" s="285"/>
      <c r="M525" s="285"/>
      <c r="N525" s="300"/>
      <c r="O525" s="161"/>
      <c r="P525" s="12"/>
    </row>
    <row r="526" spans="1:16" ht="13.5" thickBot="1">
      <c r="A526" s="314"/>
      <c r="B526" s="11" t="s">
        <v>279</v>
      </c>
      <c r="C526" s="416">
        <v>0</v>
      </c>
      <c r="D526" s="102"/>
      <c r="E526" s="102"/>
      <c r="F526" s="102"/>
      <c r="G526" s="102"/>
      <c r="H526" s="102">
        <f>D526+E526+F526+G526</f>
        <v>0</v>
      </c>
      <c r="I526" s="229">
        <f t="shared" si="13"/>
        <v>0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0</v>
      </c>
      <c r="P526" s="12"/>
    </row>
    <row r="527" spans="1:16" ht="13.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3"/>
        <v>0</v>
      </c>
      <c r="J527" s="285"/>
      <c r="K527" s="285"/>
      <c r="L527" s="285"/>
      <c r="M527" s="285"/>
      <c r="N527" s="300"/>
      <c r="O527" s="161"/>
      <c r="P527" s="12"/>
    </row>
    <row r="528" spans="1:16" ht="13.5" thickBot="1">
      <c r="A528" s="314"/>
      <c r="B528" s="11" t="s">
        <v>280</v>
      </c>
      <c r="C528" s="416">
        <v>0</v>
      </c>
      <c r="D528" s="102"/>
      <c r="E528" s="102"/>
      <c r="F528" s="102"/>
      <c r="G528" s="102"/>
      <c r="H528" s="102">
        <f>D528+E528+F528+G528</f>
        <v>0</v>
      </c>
      <c r="I528" s="229">
        <f t="shared" si="13"/>
        <v>0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0</v>
      </c>
      <c r="P528" s="12"/>
    </row>
    <row r="529" spans="1:16" ht="13.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3"/>
        <v>0</v>
      </c>
      <c r="J529" s="285"/>
      <c r="K529" s="285"/>
      <c r="L529" s="285"/>
      <c r="M529" s="285"/>
      <c r="N529" s="300"/>
      <c r="O529" s="161"/>
      <c r="P529" s="12"/>
    </row>
    <row r="530" spans="1:16" ht="13.5" thickBot="1">
      <c r="A530" s="314"/>
      <c r="B530" s="11" t="s">
        <v>281</v>
      </c>
      <c r="C530" s="416">
        <v>0</v>
      </c>
      <c r="D530" s="102"/>
      <c r="E530" s="102"/>
      <c r="F530" s="102"/>
      <c r="G530" s="102"/>
      <c r="H530" s="102">
        <f>D530+E530+F530+G530</f>
        <v>0</v>
      </c>
      <c r="I530" s="229">
        <f t="shared" si="13"/>
        <v>0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0</v>
      </c>
      <c r="P530" s="12"/>
    </row>
    <row r="531" spans="1:16" ht="13.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3"/>
        <v>0</v>
      </c>
      <c r="J531" s="285"/>
      <c r="K531" s="285"/>
      <c r="L531" s="285"/>
      <c r="M531" s="285"/>
      <c r="N531" s="300"/>
      <c r="O531" s="161"/>
      <c r="P531" s="12"/>
    </row>
    <row r="532" spans="1:16" ht="13.5" thickBot="1">
      <c r="A532" s="314"/>
      <c r="B532" s="11" t="s">
        <v>283</v>
      </c>
      <c r="C532" s="416">
        <v>0</v>
      </c>
      <c r="D532" s="102"/>
      <c r="E532" s="102"/>
      <c r="F532" s="102"/>
      <c r="G532" s="102"/>
      <c r="H532" s="102">
        <f>D532+E532+F532+G532</f>
        <v>0</v>
      </c>
      <c r="I532" s="229">
        <f t="shared" si="13"/>
        <v>0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0</v>
      </c>
      <c r="P532" s="12"/>
    </row>
    <row r="533" spans="1:16" ht="13.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3"/>
        <v>0</v>
      </c>
      <c r="J533" s="285"/>
      <c r="K533" s="285"/>
      <c r="L533" s="285"/>
      <c r="M533" s="285"/>
      <c r="N533" s="300"/>
      <c r="O533" s="161"/>
      <c r="P533" s="12"/>
    </row>
    <row r="534" spans="1:16" ht="13.5" thickBot="1">
      <c r="A534" s="314"/>
      <c r="B534" s="11" t="s">
        <v>284</v>
      </c>
      <c r="C534" s="190">
        <v>2576.78</v>
      </c>
      <c r="D534" s="102">
        <v>436.26</v>
      </c>
      <c r="E534" s="102">
        <v>436.26</v>
      </c>
      <c r="F534" s="102">
        <v>436.26</v>
      </c>
      <c r="G534" s="102">
        <v>436.26</v>
      </c>
      <c r="H534" s="102">
        <f>D534+E534+F534+G534</f>
        <v>1745.04</v>
      </c>
      <c r="I534" s="229">
        <f t="shared" si="13"/>
        <v>1344.4067796610168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3921.1867796610168</v>
      </c>
      <c r="P534" s="12"/>
    </row>
    <row r="535" spans="1:16" ht="13.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3"/>
        <v>0</v>
      </c>
      <c r="J535" s="285"/>
      <c r="K535" s="285"/>
      <c r="L535" s="285"/>
      <c r="M535" s="285"/>
      <c r="N535" s="300"/>
      <c r="O535" s="161"/>
      <c r="P535" s="12"/>
    </row>
    <row r="536" spans="1:16" ht="13.5" thickBot="1">
      <c r="A536" s="314"/>
      <c r="B536" s="11"/>
      <c r="C536" s="416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13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  <c r="P536" s="12"/>
    </row>
    <row r="537" spans="1:16" ht="13.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3"/>
        <v>0</v>
      </c>
      <c r="J537" s="275"/>
      <c r="K537" s="275"/>
      <c r="L537" s="275"/>
      <c r="M537" s="275"/>
      <c r="N537" s="297"/>
      <c r="O537" s="158"/>
      <c r="P537" s="12"/>
    </row>
    <row r="538" spans="1:16" ht="13.5" thickBot="1">
      <c r="A538" s="148"/>
      <c r="B538" s="313"/>
      <c r="C538" s="77"/>
      <c r="D538" s="150"/>
      <c r="E538" s="151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  <c r="P538" s="12"/>
    </row>
    <row r="539" spans="1:16" ht="13.5" thickBot="1">
      <c r="A539" s="1"/>
      <c r="B539" s="14" t="s">
        <v>104</v>
      </c>
      <c r="C539" s="37">
        <f>C448+C450+C452+C454+C456+C458+C460+C462+C464+C466+C468+C470+C472+C474+C476+C478+C480+C482+C484+C486+C488+C490+C492+C494+C496+C498+C500+C502+C504+C506+C508+C510+C512+C514+C516+C518+C520+C522+C524+C526+C528+C530+C532+C534+C536</f>
        <v>143789.86999999997</v>
      </c>
      <c r="D539" s="37">
        <f>D448+D450+D452+D454+D456+D458+D460+D462+D464+D466+D468+D470+D472+D474+D476+D478+D480+D482+D484+D486+D488+D490+D492+D494+D496+D498+D500+D502+D504+D506+D508+D510+D512+D514+D516+D518+D520+D522+D524+D526+D528+D530+D532+D534+D536</f>
        <v>28221.39</v>
      </c>
      <c r="E539" s="37">
        <f>E448+E450+E452+E454+E456+E458+E460+E462+E464+E466+E468+E470+E472+E474+E476+E478+E480+E482+E484+E486+E488+E490+E492+E494+E496+E498+E500+E502+E504+E506+E508+E510+E512+E514+E516+E518+E520+E522+E524+E526+E528+E530+E532+E534+E536</f>
        <v>39908.189999999995</v>
      </c>
      <c r="F539" s="37">
        <f>F448+F450+F452+F454+F456+F458+F460+F462+F464+F466+F468+F470+F472+F474+F476+F478+F480+F482+F484+F486+F488+F490+F492+F494+F496+F498+F500+F502+F504+F506+F508+F510+F512+F514+F516+F518+F520+F522+F524+F526+F528+F530+F532+F534+F536</f>
        <v>45751.59</v>
      </c>
      <c r="G539" s="37">
        <f>G448+G450+G452+G454+G456+G458+G460+G462+G464+G466+G468+G470+G472+G474+G476+G478+G480+G482+G484+G486+G488+G490+G492+G494+G496+G498+G500+G502+G504+G506+G508+G510+G512+G514+G516+G518+G520+G522+G524+G526+G528+G530+G532+G534+G536</f>
        <v>39908.189999999995</v>
      </c>
      <c r="H539" s="137">
        <f>D539+E539+F539+G539</f>
        <v>153789.36</v>
      </c>
      <c r="I539" s="37">
        <f>I448+I450+I452+I454+I456+I458+I460+I462+I464+I466+I468+I470+I472+I474+I476+I478+I480+I482+I484+I486+I488+I490+I492+I494+I496+I498+I500+I502+I504+I506+I508+I510+I512+I514+I516+I518+I520+I522+I524+I526+I528+I530+I532+I534+I536</f>
        <v>118481.7873651772</v>
      </c>
      <c r="J539" s="37">
        <f>J448+J450+J452+J454+J456+J458+J460+J462+J464+J466+J468+J470+J472+J474+J476+J478+J480+J482+J484+J486+J488+J490+J492+J494+J496+J498+J500+J502+J504+J506+J508+J510+J512+J514+J516+J518+J520+J522+J524+J526+J528+J530+J532+J534+J536</f>
        <v>0</v>
      </c>
      <c r="K539" s="37">
        <f>K448+K450+K452+K454+K456+K458+K460+K462+K464+K466+K468+K470+K472+K474+K476+K478+K480+K482+K484+K486+K488+K490+K492+K494+K496+K498+K500+K502+K504+K506+K508+K510+K512+K514+K516+K518+K520+K522+K524+K526+K528+K530+K532+K534+K536</f>
        <v>0</v>
      </c>
      <c r="L539" s="37">
        <f>L448+L450+L452+L454+L456+L458+L460+L462+L464+L466+L468+L470+L472+L474+L476+L478+L480+L482+L484+L486+L488+L490+L492+L494+L496+L498+L500+L502+L504+L506+L508+L510+L512+L514+L516+L518+L520+L522+L524+L526+L528+L530+L532+L534+L536</f>
        <v>0</v>
      </c>
      <c r="M539" s="37">
        <f>M448+M450+M452+M454+M456+M458+M460+M462+M464+M466+M468+M470+M472+M474+M476+M478+M480+M482+M484+M486+M488+M490+M492+M494+M496+M498+M500+M502+M504+M506+M508+M510+M512+M514+M516+M518+M520+M522+M524+M526+M528+M530+M532+M534+M536</f>
        <v>0</v>
      </c>
      <c r="N539" s="145">
        <f>J539+K539+L539+M539</f>
        <v>0</v>
      </c>
      <c r="O539" s="37">
        <f>O448+O450+O452+O454+O456+O458+O460+O462+O464+O466+O468+O470+O472+O474+O476+O478+O480+O482+O484+O486+O488+O490+O492+O494+O496+O498+O500+O502+O504+O506+O508+O510+O512+O514+O516+O518+O520+O522+O524+O526+O528+O530+O532+O534+O536</f>
        <v>262271.6573651772</v>
      </c>
      <c r="P539" s="12"/>
    </row>
    <row r="540" spans="1:16" ht="13.5" thickBot="1">
      <c r="A540" s="1"/>
      <c r="B540" s="134" t="s">
        <v>402</v>
      </c>
      <c r="C540" s="70"/>
      <c r="D540" s="42"/>
      <c r="E540" s="42"/>
      <c r="F540" s="42"/>
      <c r="G540" s="42"/>
      <c r="H540" s="137"/>
      <c r="I540" s="229">
        <f>H539-I539</f>
        <v>35307.57263482279</v>
      </c>
      <c r="J540" s="42"/>
      <c r="K540" s="42"/>
      <c r="L540" s="42"/>
      <c r="M540" s="42"/>
      <c r="N540" s="145">
        <f>J540+K540+L540+M540</f>
        <v>0</v>
      </c>
      <c r="O540" s="146"/>
      <c r="P540" s="12"/>
    </row>
    <row r="541" spans="1:16" ht="13.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  <c r="P541" s="12"/>
    </row>
    <row r="542" spans="1:16" ht="13.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153789.36</v>
      </c>
      <c r="J542" s="167"/>
      <c r="K542" s="167"/>
      <c r="L542" s="167"/>
      <c r="M542" s="167"/>
      <c r="N542" s="164">
        <f>J542+K542+L542+M542</f>
        <v>0</v>
      </c>
      <c r="O542" s="243"/>
      <c r="P542" s="12"/>
    </row>
    <row r="543" spans="1:16" ht="12.75">
      <c r="A543" s="12"/>
      <c r="B543" s="12"/>
      <c r="C543" s="69"/>
      <c r="D543" s="125"/>
      <c r="E543" s="75"/>
      <c r="F543" s="75"/>
      <c r="G543" s="75"/>
      <c r="H543" s="12"/>
      <c r="I543" s="378"/>
      <c r="J543" s="75"/>
      <c r="K543" s="75"/>
      <c r="L543" s="75"/>
      <c r="M543" s="75"/>
      <c r="N543" s="126"/>
      <c r="O543" s="127"/>
      <c r="P543" s="12"/>
    </row>
    <row r="544" spans="1:16" ht="12.75">
      <c r="A544" s="253"/>
      <c r="B544" s="253"/>
      <c r="C544" s="253"/>
      <c r="D544" s="254"/>
      <c r="E544" s="255"/>
      <c r="F544" s="255"/>
      <c r="G544" s="255"/>
      <c r="H544" s="12"/>
      <c r="I544" s="482"/>
      <c r="J544" s="255"/>
      <c r="K544" s="255"/>
      <c r="L544" s="255"/>
      <c r="M544" s="255"/>
      <c r="N544" s="257"/>
      <c r="O544" s="258"/>
      <c r="P544" s="12"/>
    </row>
    <row r="545" spans="1:16" ht="12.75">
      <c r="A545" s="12"/>
      <c r="B545" s="12"/>
      <c r="C545" s="69"/>
      <c r="D545" s="125"/>
      <c r="E545" s="7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  <c r="P545" s="12"/>
    </row>
    <row r="546" spans="1:16" ht="13.5" thickBot="1">
      <c r="A546" s="12" t="s">
        <v>58</v>
      </c>
      <c r="B546" s="12"/>
      <c r="C546" s="69"/>
      <c r="D546" s="183" t="s">
        <v>217</v>
      </c>
      <c r="E546" s="173"/>
      <c r="F546" s="173"/>
      <c r="G546" s="173"/>
      <c r="H546" s="173"/>
      <c r="I546" s="173"/>
      <c r="J546" s="173"/>
      <c r="K546" s="173"/>
      <c r="L546" s="173"/>
      <c r="M546" s="173"/>
      <c r="N546" s="174"/>
      <c r="O546" s="175"/>
      <c r="P546" s="12"/>
    </row>
    <row r="547" spans="1:16" ht="13.5" thickBot="1">
      <c r="A547" s="40" t="s">
        <v>97</v>
      </c>
      <c r="B547" s="41" t="s">
        <v>94</v>
      </c>
      <c r="C547" s="209"/>
      <c r="D547" s="240" t="s">
        <v>395</v>
      </c>
      <c r="E547" s="232"/>
      <c r="F547" s="232"/>
      <c r="G547" s="232"/>
      <c r="H547" s="233"/>
      <c r="I547" s="223"/>
      <c r="J547" s="249"/>
      <c r="K547" s="85" t="s">
        <v>396</v>
      </c>
      <c r="L547" s="85"/>
      <c r="M547" s="86"/>
      <c r="N547" s="89"/>
      <c r="O547" s="115"/>
      <c r="P547" s="12"/>
    </row>
    <row r="548" spans="1:16" ht="45.75" thickBot="1">
      <c r="A548" s="178" t="s">
        <v>173</v>
      </c>
      <c r="B548" s="34"/>
      <c r="C548" s="331" t="s">
        <v>397</v>
      </c>
      <c r="D548" s="262" t="s">
        <v>220</v>
      </c>
      <c r="E548" s="233" t="s">
        <v>313</v>
      </c>
      <c r="F548" s="231" t="s">
        <v>350</v>
      </c>
      <c r="G548" s="231" t="s">
        <v>354</v>
      </c>
      <c r="H548" s="234" t="s">
        <v>398</v>
      </c>
      <c r="I548" s="90" t="s">
        <v>399</v>
      </c>
      <c r="J548" s="262" t="s">
        <v>353</v>
      </c>
      <c r="K548" s="262"/>
      <c r="L548" s="233"/>
      <c r="M548" s="88"/>
      <c r="N548" s="235" t="s">
        <v>400</v>
      </c>
      <c r="O548" s="116" t="s">
        <v>401</v>
      </c>
      <c r="P548" s="12"/>
    </row>
    <row r="549" spans="1:16" ht="13.5" thickBot="1">
      <c r="A549" s="50"/>
      <c r="B549" s="50"/>
      <c r="C549" s="77"/>
      <c r="D549" s="358"/>
      <c r="E549" s="225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  <c r="P549" s="12"/>
    </row>
    <row r="550" spans="1:16" ht="13.5" thickBot="1">
      <c r="A550" s="46"/>
      <c r="B550" s="11" t="s">
        <v>304</v>
      </c>
      <c r="C550" s="190">
        <v>5623.25</v>
      </c>
      <c r="D550" s="362">
        <v>991.56</v>
      </c>
      <c r="E550" s="363">
        <v>991.56</v>
      </c>
      <c r="F550" s="363">
        <v>991.56</v>
      </c>
      <c r="G550" s="363">
        <v>991.56</v>
      </c>
      <c r="H550" s="102">
        <f>D550+E550+F550+G550</f>
        <v>3966.24</v>
      </c>
      <c r="I550" s="229">
        <f aca="true" t="shared" si="14" ref="I550:I613">H550/1.1/1.18</f>
        <v>3055.654853620955</v>
      </c>
      <c r="J550" s="364"/>
      <c r="K550" s="364"/>
      <c r="L550" s="364"/>
      <c r="M550" s="364"/>
      <c r="N550" s="236">
        <f>J550+K550+L550+M550</f>
        <v>0</v>
      </c>
      <c r="O550" s="146">
        <f>C550+I550-N550</f>
        <v>8678.904853620956</v>
      </c>
      <c r="P550" s="378">
        <f>C550+I550-N550</f>
        <v>8678.904853620956</v>
      </c>
    </row>
    <row r="551" spans="1:16" ht="13.5" thickBot="1">
      <c r="A551" s="50"/>
      <c r="B551" s="50"/>
      <c r="C551" s="77"/>
      <c r="D551" s="358"/>
      <c r="E551" s="225"/>
      <c r="F551" s="225"/>
      <c r="G551" s="225"/>
      <c r="H551" s="225"/>
      <c r="I551" s="229">
        <f t="shared" si="14"/>
        <v>0</v>
      </c>
      <c r="J551" s="359"/>
      <c r="K551" s="359"/>
      <c r="L551" s="359"/>
      <c r="M551" s="359"/>
      <c r="N551" s="360"/>
      <c r="O551" s="361"/>
      <c r="P551" s="378">
        <f aca="true" t="shared" si="15" ref="P551:P614">C551+I551-N551</f>
        <v>0</v>
      </c>
    </row>
    <row r="552" spans="1:16" ht="13.5" thickBot="1">
      <c r="A552" s="46"/>
      <c r="B552" s="11" t="s">
        <v>305</v>
      </c>
      <c r="C552" s="190">
        <v>2262.61</v>
      </c>
      <c r="D552" s="362">
        <v>383.07</v>
      </c>
      <c r="E552" s="363">
        <v>383.07</v>
      </c>
      <c r="F552" s="363">
        <v>383.07</v>
      </c>
      <c r="G552" s="363">
        <v>383.07</v>
      </c>
      <c r="H552" s="102">
        <f>D552+E552+F552+G552</f>
        <v>1532.28</v>
      </c>
      <c r="I552" s="229">
        <f t="shared" si="14"/>
        <v>1180.493066255778</v>
      </c>
      <c r="J552" s="364"/>
      <c r="K552" s="364"/>
      <c r="L552" s="364"/>
      <c r="M552" s="364"/>
      <c r="N552" s="236">
        <f>J552+K552+L552+M552</f>
        <v>0</v>
      </c>
      <c r="O552" s="146">
        <f>C552+I552-N552</f>
        <v>3443.1030662557782</v>
      </c>
      <c r="P552" s="378">
        <f t="shared" si="15"/>
        <v>3443.1030662557782</v>
      </c>
    </row>
    <row r="553" spans="1:16" ht="13.5" thickBot="1">
      <c r="A553" s="50"/>
      <c r="B553" s="50"/>
      <c r="C553" s="77"/>
      <c r="D553" s="358"/>
      <c r="E553" s="225"/>
      <c r="F553" s="225"/>
      <c r="G553" s="225"/>
      <c r="H553" s="225"/>
      <c r="I553" s="229">
        <f t="shared" si="14"/>
        <v>0</v>
      </c>
      <c r="J553" s="359"/>
      <c r="K553" s="359"/>
      <c r="L553" s="359"/>
      <c r="M553" s="359"/>
      <c r="N553" s="360"/>
      <c r="O553" s="361"/>
      <c r="P553" s="378">
        <f t="shared" si="15"/>
        <v>0</v>
      </c>
    </row>
    <row r="554" spans="1:16" ht="13.5" thickBot="1">
      <c r="A554" s="46"/>
      <c r="B554" s="11" t="s">
        <v>306</v>
      </c>
      <c r="C554" s="190">
        <v>5545.7</v>
      </c>
      <c r="D554" s="362">
        <v>938.91</v>
      </c>
      <c r="E554" s="363">
        <v>938.91</v>
      </c>
      <c r="F554" s="363">
        <v>938.91</v>
      </c>
      <c r="G554" s="363">
        <v>938.91</v>
      </c>
      <c r="H554" s="102">
        <f>D554+E554+F554+G554</f>
        <v>3755.64</v>
      </c>
      <c r="I554" s="229">
        <f t="shared" si="14"/>
        <v>2893.4052388289674</v>
      </c>
      <c r="J554" s="364"/>
      <c r="K554" s="364"/>
      <c r="L554" s="364"/>
      <c r="M554" s="364"/>
      <c r="N554" s="236">
        <f>J554+K554+L554+M554</f>
        <v>0</v>
      </c>
      <c r="O554" s="146">
        <f>C554+I554-N554</f>
        <v>8439.105238828968</v>
      </c>
      <c r="P554" s="378">
        <f t="shared" si="15"/>
        <v>8439.105238828968</v>
      </c>
    </row>
    <row r="555" spans="1:16" ht="13.5" thickBot="1">
      <c r="A555" s="50"/>
      <c r="B555" s="50"/>
      <c r="C555" s="77"/>
      <c r="D555" s="358"/>
      <c r="E555" s="225"/>
      <c r="F555" s="225"/>
      <c r="G555" s="225"/>
      <c r="H555" s="225"/>
      <c r="I555" s="229">
        <f t="shared" si="14"/>
        <v>0</v>
      </c>
      <c r="J555" s="359"/>
      <c r="K555" s="359"/>
      <c r="L555" s="359"/>
      <c r="M555" s="359"/>
      <c r="N555" s="360"/>
      <c r="O555" s="361"/>
      <c r="P555" s="378">
        <f t="shared" si="15"/>
        <v>0</v>
      </c>
    </row>
    <row r="556" spans="1:16" ht="13.5" thickBot="1">
      <c r="A556" s="46"/>
      <c r="B556" s="11" t="s">
        <v>307</v>
      </c>
      <c r="C556" s="190">
        <v>1627.9</v>
      </c>
      <c r="D556" s="362">
        <v>275.61</v>
      </c>
      <c r="E556" s="363">
        <v>275.61</v>
      </c>
      <c r="F556" s="363">
        <v>275.61</v>
      </c>
      <c r="G556" s="363">
        <v>275.61</v>
      </c>
      <c r="H556" s="102">
        <f>D556+E556+F556+G556</f>
        <v>1102.44</v>
      </c>
      <c r="I556" s="229">
        <f t="shared" si="14"/>
        <v>849.3374422187982</v>
      </c>
      <c r="J556" s="364"/>
      <c r="K556" s="364"/>
      <c r="L556" s="364"/>
      <c r="M556" s="364"/>
      <c r="N556" s="236">
        <f>J556+K556+L556+M556</f>
        <v>0</v>
      </c>
      <c r="O556" s="146">
        <f>C556+I556-N556</f>
        <v>2477.237442218798</v>
      </c>
      <c r="P556" s="378">
        <f t="shared" si="15"/>
        <v>2477.237442218798</v>
      </c>
    </row>
    <row r="557" spans="1:16" ht="13.5" thickBot="1">
      <c r="A557" s="50"/>
      <c r="B557" s="50"/>
      <c r="C557" s="77"/>
      <c r="D557" s="358"/>
      <c r="E557" s="225"/>
      <c r="F557" s="225"/>
      <c r="G557" s="225"/>
      <c r="H557" s="225"/>
      <c r="I557" s="229">
        <f t="shared" si="14"/>
        <v>0</v>
      </c>
      <c r="J557" s="359"/>
      <c r="K557" s="359"/>
      <c r="L557" s="359"/>
      <c r="M557" s="359"/>
      <c r="N557" s="360"/>
      <c r="O557" s="361"/>
      <c r="P557" s="378">
        <f t="shared" si="15"/>
        <v>0</v>
      </c>
    </row>
    <row r="558" spans="1:16" ht="13.5" thickBot="1">
      <c r="A558" s="51"/>
      <c r="B558" s="47" t="s">
        <v>308</v>
      </c>
      <c r="C558" s="71">
        <v>3989.21</v>
      </c>
      <c r="D558" s="366">
        <v>675.39</v>
      </c>
      <c r="E558" s="367">
        <v>675.39</v>
      </c>
      <c r="F558" s="367">
        <v>675.39</v>
      </c>
      <c r="G558" s="367">
        <v>675.39</v>
      </c>
      <c r="H558" s="102">
        <f>D558+E558+F558+G558</f>
        <v>2701.56</v>
      </c>
      <c r="I558" s="229">
        <f t="shared" si="14"/>
        <v>2081.3251155624034</v>
      </c>
      <c r="J558" s="368"/>
      <c r="K558" s="368"/>
      <c r="L558" s="368"/>
      <c r="M558" s="368"/>
      <c r="N558" s="236">
        <f>J558+K558+L558+M558</f>
        <v>0</v>
      </c>
      <c r="O558" s="146">
        <f>C558+I558-N558</f>
        <v>6070.535115562403</v>
      </c>
      <c r="P558" s="378">
        <f t="shared" si="15"/>
        <v>6070.535115562403</v>
      </c>
    </row>
    <row r="559" spans="1:16" ht="13.5" thickBot="1">
      <c r="A559" s="48"/>
      <c r="B559" s="53"/>
      <c r="C559" s="304"/>
      <c r="D559" s="103"/>
      <c r="E559" s="104"/>
      <c r="F559" s="104"/>
      <c r="G559" s="104"/>
      <c r="H559" s="104"/>
      <c r="I559" s="229">
        <f t="shared" si="14"/>
        <v>0</v>
      </c>
      <c r="J559" s="110"/>
      <c r="K559" s="110"/>
      <c r="L559" s="110"/>
      <c r="M559" s="110"/>
      <c r="N559" s="132"/>
      <c r="O559" s="176"/>
      <c r="P559" s="378">
        <f t="shared" si="15"/>
        <v>0</v>
      </c>
    </row>
    <row r="560" spans="1:16" ht="13.5" thickBot="1">
      <c r="A560" s="54"/>
      <c r="B560" s="58" t="s">
        <v>322</v>
      </c>
      <c r="C560" s="415">
        <v>25877.16</v>
      </c>
      <c r="D560" s="102"/>
      <c r="E560" s="102"/>
      <c r="F560" s="102"/>
      <c r="G560" s="102"/>
      <c r="H560" s="102">
        <f>D560+E560+F560+G560</f>
        <v>0</v>
      </c>
      <c r="I560" s="229">
        <f t="shared" si="14"/>
        <v>0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25877.16</v>
      </c>
      <c r="P560" s="378">
        <f t="shared" si="15"/>
        <v>25877.16</v>
      </c>
    </row>
    <row r="561" spans="1:16" ht="13.5" thickBot="1">
      <c r="A561" s="48"/>
      <c r="B561" s="48"/>
      <c r="C561" s="76"/>
      <c r="D561" s="94"/>
      <c r="E561" s="95"/>
      <c r="F561" s="95"/>
      <c r="G561" s="95"/>
      <c r="H561" s="95"/>
      <c r="I561" s="229">
        <f t="shared" si="14"/>
        <v>0</v>
      </c>
      <c r="J561" s="107"/>
      <c r="K561" s="107"/>
      <c r="L561" s="107"/>
      <c r="M561" s="107"/>
      <c r="N561" s="120"/>
      <c r="O561" s="123"/>
      <c r="P561" s="378">
        <f t="shared" si="15"/>
        <v>0</v>
      </c>
    </row>
    <row r="562" spans="1:16" ht="13.5" thickBot="1">
      <c r="A562" s="54"/>
      <c r="B562" s="58" t="s">
        <v>174</v>
      </c>
      <c r="C562" s="415">
        <v>0</v>
      </c>
      <c r="D562" s="102"/>
      <c r="E562" s="102"/>
      <c r="F562" s="102"/>
      <c r="G562" s="102"/>
      <c r="H562" s="102">
        <f>D562+E562+F562+G562</f>
        <v>0</v>
      </c>
      <c r="I562" s="229">
        <f t="shared" si="14"/>
        <v>0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0</v>
      </c>
      <c r="P562" s="378">
        <f t="shared" si="15"/>
        <v>0</v>
      </c>
    </row>
    <row r="563" spans="1:16" ht="13.5" thickBot="1">
      <c r="A563" s="48"/>
      <c r="B563" s="50"/>
      <c r="C563" s="76"/>
      <c r="D563" s="94"/>
      <c r="E563" s="95"/>
      <c r="F563" s="95"/>
      <c r="G563" s="95"/>
      <c r="H563" s="95"/>
      <c r="I563" s="229">
        <f t="shared" si="14"/>
        <v>0</v>
      </c>
      <c r="J563" s="107"/>
      <c r="K563" s="107"/>
      <c r="L563" s="107"/>
      <c r="M563" s="107"/>
      <c r="N563" s="120"/>
      <c r="O563" s="123"/>
      <c r="P563" s="378">
        <f t="shared" si="15"/>
        <v>0</v>
      </c>
    </row>
    <row r="564" spans="1:16" ht="13.5" thickBot="1">
      <c r="A564" s="54"/>
      <c r="B564" s="80" t="s">
        <v>175</v>
      </c>
      <c r="C564" s="415">
        <v>0</v>
      </c>
      <c r="D564" s="102"/>
      <c r="E564" s="102"/>
      <c r="F564" s="102"/>
      <c r="G564" s="102"/>
      <c r="H564" s="102">
        <f>D564+E564+F564+G564</f>
        <v>0</v>
      </c>
      <c r="I564" s="229">
        <f t="shared" si="14"/>
        <v>0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0</v>
      </c>
      <c r="P564" s="378">
        <f t="shared" si="15"/>
        <v>0</v>
      </c>
    </row>
    <row r="565" spans="1:16" ht="13.5" thickBot="1">
      <c r="A565" s="48"/>
      <c r="B565" s="48"/>
      <c r="C565" s="76"/>
      <c r="D565" s="94"/>
      <c r="E565" s="95"/>
      <c r="F565" s="95"/>
      <c r="G565" s="95"/>
      <c r="H565" s="95"/>
      <c r="I565" s="229">
        <f t="shared" si="14"/>
        <v>0</v>
      </c>
      <c r="J565" s="107"/>
      <c r="K565" s="107"/>
      <c r="L565" s="107"/>
      <c r="M565" s="107"/>
      <c r="N565" s="120"/>
      <c r="O565" s="123"/>
      <c r="P565" s="378">
        <f t="shared" si="15"/>
        <v>0</v>
      </c>
    </row>
    <row r="566" spans="1:16" ht="13.5" thickBot="1">
      <c r="A566" s="54"/>
      <c r="B566" s="80" t="s">
        <v>176</v>
      </c>
      <c r="C566" s="416">
        <v>0</v>
      </c>
      <c r="D566" s="102"/>
      <c r="E566" s="102"/>
      <c r="F566" s="102"/>
      <c r="G566" s="102"/>
      <c r="H566" s="102">
        <f>D566+E566+F566+G566</f>
        <v>0</v>
      </c>
      <c r="I566" s="229">
        <f t="shared" si="14"/>
        <v>0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0</v>
      </c>
      <c r="P566" s="378">
        <f t="shared" si="15"/>
        <v>0</v>
      </c>
    </row>
    <row r="567" spans="1:16" ht="13.5" thickBot="1">
      <c r="A567" s="48"/>
      <c r="B567" s="48"/>
      <c r="C567" s="76"/>
      <c r="D567" s="94"/>
      <c r="E567" s="95"/>
      <c r="F567" s="95"/>
      <c r="G567" s="95"/>
      <c r="H567" s="95"/>
      <c r="I567" s="229">
        <f t="shared" si="14"/>
        <v>0</v>
      </c>
      <c r="J567" s="107"/>
      <c r="K567" s="107"/>
      <c r="L567" s="107"/>
      <c r="M567" s="107"/>
      <c r="N567" s="120"/>
      <c r="O567" s="123"/>
      <c r="P567" s="378">
        <f t="shared" si="15"/>
        <v>0</v>
      </c>
    </row>
    <row r="568" spans="1:16" ht="13.5" thickBot="1">
      <c r="A568" s="45">
        <v>22</v>
      </c>
      <c r="B568" s="45" t="s">
        <v>46</v>
      </c>
      <c r="C568" s="70">
        <v>0</v>
      </c>
      <c r="D568" s="94"/>
      <c r="E568" s="95"/>
      <c r="F568" s="95"/>
      <c r="G568" s="95"/>
      <c r="H568" s="95"/>
      <c r="I568" s="229">
        <f t="shared" si="14"/>
        <v>0</v>
      </c>
      <c r="J568" s="107"/>
      <c r="K568" s="107"/>
      <c r="L568" s="107"/>
      <c r="M568" s="107"/>
      <c r="N568" s="120"/>
      <c r="O568" s="123"/>
      <c r="P568" s="378">
        <f t="shared" si="15"/>
        <v>0</v>
      </c>
    </row>
    <row r="569" spans="1:16" ht="13.5" thickBot="1">
      <c r="A569" s="51"/>
      <c r="B569" s="47"/>
      <c r="C569" s="190"/>
      <c r="D569" s="102"/>
      <c r="E569" s="102"/>
      <c r="F569" s="102"/>
      <c r="G569" s="102"/>
      <c r="H569" s="102">
        <f>D569+E569+F569+G569</f>
        <v>0</v>
      </c>
      <c r="I569" s="229">
        <f t="shared" si="14"/>
        <v>0</v>
      </c>
      <c r="J569" s="109"/>
      <c r="K569" s="109"/>
      <c r="L569" s="109"/>
      <c r="M569" s="109"/>
      <c r="N569" s="236">
        <f>J569+K569+L569+M569</f>
        <v>0</v>
      </c>
      <c r="O569" s="146">
        <f>C569+I569-N569</f>
        <v>0</v>
      </c>
      <c r="P569" s="378">
        <f t="shared" si="15"/>
        <v>0</v>
      </c>
    </row>
    <row r="570" spans="1:16" ht="13.5" thickBot="1">
      <c r="A570" s="54"/>
      <c r="B570" s="80" t="s">
        <v>177</v>
      </c>
      <c r="C570" s="415">
        <v>1548.15</v>
      </c>
      <c r="D570" s="102">
        <v>262.11</v>
      </c>
      <c r="E570" s="102">
        <v>262.11</v>
      </c>
      <c r="F570" s="102">
        <v>262.11</v>
      </c>
      <c r="G570" s="102">
        <v>262.11</v>
      </c>
      <c r="H570" s="102">
        <f>D570+E570+F570+G570</f>
        <v>1048.44</v>
      </c>
      <c r="I570" s="229">
        <f t="shared" si="14"/>
        <v>807.7349768875193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2355.8849768875193</v>
      </c>
      <c r="P570" s="378">
        <f t="shared" si="15"/>
        <v>2355.8849768875193</v>
      </c>
    </row>
    <row r="571" spans="1:16" ht="13.5" thickBot="1">
      <c r="A571" s="48"/>
      <c r="B571" s="48"/>
      <c r="C571" s="76"/>
      <c r="D571" s="94"/>
      <c r="E571" s="95"/>
      <c r="F571" s="95"/>
      <c r="G571" s="95"/>
      <c r="H571" s="95"/>
      <c r="I571" s="229">
        <f t="shared" si="14"/>
        <v>0</v>
      </c>
      <c r="J571" s="107"/>
      <c r="K571" s="107"/>
      <c r="L571" s="107"/>
      <c r="M571" s="107"/>
      <c r="N571" s="120"/>
      <c r="O571" s="123"/>
      <c r="P571" s="378">
        <f t="shared" si="15"/>
        <v>0</v>
      </c>
    </row>
    <row r="572" spans="1:16" ht="13.5" thickBot="1">
      <c r="A572" s="54"/>
      <c r="B572" s="58" t="s">
        <v>178</v>
      </c>
      <c r="C572" s="415">
        <v>4900.7</v>
      </c>
      <c r="D572" s="102">
        <v>829.71</v>
      </c>
      <c r="E572" s="102">
        <v>829.71</v>
      </c>
      <c r="F572" s="102">
        <v>829.71</v>
      </c>
      <c r="G572" s="102">
        <v>829.71</v>
      </c>
      <c r="H572" s="102">
        <f>D572+E572+F572+G572</f>
        <v>3318.84</v>
      </c>
      <c r="I572" s="229">
        <f t="shared" si="14"/>
        <v>2556.8875192604005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7457.5875192604</v>
      </c>
      <c r="P572" s="378">
        <f t="shared" si="15"/>
        <v>7457.5875192604</v>
      </c>
    </row>
    <row r="573" spans="1:16" ht="13.5" thickBot="1">
      <c r="A573" s="48"/>
      <c r="B573" s="48"/>
      <c r="C573" s="76"/>
      <c r="D573" s="94"/>
      <c r="E573" s="95"/>
      <c r="F573" s="95"/>
      <c r="G573" s="95"/>
      <c r="H573" s="95"/>
      <c r="I573" s="229">
        <f t="shared" si="14"/>
        <v>0</v>
      </c>
      <c r="J573" s="107"/>
      <c r="K573" s="107"/>
      <c r="L573" s="107"/>
      <c r="M573" s="107"/>
      <c r="N573" s="120"/>
      <c r="O573" s="123"/>
      <c r="P573" s="378">
        <f t="shared" si="15"/>
        <v>0</v>
      </c>
    </row>
    <row r="574" spans="1:16" ht="13.5" thickBot="1">
      <c r="A574" s="54"/>
      <c r="B574" s="80" t="s">
        <v>179</v>
      </c>
      <c r="C574" s="415">
        <v>-52611.9</v>
      </c>
      <c r="D574" s="102">
        <v>383.49</v>
      </c>
      <c r="E574" s="102">
        <v>383.49</v>
      </c>
      <c r="F574" s="102">
        <v>383.49</v>
      </c>
      <c r="G574" s="102">
        <v>383.49</v>
      </c>
      <c r="H574" s="102">
        <f>D574+E574+F574+G574</f>
        <v>1533.96</v>
      </c>
      <c r="I574" s="229">
        <f t="shared" si="14"/>
        <v>1181.7873651771959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-51430.112634822806</v>
      </c>
      <c r="P574" s="378">
        <f t="shared" si="15"/>
        <v>-51430.112634822806</v>
      </c>
    </row>
    <row r="575" spans="1:16" ht="13.5" thickBot="1">
      <c r="A575" s="48"/>
      <c r="B575" s="50"/>
      <c r="C575" s="76"/>
      <c r="D575" s="94"/>
      <c r="E575" s="95"/>
      <c r="F575" s="95"/>
      <c r="G575" s="95"/>
      <c r="H575" s="95"/>
      <c r="I575" s="229">
        <f t="shared" si="14"/>
        <v>0</v>
      </c>
      <c r="J575" s="107"/>
      <c r="K575" s="107"/>
      <c r="L575" s="107"/>
      <c r="M575" s="107"/>
      <c r="N575" s="120"/>
      <c r="O575" s="123"/>
      <c r="P575" s="378">
        <f t="shared" si="15"/>
        <v>0</v>
      </c>
    </row>
    <row r="576" spans="1:16" ht="13.5" thickBot="1">
      <c r="A576" s="314"/>
      <c r="B576" s="80" t="s">
        <v>181</v>
      </c>
      <c r="C576" s="416">
        <v>4248.08</v>
      </c>
      <c r="D576" s="102">
        <v>719.22</v>
      </c>
      <c r="E576" s="102">
        <v>719.22</v>
      </c>
      <c r="F576" s="102">
        <v>719.22</v>
      </c>
      <c r="G576" s="102">
        <v>719.22</v>
      </c>
      <c r="H576" s="102">
        <f>D576+E576+F576+G576</f>
        <v>2876.88</v>
      </c>
      <c r="I576" s="229">
        <f t="shared" si="14"/>
        <v>2216.3944530046224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6464.474453004623</v>
      </c>
      <c r="P576" s="378">
        <f t="shared" si="15"/>
        <v>6464.474453004623</v>
      </c>
    </row>
    <row r="577" spans="1:16" ht="13.5" thickBot="1">
      <c r="A577" s="48"/>
      <c r="B577" s="48"/>
      <c r="C577" s="76"/>
      <c r="D577" s="94"/>
      <c r="E577" s="95"/>
      <c r="F577" s="95"/>
      <c r="G577" s="95"/>
      <c r="H577" s="95"/>
      <c r="I577" s="229">
        <f t="shared" si="14"/>
        <v>0</v>
      </c>
      <c r="J577" s="107"/>
      <c r="K577" s="107"/>
      <c r="L577" s="107"/>
      <c r="M577" s="107"/>
      <c r="N577" s="120"/>
      <c r="O577" s="123"/>
      <c r="P577" s="378">
        <f t="shared" si="15"/>
        <v>0</v>
      </c>
    </row>
    <row r="578" spans="1:16" ht="13.5" thickBot="1">
      <c r="A578" s="54"/>
      <c r="B578" s="80" t="s">
        <v>182</v>
      </c>
      <c r="C578" s="415">
        <v>70356.7</v>
      </c>
      <c r="D578" s="102">
        <v>28404.81</v>
      </c>
      <c r="E578" s="102">
        <v>28404.81</v>
      </c>
      <c r="F578" s="102">
        <v>28404.81</v>
      </c>
      <c r="G578" s="102">
        <v>28404.81</v>
      </c>
      <c r="H578" s="102">
        <f>D578+E578+F578+G578</f>
        <v>113619.24</v>
      </c>
      <c r="I578" s="229">
        <f t="shared" si="14"/>
        <v>87534.08320493068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157890.78320493066</v>
      </c>
      <c r="P578" s="378">
        <f t="shared" si="15"/>
        <v>157890.78320493066</v>
      </c>
    </row>
    <row r="579" spans="1:16" ht="13.5" thickBot="1">
      <c r="A579" s="48"/>
      <c r="B579" s="48"/>
      <c r="C579" s="76"/>
      <c r="D579" s="103"/>
      <c r="E579" s="104"/>
      <c r="F579" s="104"/>
      <c r="G579" s="104"/>
      <c r="H579" s="104"/>
      <c r="I579" s="229">
        <f t="shared" si="14"/>
        <v>0</v>
      </c>
      <c r="J579" s="110"/>
      <c r="K579" s="110"/>
      <c r="L579" s="110"/>
      <c r="M579" s="110"/>
      <c r="N579" s="111"/>
      <c r="O579" s="119"/>
      <c r="P579" s="378">
        <f t="shared" si="15"/>
        <v>0</v>
      </c>
    </row>
    <row r="580" spans="1:16" ht="13.5" thickBot="1">
      <c r="A580" s="314"/>
      <c r="B580" s="80" t="s">
        <v>183</v>
      </c>
      <c r="C580" s="415">
        <v>-554039.45</v>
      </c>
      <c r="D580" s="102">
        <v>1005.93</v>
      </c>
      <c r="E580" s="102">
        <v>1005.93</v>
      </c>
      <c r="F580" s="102">
        <v>1005.93</v>
      </c>
      <c r="G580" s="102">
        <v>1005.93</v>
      </c>
      <c r="H580" s="102">
        <f>D580+E580+F580+G580</f>
        <v>4023.72</v>
      </c>
      <c r="I580" s="229">
        <f t="shared" si="14"/>
        <v>3099.9383667180277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-550939.511633282</v>
      </c>
      <c r="P580" s="378">
        <f t="shared" si="15"/>
        <v>-550939.511633282</v>
      </c>
    </row>
    <row r="581" spans="1:16" ht="13.5" thickBot="1">
      <c r="A581" s="52"/>
      <c r="B581" s="48"/>
      <c r="C581" s="76"/>
      <c r="D581" s="94"/>
      <c r="E581" s="95"/>
      <c r="F581" s="95"/>
      <c r="G581" s="95"/>
      <c r="H581" s="95"/>
      <c r="I581" s="229">
        <f t="shared" si="14"/>
        <v>0</v>
      </c>
      <c r="J581" s="107"/>
      <c r="K581" s="107"/>
      <c r="L581" s="107"/>
      <c r="M581" s="107"/>
      <c r="N581" s="112"/>
      <c r="O581" s="119"/>
      <c r="P581" s="378">
        <f t="shared" si="15"/>
        <v>0</v>
      </c>
    </row>
    <row r="582" spans="1:16" ht="13.5" thickBot="1">
      <c r="A582" s="54"/>
      <c r="B582" s="58" t="s">
        <v>184</v>
      </c>
      <c r="C582" s="415">
        <v>2365.74</v>
      </c>
      <c r="D582" s="102">
        <v>400.53</v>
      </c>
      <c r="E582" s="102">
        <v>400.53</v>
      </c>
      <c r="F582" s="102">
        <v>400.53</v>
      </c>
      <c r="G582" s="102">
        <v>400.53</v>
      </c>
      <c r="H582" s="102">
        <f>D582+E582+F582+G582</f>
        <v>1602.12</v>
      </c>
      <c r="I582" s="229">
        <f t="shared" si="14"/>
        <v>1234.2989214175655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3600.0389214175652</v>
      </c>
      <c r="P582" s="378">
        <f t="shared" si="15"/>
        <v>3600.0389214175652</v>
      </c>
    </row>
    <row r="583" spans="1:16" ht="13.5" thickBot="1">
      <c r="A583" s="48"/>
      <c r="B583" s="48"/>
      <c r="C583" s="76"/>
      <c r="D583" s="94"/>
      <c r="E583" s="95"/>
      <c r="F583" s="95"/>
      <c r="G583" s="95"/>
      <c r="H583" s="95"/>
      <c r="I583" s="229">
        <f t="shared" si="14"/>
        <v>0</v>
      </c>
      <c r="J583" s="107"/>
      <c r="K583" s="107"/>
      <c r="L583" s="107"/>
      <c r="M583" s="107"/>
      <c r="N583" s="112"/>
      <c r="O583" s="119"/>
      <c r="P583" s="378">
        <f t="shared" si="15"/>
        <v>0</v>
      </c>
    </row>
    <row r="584" spans="1:16" ht="13.5" thickBot="1">
      <c r="A584" s="314"/>
      <c r="B584" s="80" t="s">
        <v>185</v>
      </c>
      <c r="C584" s="416">
        <v>0</v>
      </c>
      <c r="D584" s="102"/>
      <c r="E584" s="102"/>
      <c r="F584" s="102"/>
      <c r="G584" s="102"/>
      <c r="H584" s="102">
        <f>D584+E584+F584+G584</f>
        <v>0</v>
      </c>
      <c r="I584" s="229">
        <f t="shared" si="14"/>
        <v>0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0</v>
      </c>
      <c r="P584" s="378">
        <f t="shared" si="15"/>
        <v>0</v>
      </c>
    </row>
    <row r="585" spans="1:16" ht="13.5" thickBot="1">
      <c r="A585" s="52"/>
      <c r="B585" s="53"/>
      <c r="C585" s="76"/>
      <c r="D585" s="94"/>
      <c r="E585" s="95"/>
      <c r="F585" s="95"/>
      <c r="G585" s="95"/>
      <c r="H585" s="95"/>
      <c r="I585" s="229">
        <f t="shared" si="14"/>
        <v>0</v>
      </c>
      <c r="J585" s="107"/>
      <c r="K585" s="107"/>
      <c r="L585" s="107"/>
      <c r="M585" s="107"/>
      <c r="N585" s="112"/>
      <c r="O585" s="119"/>
      <c r="P585" s="378">
        <f t="shared" si="15"/>
        <v>0</v>
      </c>
    </row>
    <row r="586" spans="1:16" ht="13.5" thickBot="1">
      <c r="A586" s="54"/>
      <c r="B586" s="80" t="s">
        <v>186</v>
      </c>
      <c r="C586" s="416">
        <v>0</v>
      </c>
      <c r="D586" s="102"/>
      <c r="E586" s="102"/>
      <c r="F586" s="102"/>
      <c r="G586" s="102"/>
      <c r="H586" s="102">
        <f>D586+E586+F586+G586</f>
        <v>0</v>
      </c>
      <c r="I586" s="229">
        <f t="shared" si="14"/>
        <v>0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0</v>
      </c>
      <c r="P586" s="378">
        <f t="shared" si="15"/>
        <v>0</v>
      </c>
    </row>
    <row r="587" spans="1:16" ht="13.5" thickBot="1">
      <c r="A587" s="48"/>
      <c r="B587" s="48"/>
      <c r="C587" s="76"/>
      <c r="D587" s="94"/>
      <c r="E587" s="95"/>
      <c r="F587" s="95"/>
      <c r="G587" s="95"/>
      <c r="H587" s="95"/>
      <c r="I587" s="229">
        <f t="shared" si="14"/>
        <v>0</v>
      </c>
      <c r="J587" s="107"/>
      <c r="K587" s="107"/>
      <c r="L587" s="107"/>
      <c r="M587" s="107"/>
      <c r="N587" s="112"/>
      <c r="O587" s="119"/>
      <c r="P587" s="378">
        <f t="shared" si="15"/>
        <v>0</v>
      </c>
    </row>
    <row r="588" spans="1:16" ht="13.5" thickBot="1">
      <c r="A588" s="54"/>
      <c r="B588" s="80" t="s">
        <v>187</v>
      </c>
      <c r="C588" s="415">
        <v>200547.26</v>
      </c>
      <c r="D588" s="102">
        <v>35247.66</v>
      </c>
      <c r="E588" s="102">
        <v>35247.66</v>
      </c>
      <c r="F588" s="102">
        <v>36915.67</v>
      </c>
      <c r="G588" s="102">
        <v>40251.69</v>
      </c>
      <c r="H588" s="102">
        <f>D588+E588+F588+G588</f>
        <v>147662.68</v>
      </c>
      <c r="I588" s="229">
        <f t="shared" si="14"/>
        <v>113761.69491525424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314308.95491525426</v>
      </c>
      <c r="P588" s="378">
        <f t="shared" si="15"/>
        <v>314308.95491525426</v>
      </c>
    </row>
    <row r="589" spans="1:16" ht="13.5" thickBot="1">
      <c r="A589" s="48"/>
      <c r="B589" s="48"/>
      <c r="C589" s="76"/>
      <c r="D589" s="94"/>
      <c r="E589" s="95"/>
      <c r="F589" s="95"/>
      <c r="G589" s="95"/>
      <c r="H589" s="95"/>
      <c r="I589" s="229">
        <f t="shared" si="14"/>
        <v>0</v>
      </c>
      <c r="J589" s="107"/>
      <c r="K589" s="107"/>
      <c r="L589" s="107"/>
      <c r="M589" s="107"/>
      <c r="N589" s="112"/>
      <c r="O589" s="119"/>
      <c r="P589" s="378">
        <f t="shared" si="15"/>
        <v>0</v>
      </c>
    </row>
    <row r="590" spans="1:16" ht="13.5" thickBot="1">
      <c r="A590" s="54"/>
      <c r="B590" s="80" t="s">
        <v>335</v>
      </c>
      <c r="C590" s="415">
        <v>0</v>
      </c>
      <c r="D590" s="102"/>
      <c r="E590" s="102"/>
      <c r="F590" s="102"/>
      <c r="G590" s="102"/>
      <c r="H590" s="102">
        <f>D590+E590+F590+G590</f>
        <v>0</v>
      </c>
      <c r="I590" s="229">
        <f t="shared" si="14"/>
        <v>0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0</v>
      </c>
      <c r="P590" s="378">
        <f t="shared" si="15"/>
        <v>0</v>
      </c>
    </row>
    <row r="591" spans="1:16" ht="13.5" thickBot="1">
      <c r="A591" s="48"/>
      <c r="B591" s="50"/>
      <c r="C591" s="76"/>
      <c r="D591" s="94"/>
      <c r="E591" s="95"/>
      <c r="F591" s="95"/>
      <c r="G591" s="95"/>
      <c r="H591" s="95"/>
      <c r="I591" s="229">
        <f t="shared" si="14"/>
        <v>0</v>
      </c>
      <c r="J591" s="107"/>
      <c r="K591" s="107"/>
      <c r="L591" s="107"/>
      <c r="M591" s="107"/>
      <c r="N591" s="112"/>
      <c r="O591" s="119"/>
      <c r="P591" s="378">
        <f t="shared" si="15"/>
        <v>0</v>
      </c>
    </row>
    <row r="592" spans="1:16" ht="13.5" thickBot="1">
      <c r="A592" s="54"/>
      <c r="B592" s="80" t="s">
        <v>189</v>
      </c>
      <c r="C592" s="415">
        <v>0</v>
      </c>
      <c r="D592" s="102"/>
      <c r="E592" s="102"/>
      <c r="F592" s="102"/>
      <c r="G592" s="102"/>
      <c r="H592" s="102">
        <f>D592+E592+F592+G592</f>
        <v>0</v>
      </c>
      <c r="I592" s="229">
        <f t="shared" si="14"/>
        <v>0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0</v>
      </c>
      <c r="P592" s="378">
        <f t="shared" si="15"/>
        <v>0</v>
      </c>
    </row>
    <row r="593" spans="1:16" ht="13.5" thickBot="1">
      <c r="A593" s="48"/>
      <c r="B593" s="50"/>
      <c r="C593" s="76"/>
      <c r="D593" s="94"/>
      <c r="E593" s="95"/>
      <c r="F593" s="95"/>
      <c r="G593" s="95"/>
      <c r="H593" s="95"/>
      <c r="I593" s="229">
        <f t="shared" si="14"/>
        <v>0</v>
      </c>
      <c r="J593" s="107"/>
      <c r="K593" s="107"/>
      <c r="L593" s="107"/>
      <c r="M593" s="107"/>
      <c r="N593" s="112"/>
      <c r="O593" s="119"/>
      <c r="P593" s="378">
        <f t="shared" si="15"/>
        <v>0</v>
      </c>
    </row>
    <row r="594" spans="1:16" ht="13.5" thickBot="1">
      <c r="A594" s="54"/>
      <c r="B594" s="80" t="s">
        <v>190</v>
      </c>
      <c r="C594" s="415">
        <v>0</v>
      </c>
      <c r="D594" s="102"/>
      <c r="E594" s="102"/>
      <c r="F594" s="102"/>
      <c r="G594" s="102"/>
      <c r="H594" s="102">
        <f>D594+E594+F594+G594</f>
        <v>0</v>
      </c>
      <c r="I594" s="229">
        <f t="shared" si="14"/>
        <v>0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0</v>
      </c>
      <c r="P594" s="378">
        <f t="shared" si="15"/>
        <v>0</v>
      </c>
    </row>
    <row r="595" spans="1:16" ht="13.5" thickBot="1">
      <c r="A595" s="49"/>
      <c r="B595" s="50"/>
      <c r="C595" s="73"/>
      <c r="D595" s="94"/>
      <c r="E595" s="95"/>
      <c r="F595" s="95"/>
      <c r="G595" s="95"/>
      <c r="H595" s="95"/>
      <c r="I595" s="229">
        <f t="shared" si="14"/>
        <v>0</v>
      </c>
      <c r="J595" s="107"/>
      <c r="K595" s="107"/>
      <c r="L595" s="107"/>
      <c r="M595" s="107"/>
      <c r="N595" s="112"/>
      <c r="O595" s="119"/>
      <c r="P595" s="378">
        <f t="shared" si="15"/>
        <v>0</v>
      </c>
    </row>
    <row r="596" spans="1:16" ht="13.5" thickBot="1">
      <c r="A596" s="54"/>
      <c r="B596" s="80" t="s">
        <v>49</v>
      </c>
      <c r="C596" s="415">
        <v>0</v>
      </c>
      <c r="D596" s="102"/>
      <c r="E596" s="102"/>
      <c r="F596" s="102"/>
      <c r="G596" s="102"/>
      <c r="H596" s="102">
        <f>D596+E596+F596+G596</f>
        <v>0</v>
      </c>
      <c r="I596" s="229">
        <f t="shared" si="14"/>
        <v>0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0</v>
      </c>
      <c r="P596" s="378">
        <f t="shared" si="15"/>
        <v>0</v>
      </c>
    </row>
    <row r="597" spans="1:16" ht="13.5" thickBot="1">
      <c r="A597" s="48"/>
      <c r="B597" s="50"/>
      <c r="C597" s="76"/>
      <c r="D597" s="94"/>
      <c r="E597" s="95"/>
      <c r="F597" s="95"/>
      <c r="G597" s="95"/>
      <c r="H597" s="95"/>
      <c r="I597" s="229">
        <f t="shared" si="14"/>
        <v>0</v>
      </c>
      <c r="J597" s="107"/>
      <c r="K597" s="107"/>
      <c r="L597" s="107"/>
      <c r="M597" s="107"/>
      <c r="N597" s="112"/>
      <c r="O597" s="119"/>
      <c r="P597" s="378">
        <f t="shared" si="15"/>
        <v>0</v>
      </c>
    </row>
    <row r="598" spans="1:16" ht="13.5" thickBot="1">
      <c r="A598" s="54"/>
      <c r="B598" s="80" t="s">
        <v>191</v>
      </c>
      <c r="C598" s="415">
        <v>0</v>
      </c>
      <c r="D598" s="102"/>
      <c r="E598" s="102"/>
      <c r="F598" s="102"/>
      <c r="G598" s="102"/>
      <c r="H598" s="102">
        <f>D598+E598+F598+G598</f>
        <v>0</v>
      </c>
      <c r="I598" s="229">
        <f t="shared" si="14"/>
        <v>0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0</v>
      </c>
      <c r="P598" s="378">
        <f t="shared" si="15"/>
        <v>0</v>
      </c>
    </row>
    <row r="599" spans="1:16" ht="13.5" thickBot="1">
      <c r="A599" s="48"/>
      <c r="B599" s="48"/>
      <c r="C599" s="76"/>
      <c r="D599" s="94"/>
      <c r="E599" s="95"/>
      <c r="F599" s="95"/>
      <c r="G599" s="95"/>
      <c r="H599" s="95"/>
      <c r="I599" s="229">
        <f t="shared" si="14"/>
        <v>0</v>
      </c>
      <c r="J599" s="107"/>
      <c r="K599" s="107"/>
      <c r="L599" s="107"/>
      <c r="M599" s="107"/>
      <c r="N599" s="112"/>
      <c r="O599" s="119"/>
      <c r="P599" s="378">
        <f t="shared" si="15"/>
        <v>0</v>
      </c>
    </row>
    <row r="600" spans="1:16" ht="13.5" thickBot="1">
      <c r="A600" s="54"/>
      <c r="B600" s="80" t="s">
        <v>192</v>
      </c>
      <c r="C600" s="415">
        <v>0</v>
      </c>
      <c r="D600" s="102"/>
      <c r="E600" s="102"/>
      <c r="F600" s="102"/>
      <c r="G600" s="102"/>
      <c r="H600" s="102">
        <f>D600+E600+F600+G600</f>
        <v>0</v>
      </c>
      <c r="I600" s="229">
        <f t="shared" si="14"/>
        <v>0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0</v>
      </c>
      <c r="P600" s="378">
        <f t="shared" si="15"/>
        <v>0</v>
      </c>
    </row>
    <row r="601" spans="1:16" ht="13.5" thickBot="1">
      <c r="A601" s="48"/>
      <c r="B601" s="50"/>
      <c r="C601" s="76"/>
      <c r="D601" s="94"/>
      <c r="E601" s="95"/>
      <c r="F601" s="95"/>
      <c r="G601" s="95"/>
      <c r="H601" s="95"/>
      <c r="I601" s="229">
        <f t="shared" si="14"/>
        <v>0</v>
      </c>
      <c r="J601" s="107"/>
      <c r="K601" s="107"/>
      <c r="L601" s="107"/>
      <c r="M601" s="107"/>
      <c r="N601" s="112"/>
      <c r="O601" s="119"/>
      <c r="P601" s="378">
        <f t="shared" si="15"/>
        <v>0</v>
      </c>
    </row>
    <row r="602" spans="1:16" ht="13.5" thickBot="1">
      <c r="A602" s="54"/>
      <c r="B602" s="80" t="s">
        <v>193</v>
      </c>
      <c r="C602" s="415">
        <v>0</v>
      </c>
      <c r="D602" s="102"/>
      <c r="E602" s="102"/>
      <c r="F602" s="102"/>
      <c r="G602" s="102"/>
      <c r="H602" s="102">
        <f>D602+E602+F602+G602</f>
        <v>0</v>
      </c>
      <c r="I602" s="229">
        <f t="shared" si="14"/>
        <v>0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0</v>
      </c>
      <c r="P602" s="378">
        <f t="shared" si="15"/>
        <v>0</v>
      </c>
    </row>
    <row r="603" spans="1:16" ht="13.5" thickBot="1">
      <c r="A603" s="48"/>
      <c r="B603" s="50"/>
      <c r="C603" s="77"/>
      <c r="D603" s="94"/>
      <c r="E603" s="95"/>
      <c r="F603" s="95"/>
      <c r="G603" s="95"/>
      <c r="H603" s="95"/>
      <c r="I603" s="229">
        <f t="shared" si="14"/>
        <v>0</v>
      </c>
      <c r="J603" s="107"/>
      <c r="K603" s="107"/>
      <c r="L603" s="107"/>
      <c r="M603" s="107"/>
      <c r="N603" s="112"/>
      <c r="O603" s="119"/>
      <c r="P603" s="378">
        <f t="shared" si="15"/>
        <v>0</v>
      </c>
    </row>
    <row r="604" spans="1:16" ht="13.5" thickBot="1">
      <c r="A604" s="54"/>
      <c r="B604" s="80" t="s">
        <v>194</v>
      </c>
      <c r="C604" s="424">
        <v>0</v>
      </c>
      <c r="D604" s="102"/>
      <c r="E604" s="102"/>
      <c r="F604" s="102"/>
      <c r="G604" s="102"/>
      <c r="H604" s="102">
        <f>D604+E604+F604+G604</f>
        <v>0</v>
      </c>
      <c r="I604" s="229">
        <f t="shared" si="14"/>
        <v>0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0</v>
      </c>
      <c r="P604" s="378">
        <f t="shared" si="15"/>
        <v>0</v>
      </c>
    </row>
    <row r="605" spans="1:16" ht="13.5" thickBot="1">
      <c r="A605" s="53"/>
      <c r="B605" s="53"/>
      <c r="C605" s="189"/>
      <c r="D605" s="94"/>
      <c r="E605" s="95"/>
      <c r="F605" s="95"/>
      <c r="G605" s="95"/>
      <c r="H605" s="95"/>
      <c r="I605" s="229">
        <f t="shared" si="14"/>
        <v>0</v>
      </c>
      <c r="J605" s="107"/>
      <c r="K605" s="107"/>
      <c r="L605" s="107"/>
      <c r="M605" s="107"/>
      <c r="N605" s="120"/>
      <c r="O605" s="123"/>
      <c r="P605" s="378">
        <f t="shared" si="15"/>
        <v>0</v>
      </c>
    </row>
    <row r="606" spans="1:16" ht="13.5" thickBot="1">
      <c r="A606" s="54"/>
      <c r="B606" s="80" t="s">
        <v>195</v>
      </c>
      <c r="C606" s="187">
        <v>0</v>
      </c>
      <c r="D606" s="102"/>
      <c r="E606" s="102"/>
      <c r="F606" s="102"/>
      <c r="G606" s="102"/>
      <c r="H606" s="102">
        <f>D606+E606+F606+G606</f>
        <v>0</v>
      </c>
      <c r="I606" s="229">
        <f t="shared" si="14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  <c r="P606" s="378">
        <f t="shared" si="15"/>
        <v>0</v>
      </c>
    </row>
    <row r="607" spans="1:16" ht="13.5" thickBot="1">
      <c r="A607" s="56"/>
      <c r="B607" s="56"/>
      <c r="C607" s="189"/>
      <c r="D607" s="94"/>
      <c r="E607" s="95"/>
      <c r="F607" s="95"/>
      <c r="G607" s="95"/>
      <c r="H607" s="95"/>
      <c r="I607" s="229">
        <f t="shared" si="14"/>
        <v>0</v>
      </c>
      <c r="J607" s="107"/>
      <c r="K607" s="107"/>
      <c r="L607" s="107"/>
      <c r="M607" s="107"/>
      <c r="N607" s="120"/>
      <c r="O607" s="123"/>
      <c r="P607" s="378">
        <f t="shared" si="15"/>
        <v>0</v>
      </c>
    </row>
    <row r="608" spans="1:16" ht="13.5" thickBot="1">
      <c r="A608" s="314"/>
      <c r="B608" s="80" t="s">
        <v>197</v>
      </c>
      <c r="C608" s="424">
        <v>0</v>
      </c>
      <c r="D608" s="102"/>
      <c r="E608" s="102"/>
      <c r="F608" s="102"/>
      <c r="G608" s="102"/>
      <c r="H608" s="102">
        <f>D608+E608+F608+G608</f>
        <v>0</v>
      </c>
      <c r="I608" s="229">
        <f t="shared" si="14"/>
        <v>0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0</v>
      </c>
      <c r="P608" s="378">
        <f t="shared" si="15"/>
        <v>0</v>
      </c>
    </row>
    <row r="609" spans="1:16" ht="13.5" thickBot="1">
      <c r="A609" s="48"/>
      <c r="B609" s="50"/>
      <c r="C609" s="76"/>
      <c r="D609" s="94"/>
      <c r="E609" s="95"/>
      <c r="F609" s="95"/>
      <c r="G609" s="95"/>
      <c r="H609" s="95"/>
      <c r="I609" s="229">
        <f t="shared" si="14"/>
        <v>0</v>
      </c>
      <c r="J609" s="107"/>
      <c r="K609" s="107"/>
      <c r="L609" s="107"/>
      <c r="M609" s="107"/>
      <c r="N609" s="120"/>
      <c r="O609" s="123"/>
      <c r="P609" s="378">
        <f t="shared" si="15"/>
        <v>0</v>
      </c>
    </row>
    <row r="610" spans="1:16" ht="13.5" thickBot="1">
      <c r="A610" s="54"/>
      <c r="B610" s="80" t="s">
        <v>198</v>
      </c>
      <c r="C610" s="415">
        <v>-8142.32</v>
      </c>
      <c r="D610" s="102">
        <v>502.95</v>
      </c>
      <c r="E610" s="102">
        <v>502.95</v>
      </c>
      <c r="F610" s="102">
        <v>502.95</v>
      </c>
      <c r="G610" s="102">
        <v>502.95</v>
      </c>
      <c r="H610" s="102">
        <f>D610+E610+F610+G610</f>
        <v>2011.8</v>
      </c>
      <c r="I610" s="229">
        <f t="shared" si="14"/>
        <v>1549.9229583975346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-6592.397041602465</v>
      </c>
      <c r="P610" s="378">
        <f t="shared" si="15"/>
        <v>-6592.397041602465</v>
      </c>
    </row>
    <row r="611" spans="1:16" ht="13.5" thickBot="1">
      <c r="A611" s="48"/>
      <c r="B611" s="50"/>
      <c r="C611" s="76"/>
      <c r="D611" s="94"/>
      <c r="E611" s="95"/>
      <c r="F611" s="95"/>
      <c r="G611" s="95"/>
      <c r="H611" s="95"/>
      <c r="I611" s="229">
        <f t="shared" si="14"/>
        <v>0</v>
      </c>
      <c r="J611" s="107"/>
      <c r="K611" s="107"/>
      <c r="L611" s="107"/>
      <c r="M611" s="107"/>
      <c r="N611" s="120"/>
      <c r="O611" s="123"/>
      <c r="P611" s="378">
        <f t="shared" si="15"/>
        <v>0</v>
      </c>
    </row>
    <row r="612" spans="1:16" ht="13.5" thickBot="1">
      <c r="A612" s="54"/>
      <c r="B612" s="58" t="s">
        <v>54</v>
      </c>
      <c r="C612" s="415">
        <v>0</v>
      </c>
      <c r="D612" s="102"/>
      <c r="E612" s="102"/>
      <c r="F612" s="102"/>
      <c r="G612" s="102"/>
      <c r="H612" s="102">
        <f>D612+E612+F612+G612</f>
        <v>0</v>
      </c>
      <c r="I612" s="229">
        <f t="shared" si="14"/>
        <v>0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0</v>
      </c>
      <c r="P612" s="378">
        <f t="shared" si="15"/>
        <v>0</v>
      </c>
    </row>
    <row r="613" spans="1:16" ht="13.5" thickBot="1">
      <c r="A613" s="48"/>
      <c r="B613" s="50"/>
      <c r="C613" s="76"/>
      <c r="D613" s="94"/>
      <c r="E613" s="95"/>
      <c r="F613" s="95"/>
      <c r="G613" s="95"/>
      <c r="H613" s="95"/>
      <c r="I613" s="229">
        <f t="shared" si="14"/>
        <v>0</v>
      </c>
      <c r="J613" s="107"/>
      <c r="K613" s="107"/>
      <c r="L613" s="107"/>
      <c r="M613" s="107"/>
      <c r="N613" s="120"/>
      <c r="O613" s="123"/>
      <c r="P613" s="378">
        <f t="shared" si="15"/>
        <v>0</v>
      </c>
    </row>
    <row r="614" spans="1:16" ht="13.5" thickBot="1">
      <c r="A614" s="54"/>
      <c r="B614" s="80" t="s">
        <v>199</v>
      </c>
      <c r="C614" s="415">
        <v>75215.43</v>
      </c>
      <c r="D614" s="102">
        <v>15269.43</v>
      </c>
      <c r="E614" s="102">
        <v>15269.43</v>
      </c>
      <c r="F614" s="102">
        <v>15269.43</v>
      </c>
      <c r="G614" s="102">
        <v>15269.43</v>
      </c>
      <c r="H614" s="102">
        <f>D614+E614+F614+G614</f>
        <v>61077.72</v>
      </c>
      <c r="I614" s="229">
        <f aca="true" t="shared" si="16" ref="I614:I655">H614/1.1/1.18</f>
        <v>47055.254237288136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122270.68423728814</v>
      </c>
      <c r="P614" s="378">
        <f t="shared" si="15"/>
        <v>122270.68423728814</v>
      </c>
    </row>
    <row r="615" spans="1:16" ht="13.5" thickBot="1">
      <c r="A615" s="48"/>
      <c r="B615" s="48"/>
      <c r="C615" s="76"/>
      <c r="D615" s="94"/>
      <c r="E615" s="95"/>
      <c r="F615" s="95"/>
      <c r="G615" s="95"/>
      <c r="H615" s="95"/>
      <c r="I615" s="229">
        <f t="shared" si="16"/>
        <v>0</v>
      </c>
      <c r="J615" s="107"/>
      <c r="K615" s="107"/>
      <c r="L615" s="107"/>
      <c r="M615" s="107"/>
      <c r="N615" s="120"/>
      <c r="O615" s="123"/>
      <c r="P615" s="378">
        <f aca="true" t="shared" si="17" ref="P615:P656">C615+I615-N615</f>
        <v>0</v>
      </c>
    </row>
    <row r="616" spans="1:16" ht="13.5" thickBot="1">
      <c r="A616" s="54"/>
      <c r="B616" s="80" t="s">
        <v>336</v>
      </c>
      <c r="C616" s="415">
        <v>0</v>
      </c>
      <c r="D616" s="102"/>
      <c r="E616" s="102"/>
      <c r="F616" s="102"/>
      <c r="G616" s="102"/>
      <c r="H616" s="102">
        <f>D616+E616+F616+G616</f>
        <v>0</v>
      </c>
      <c r="I616" s="229">
        <f t="shared" si="16"/>
        <v>0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0</v>
      </c>
      <c r="P616" s="378">
        <f t="shared" si="17"/>
        <v>0</v>
      </c>
    </row>
    <row r="617" spans="1:16" ht="13.5" thickBot="1">
      <c r="A617" s="48"/>
      <c r="B617" s="48"/>
      <c r="C617" s="76"/>
      <c r="D617" s="94"/>
      <c r="E617" s="95"/>
      <c r="F617" s="95"/>
      <c r="G617" s="95"/>
      <c r="H617" s="95"/>
      <c r="I617" s="229">
        <f t="shared" si="16"/>
        <v>0</v>
      </c>
      <c r="J617" s="107"/>
      <c r="K617" s="107"/>
      <c r="L617" s="107"/>
      <c r="M617" s="107"/>
      <c r="N617" s="120"/>
      <c r="O617" s="123"/>
      <c r="P617" s="378">
        <f t="shared" si="17"/>
        <v>0</v>
      </c>
    </row>
    <row r="618" spans="1:16" ht="13.5" thickBot="1">
      <c r="A618" s="54"/>
      <c r="B618" s="80" t="s">
        <v>332</v>
      </c>
      <c r="C618" s="415">
        <v>0</v>
      </c>
      <c r="D618" s="102"/>
      <c r="E618" s="102"/>
      <c r="F618" s="102"/>
      <c r="G618" s="102"/>
      <c r="H618" s="102">
        <f>D618+E618+F618+G618</f>
        <v>0</v>
      </c>
      <c r="I618" s="229">
        <f t="shared" si="16"/>
        <v>0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0</v>
      </c>
      <c r="P618" s="378">
        <f t="shared" si="17"/>
        <v>0</v>
      </c>
    </row>
    <row r="619" spans="1:16" ht="13.5" thickBot="1">
      <c r="A619" s="49"/>
      <c r="B619" s="50"/>
      <c r="C619" s="73"/>
      <c r="D619" s="94"/>
      <c r="E619" s="95"/>
      <c r="F619" s="95"/>
      <c r="G619" s="95"/>
      <c r="H619" s="95"/>
      <c r="I619" s="229">
        <f t="shared" si="16"/>
        <v>0</v>
      </c>
      <c r="J619" s="107"/>
      <c r="K619" s="107"/>
      <c r="L619" s="107"/>
      <c r="M619" s="107"/>
      <c r="N619" s="120"/>
      <c r="O619" s="123"/>
      <c r="P619" s="378">
        <f t="shared" si="17"/>
        <v>0</v>
      </c>
    </row>
    <row r="620" spans="1:16" ht="13.5" thickBot="1">
      <c r="A620" s="46"/>
      <c r="B620" s="45" t="s">
        <v>55</v>
      </c>
      <c r="C620" s="187">
        <v>0</v>
      </c>
      <c r="D620" s="102"/>
      <c r="E620" s="102"/>
      <c r="F620" s="102"/>
      <c r="G620" s="102"/>
      <c r="H620" s="102">
        <f>D620+E620+F620+G620</f>
        <v>0</v>
      </c>
      <c r="I620" s="229">
        <f t="shared" si="16"/>
        <v>0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0</v>
      </c>
      <c r="P620" s="378">
        <f t="shared" si="17"/>
        <v>0</v>
      </c>
    </row>
    <row r="621" spans="1:16" ht="13.5" thickBot="1">
      <c r="A621" s="66"/>
      <c r="B621" s="427"/>
      <c r="C621" s="426"/>
      <c r="D621" s="94"/>
      <c r="E621" s="95"/>
      <c r="F621" s="95"/>
      <c r="G621" s="95"/>
      <c r="H621" s="95"/>
      <c r="I621" s="229">
        <f t="shared" si="16"/>
        <v>0</v>
      </c>
      <c r="J621" s="107"/>
      <c r="K621" s="107"/>
      <c r="L621" s="107"/>
      <c r="M621" s="107"/>
      <c r="N621" s="120"/>
      <c r="O621" s="123"/>
      <c r="P621" s="378">
        <f t="shared" si="17"/>
        <v>0</v>
      </c>
    </row>
    <row r="622" spans="1:16" ht="13.5" thickBot="1">
      <c r="A622" s="54"/>
      <c r="B622" s="428" t="s">
        <v>200</v>
      </c>
      <c r="C622" s="415">
        <v>0</v>
      </c>
      <c r="D622" s="102"/>
      <c r="E622" s="102"/>
      <c r="F622" s="102"/>
      <c r="G622" s="102"/>
      <c r="H622" s="102">
        <f>D622+E622+F622+G622</f>
        <v>0</v>
      </c>
      <c r="I622" s="229">
        <f t="shared" si="16"/>
        <v>0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0</v>
      </c>
      <c r="P622" s="378">
        <f t="shared" si="17"/>
        <v>0</v>
      </c>
    </row>
    <row r="623" spans="1:16" ht="13.5" thickBot="1">
      <c r="A623" s="52"/>
      <c r="B623" s="52"/>
      <c r="C623" s="76"/>
      <c r="D623" s="94"/>
      <c r="E623" s="95"/>
      <c r="F623" s="95"/>
      <c r="G623" s="95"/>
      <c r="H623" s="95"/>
      <c r="I623" s="229">
        <f t="shared" si="16"/>
        <v>0</v>
      </c>
      <c r="J623" s="107"/>
      <c r="K623" s="107"/>
      <c r="L623" s="107"/>
      <c r="M623" s="107"/>
      <c r="N623" s="120"/>
      <c r="O623" s="123"/>
      <c r="P623" s="378">
        <f t="shared" si="17"/>
        <v>0</v>
      </c>
    </row>
    <row r="624" spans="1:16" ht="13.5" thickBot="1">
      <c r="A624" s="54"/>
      <c r="B624" s="80" t="s">
        <v>201</v>
      </c>
      <c r="C624" s="415">
        <v>0</v>
      </c>
      <c r="D624" s="241"/>
      <c r="E624" s="102"/>
      <c r="F624" s="102"/>
      <c r="G624" s="102"/>
      <c r="H624" s="102">
        <f>D624+E624+F624+G624</f>
        <v>0</v>
      </c>
      <c r="I624" s="229">
        <f t="shared" si="16"/>
        <v>0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0</v>
      </c>
      <c r="P624" s="378">
        <f t="shared" si="17"/>
        <v>0</v>
      </c>
    </row>
    <row r="625" spans="1:16" ht="13.5" thickBot="1">
      <c r="A625" s="48"/>
      <c r="B625" s="48"/>
      <c r="C625" s="76"/>
      <c r="D625" s="103"/>
      <c r="E625" s="95"/>
      <c r="F625" s="95"/>
      <c r="G625" s="95"/>
      <c r="H625" s="95"/>
      <c r="I625" s="229">
        <f t="shared" si="16"/>
        <v>0</v>
      </c>
      <c r="J625" s="107"/>
      <c r="K625" s="107"/>
      <c r="L625" s="107"/>
      <c r="M625" s="107"/>
      <c r="N625" s="120"/>
      <c r="O625" s="123"/>
      <c r="P625" s="378">
        <f t="shared" si="17"/>
        <v>0</v>
      </c>
    </row>
    <row r="626" spans="1:16" ht="13.5" thickBot="1">
      <c r="A626" s="314"/>
      <c r="B626" s="58" t="s">
        <v>202</v>
      </c>
      <c r="C626" s="415">
        <v>0</v>
      </c>
      <c r="D626" s="102"/>
      <c r="E626" s="102"/>
      <c r="F626" s="102"/>
      <c r="G626" s="102"/>
      <c r="H626" s="102">
        <f>D626+E626+F626+G626</f>
        <v>0</v>
      </c>
      <c r="I626" s="229">
        <f t="shared" si="16"/>
        <v>0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0</v>
      </c>
      <c r="P626" s="378">
        <f t="shared" si="17"/>
        <v>0</v>
      </c>
    </row>
    <row r="627" spans="1:16" ht="13.5" thickBot="1">
      <c r="A627" s="52"/>
      <c r="B627" s="52"/>
      <c r="C627" s="76"/>
      <c r="D627" s="94"/>
      <c r="E627" s="95"/>
      <c r="F627" s="95"/>
      <c r="G627" s="95"/>
      <c r="H627" s="95"/>
      <c r="I627" s="229">
        <f t="shared" si="16"/>
        <v>0</v>
      </c>
      <c r="J627" s="107"/>
      <c r="K627" s="107"/>
      <c r="L627" s="107"/>
      <c r="M627" s="107"/>
      <c r="N627" s="120"/>
      <c r="O627" s="123"/>
      <c r="P627" s="378">
        <f t="shared" si="17"/>
        <v>0</v>
      </c>
    </row>
    <row r="628" spans="1:16" ht="13.5" thickBot="1">
      <c r="A628" s="314"/>
      <c r="B628" s="80" t="s">
        <v>204</v>
      </c>
      <c r="C628" s="416">
        <v>0</v>
      </c>
      <c r="D628" s="102"/>
      <c r="E628" s="102"/>
      <c r="F628" s="102"/>
      <c r="G628" s="102"/>
      <c r="H628" s="102">
        <f>D628+E628+F628+G628</f>
        <v>0</v>
      </c>
      <c r="I628" s="229">
        <f t="shared" si="16"/>
        <v>0</v>
      </c>
      <c r="J628" s="109"/>
      <c r="K628" s="109"/>
      <c r="L628" s="109"/>
      <c r="M628" s="109"/>
      <c r="N628" s="236">
        <f>J628+K628+L628+M628</f>
        <v>0</v>
      </c>
      <c r="O628" s="146">
        <f>C628+H628-N628</f>
        <v>0</v>
      </c>
      <c r="P628" s="378">
        <f t="shared" si="17"/>
        <v>0</v>
      </c>
    </row>
    <row r="629" spans="1:16" ht="13.5" thickBot="1">
      <c r="A629" s="48"/>
      <c r="B629" s="48"/>
      <c r="C629" s="76"/>
      <c r="D629" s="94"/>
      <c r="E629" s="95"/>
      <c r="F629" s="95"/>
      <c r="G629" s="95"/>
      <c r="H629" s="95"/>
      <c r="I629" s="229">
        <f t="shared" si="16"/>
        <v>0</v>
      </c>
      <c r="J629" s="107"/>
      <c r="K629" s="107"/>
      <c r="L629" s="107"/>
      <c r="M629" s="107"/>
      <c r="N629" s="120"/>
      <c r="O629" s="123"/>
      <c r="P629" s="378">
        <f t="shared" si="17"/>
        <v>0</v>
      </c>
    </row>
    <row r="630" spans="1:16" ht="13.5" thickBot="1">
      <c r="A630" s="54"/>
      <c r="B630" s="80" t="s">
        <v>205</v>
      </c>
      <c r="C630" s="416">
        <v>0</v>
      </c>
      <c r="D630" s="102"/>
      <c r="E630" s="102"/>
      <c r="F630" s="102"/>
      <c r="G630" s="102"/>
      <c r="H630" s="102">
        <f>D630+E630+F630+G630</f>
        <v>0</v>
      </c>
      <c r="I630" s="229">
        <f t="shared" si="16"/>
        <v>0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0</v>
      </c>
      <c r="P630" s="378">
        <f t="shared" si="17"/>
        <v>0</v>
      </c>
    </row>
    <row r="631" spans="1:16" ht="13.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6"/>
        <v>0</v>
      </c>
      <c r="J631" s="275"/>
      <c r="K631" s="275"/>
      <c r="L631" s="275"/>
      <c r="M631" s="275"/>
      <c r="N631" s="274"/>
      <c r="O631" s="276"/>
      <c r="P631" s="378">
        <f t="shared" si="17"/>
        <v>0</v>
      </c>
    </row>
    <row r="632" spans="1:16" ht="13.5" thickBot="1">
      <c r="A632" s="46"/>
      <c r="B632" s="11" t="s">
        <v>285</v>
      </c>
      <c r="C632" s="190">
        <v>0</v>
      </c>
      <c r="D632" s="102"/>
      <c r="E632" s="102"/>
      <c r="F632" s="102"/>
      <c r="G632" s="102"/>
      <c r="H632" s="102">
        <f>D632+E632+F632+G632</f>
        <v>0</v>
      </c>
      <c r="I632" s="229">
        <f t="shared" si="16"/>
        <v>0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0</v>
      </c>
      <c r="P632" s="378">
        <f t="shared" si="17"/>
        <v>0</v>
      </c>
    </row>
    <row r="633" spans="1:16" ht="13.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6"/>
        <v>0</v>
      </c>
      <c r="J633" s="285"/>
      <c r="K633" s="285"/>
      <c r="L633" s="285"/>
      <c r="M633" s="285"/>
      <c r="N633" s="284"/>
      <c r="O633" s="159"/>
      <c r="P633" s="378">
        <f t="shared" si="17"/>
        <v>0</v>
      </c>
    </row>
    <row r="634" spans="1:16" ht="13.5" thickBot="1">
      <c r="A634" s="46"/>
      <c r="B634" s="11" t="s">
        <v>286</v>
      </c>
      <c r="C634" s="190">
        <v>0</v>
      </c>
      <c r="D634" s="102"/>
      <c r="E634" s="102"/>
      <c r="F634" s="102"/>
      <c r="G634" s="102"/>
      <c r="H634" s="102">
        <f>D634+E634+F634+G634</f>
        <v>0</v>
      </c>
      <c r="I634" s="229">
        <f t="shared" si="16"/>
        <v>0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0</v>
      </c>
      <c r="P634" s="378">
        <f t="shared" si="17"/>
        <v>0</v>
      </c>
    </row>
    <row r="635" spans="1:16" ht="13.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6"/>
        <v>0</v>
      </c>
      <c r="J635" s="285"/>
      <c r="K635" s="285"/>
      <c r="L635" s="285"/>
      <c r="M635" s="285"/>
      <c r="N635" s="284"/>
      <c r="O635" s="159"/>
      <c r="P635" s="378">
        <f t="shared" si="17"/>
        <v>0</v>
      </c>
    </row>
    <row r="636" spans="1:16" ht="13.5" thickBot="1">
      <c r="A636" s="46"/>
      <c r="B636" s="11" t="s">
        <v>287</v>
      </c>
      <c r="C636" s="190">
        <v>0</v>
      </c>
      <c r="D636" s="102"/>
      <c r="E636" s="102"/>
      <c r="F636" s="102"/>
      <c r="G636" s="102"/>
      <c r="H636" s="102">
        <f>D636+E636+F636+G636</f>
        <v>0</v>
      </c>
      <c r="I636" s="229">
        <f t="shared" si="16"/>
        <v>0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0</v>
      </c>
      <c r="P636" s="378">
        <f t="shared" si="17"/>
        <v>0</v>
      </c>
    </row>
    <row r="637" spans="1:16" ht="13.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6"/>
        <v>0</v>
      </c>
      <c r="J637" s="285"/>
      <c r="K637" s="285"/>
      <c r="L637" s="285"/>
      <c r="M637" s="285"/>
      <c r="N637" s="284"/>
      <c r="O637" s="159"/>
      <c r="P637" s="378">
        <f t="shared" si="17"/>
        <v>0</v>
      </c>
    </row>
    <row r="638" spans="1:16" ht="13.5" thickBot="1">
      <c r="A638" s="46"/>
      <c r="B638" s="11" t="s">
        <v>288</v>
      </c>
      <c r="C638" s="190">
        <v>6934.38</v>
      </c>
      <c r="D638" s="102">
        <v>1174.02</v>
      </c>
      <c r="E638" s="102">
        <v>1174.02</v>
      </c>
      <c r="F638" s="102">
        <v>1174.02</v>
      </c>
      <c r="G638" s="102">
        <v>1174.02</v>
      </c>
      <c r="H638" s="102">
        <f>D638+E638+F638+G638</f>
        <v>4696.08</v>
      </c>
      <c r="I638" s="229">
        <f t="shared" si="16"/>
        <v>3617.935285053929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10552.31528505393</v>
      </c>
      <c r="P638" s="378">
        <f t="shared" si="17"/>
        <v>10552.31528505393</v>
      </c>
    </row>
    <row r="639" spans="1:16" ht="13.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6"/>
        <v>0</v>
      </c>
      <c r="J639" s="285"/>
      <c r="K639" s="285"/>
      <c r="L639" s="285"/>
      <c r="M639" s="285"/>
      <c r="N639" s="284"/>
      <c r="O639" s="159"/>
      <c r="P639" s="378">
        <f t="shared" si="17"/>
        <v>0</v>
      </c>
    </row>
    <row r="640" spans="1:16" ht="13.5" thickBot="1">
      <c r="A640" s="46"/>
      <c r="B640" s="11" t="s">
        <v>289</v>
      </c>
      <c r="C640" s="190">
        <v>1938.69</v>
      </c>
      <c r="D640" s="102">
        <v>328.23</v>
      </c>
      <c r="E640" s="102">
        <v>328.23</v>
      </c>
      <c r="F640" s="102">
        <v>328.23</v>
      </c>
      <c r="G640" s="102">
        <v>328.23</v>
      </c>
      <c r="H640" s="102">
        <f>D640+E640+F640+G640</f>
        <v>1312.92</v>
      </c>
      <c r="I640" s="229">
        <f t="shared" si="16"/>
        <v>1011.4946070878274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2950.1846070878273</v>
      </c>
      <c r="P640" s="378">
        <f t="shared" si="17"/>
        <v>2950.1846070878273</v>
      </c>
    </row>
    <row r="641" spans="1:16" ht="13.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6"/>
        <v>0</v>
      </c>
      <c r="J641" s="285"/>
      <c r="K641" s="285"/>
      <c r="L641" s="285"/>
      <c r="M641" s="285"/>
      <c r="N641" s="284"/>
      <c r="O641" s="159"/>
      <c r="P641" s="378">
        <f t="shared" si="17"/>
        <v>0</v>
      </c>
    </row>
    <row r="642" spans="1:16" ht="13.5" thickBot="1">
      <c r="A642" s="46"/>
      <c r="B642" s="11" t="s">
        <v>290</v>
      </c>
      <c r="C642" s="190">
        <v>0</v>
      </c>
      <c r="D642" s="102"/>
      <c r="E642" s="102"/>
      <c r="F642" s="102"/>
      <c r="G642" s="102"/>
      <c r="H642" s="102">
        <f>D642+E642+F642+G642</f>
        <v>0</v>
      </c>
      <c r="I642" s="229">
        <f t="shared" si="16"/>
        <v>0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0</v>
      </c>
      <c r="P642" s="378">
        <f t="shared" si="17"/>
        <v>0</v>
      </c>
    </row>
    <row r="643" spans="1:16" ht="13.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6"/>
        <v>0</v>
      </c>
      <c r="J643" s="285"/>
      <c r="K643" s="285"/>
      <c r="L643" s="285"/>
      <c r="M643" s="285"/>
      <c r="N643" s="284"/>
      <c r="O643" s="159"/>
      <c r="P643" s="378">
        <f t="shared" si="17"/>
        <v>0</v>
      </c>
    </row>
    <row r="644" spans="1:16" ht="13.5" thickBot="1">
      <c r="A644" s="46"/>
      <c r="B644" s="11" t="s">
        <v>291</v>
      </c>
      <c r="C644" s="190">
        <v>-15058.2</v>
      </c>
      <c r="D644" s="102">
        <v>838.53</v>
      </c>
      <c r="E644" s="102">
        <v>838.53</v>
      </c>
      <c r="F644" s="102">
        <v>838.53</v>
      </c>
      <c r="G644" s="102">
        <v>838.53</v>
      </c>
      <c r="H644" s="102">
        <f>D644+E644+F644+G644</f>
        <v>3354.12</v>
      </c>
      <c r="I644" s="229">
        <f t="shared" si="16"/>
        <v>2584.0677966101694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-12474.132203389832</v>
      </c>
      <c r="P644" s="378">
        <f t="shared" si="17"/>
        <v>-12474.132203389832</v>
      </c>
    </row>
    <row r="645" spans="1:16" ht="13.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6"/>
        <v>0</v>
      </c>
      <c r="J645" s="285"/>
      <c r="K645" s="285"/>
      <c r="L645" s="285"/>
      <c r="M645" s="285"/>
      <c r="N645" s="284"/>
      <c r="O645" s="159"/>
      <c r="P645" s="378">
        <f t="shared" si="17"/>
        <v>0</v>
      </c>
    </row>
    <row r="646" spans="1:16" ht="13.5" thickBot="1">
      <c r="A646" s="46"/>
      <c r="B646" s="11" t="s">
        <v>292</v>
      </c>
      <c r="C646" s="190">
        <v>2877.13</v>
      </c>
      <c r="D646" s="102">
        <v>487.11</v>
      </c>
      <c r="E646" s="102">
        <v>487.11</v>
      </c>
      <c r="F646" s="102">
        <v>487.11</v>
      </c>
      <c r="G646" s="102">
        <v>487.11</v>
      </c>
      <c r="H646" s="102">
        <f>D646+E646+F646+G646</f>
        <v>1948.44</v>
      </c>
      <c r="I646" s="229">
        <f t="shared" si="16"/>
        <v>1501.1093990755007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4378.239399075501</v>
      </c>
      <c r="P646" s="378">
        <f t="shared" si="17"/>
        <v>4378.239399075501</v>
      </c>
    </row>
    <row r="647" spans="1:16" ht="13.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6"/>
        <v>0</v>
      </c>
      <c r="J647" s="285"/>
      <c r="K647" s="285"/>
      <c r="L647" s="285"/>
      <c r="M647" s="285"/>
      <c r="N647" s="284"/>
      <c r="O647" s="159"/>
      <c r="P647" s="378">
        <f t="shared" si="17"/>
        <v>0</v>
      </c>
    </row>
    <row r="648" spans="1:16" ht="13.5" thickBot="1">
      <c r="A648" s="46"/>
      <c r="B648" s="11" t="s">
        <v>293</v>
      </c>
      <c r="C648" s="190">
        <v>0</v>
      </c>
      <c r="D648" s="102"/>
      <c r="E648" s="102"/>
      <c r="F648" s="102"/>
      <c r="G648" s="102"/>
      <c r="H648" s="102">
        <f>D648+E648+F648+G648</f>
        <v>0</v>
      </c>
      <c r="I648" s="229">
        <f t="shared" si="16"/>
        <v>0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0</v>
      </c>
      <c r="P648" s="378">
        <f t="shared" si="17"/>
        <v>0</v>
      </c>
    </row>
    <row r="649" spans="1:16" ht="13.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6"/>
        <v>0</v>
      </c>
      <c r="J649" s="285"/>
      <c r="K649" s="285"/>
      <c r="L649" s="285"/>
      <c r="M649" s="285"/>
      <c r="N649" s="284"/>
      <c r="O649" s="159"/>
      <c r="P649" s="378">
        <f t="shared" si="17"/>
        <v>0</v>
      </c>
    </row>
    <row r="650" spans="1:16" ht="13.5" thickBot="1">
      <c r="A650" s="46"/>
      <c r="B650" s="11" t="s">
        <v>294</v>
      </c>
      <c r="C650" s="190">
        <v>975.64</v>
      </c>
      <c r="D650" s="102">
        <v>165.18</v>
      </c>
      <c r="E650" s="102">
        <v>165.18</v>
      </c>
      <c r="F650" s="102">
        <v>165.18</v>
      </c>
      <c r="G650" s="102">
        <v>165.18</v>
      </c>
      <c r="H650" s="102">
        <f>D650+E650+F650+G650</f>
        <v>660.72</v>
      </c>
      <c r="I650" s="229">
        <f t="shared" si="16"/>
        <v>509.0292758089368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1484.6692758089368</v>
      </c>
      <c r="P650" s="378">
        <f t="shared" si="17"/>
        <v>1484.6692758089368</v>
      </c>
    </row>
    <row r="651" spans="1:16" ht="13.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6"/>
        <v>0</v>
      </c>
      <c r="J651" s="285"/>
      <c r="K651" s="285"/>
      <c r="L651" s="285"/>
      <c r="M651" s="285"/>
      <c r="N651" s="284"/>
      <c r="O651" s="159"/>
      <c r="P651" s="378">
        <f t="shared" si="17"/>
        <v>0</v>
      </c>
    </row>
    <row r="652" spans="1:16" ht="13.5" thickBot="1">
      <c r="A652" s="46"/>
      <c r="B652" s="11" t="s">
        <v>316</v>
      </c>
      <c r="C652" s="190">
        <v>0</v>
      </c>
      <c r="D652" s="102"/>
      <c r="E652" s="102"/>
      <c r="F652" s="102"/>
      <c r="G652" s="102"/>
      <c r="H652" s="102">
        <f>D652+E652+F652+G652</f>
        <v>0</v>
      </c>
      <c r="I652" s="229">
        <f t="shared" si="16"/>
        <v>0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0</v>
      </c>
      <c r="P652" s="378">
        <f t="shared" si="17"/>
        <v>0</v>
      </c>
    </row>
    <row r="653" spans="1:16" ht="13.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6"/>
        <v>0</v>
      </c>
      <c r="J653" s="285"/>
      <c r="K653" s="285"/>
      <c r="L653" s="285"/>
      <c r="M653" s="285"/>
      <c r="N653" s="284"/>
      <c r="O653" s="159"/>
      <c r="P653" s="378">
        <f t="shared" si="17"/>
        <v>0</v>
      </c>
    </row>
    <row r="654" spans="1:16" ht="13.5" thickBot="1">
      <c r="A654" s="46"/>
      <c r="B654" s="11" t="s">
        <v>357</v>
      </c>
      <c r="C654" s="190">
        <v>0</v>
      </c>
      <c r="D654" s="102"/>
      <c r="E654" s="102"/>
      <c r="F654" s="102"/>
      <c r="G654" s="102"/>
      <c r="H654" s="102">
        <f>D654+E654+F654+G654</f>
        <v>0</v>
      </c>
      <c r="I654" s="229">
        <f t="shared" si="16"/>
        <v>0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0</v>
      </c>
      <c r="P654" s="378">
        <f t="shared" si="17"/>
        <v>0</v>
      </c>
    </row>
    <row r="655" spans="1:16" ht="13.5" thickBot="1">
      <c r="A655" s="48"/>
      <c r="B655" s="48" t="s">
        <v>381</v>
      </c>
      <c r="C655" s="76"/>
      <c r="D655" s="273"/>
      <c r="E655" s="273"/>
      <c r="F655" s="273"/>
      <c r="G655" s="273"/>
      <c r="H655" s="273"/>
      <c r="I655" s="229">
        <f t="shared" si="16"/>
        <v>0</v>
      </c>
      <c r="J655" s="275"/>
      <c r="K655" s="275"/>
      <c r="L655" s="275"/>
      <c r="M655" s="275"/>
      <c r="N655" s="274"/>
      <c r="O655" s="276"/>
      <c r="P655" s="378">
        <f t="shared" si="17"/>
        <v>0</v>
      </c>
    </row>
    <row r="656" spans="1:16" ht="13.5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  <c r="P656" s="378">
        <f t="shared" si="17"/>
        <v>0</v>
      </c>
    </row>
    <row r="657" spans="1:16" ht="13.5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-213018.13999999996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89283.45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89283.45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90951.46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94287.48</v>
      </c>
      <c r="H657" s="137">
        <f>D657+E657+F657+G657</f>
        <v>363805.83999999997</v>
      </c>
      <c r="I657" s="37">
        <f aca="true" t="shared" si="18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280281.8489984592</v>
      </c>
      <c r="J657" s="37">
        <f t="shared" si="18"/>
        <v>0</v>
      </c>
      <c r="K657" s="37">
        <f t="shared" si="18"/>
        <v>0</v>
      </c>
      <c r="L657" s="37">
        <f t="shared" si="18"/>
        <v>0</v>
      </c>
      <c r="M657" s="37">
        <f t="shared" si="18"/>
        <v>0</v>
      </c>
      <c r="N657" s="37">
        <f t="shared" si="18"/>
        <v>0</v>
      </c>
      <c r="O657" s="37">
        <f t="shared" si="18"/>
        <v>67263.70899845922</v>
      </c>
      <c r="P657" s="378">
        <f>SUM(P550:P656)</f>
        <v>67263.70899845922</v>
      </c>
    </row>
    <row r="658" spans="1:16" ht="13.5" thickBot="1">
      <c r="A658" s="1"/>
      <c r="B658" s="134" t="s">
        <v>403</v>
      </c>
      <c r="C658" s="78"/>
      <c r="D658" s="42"/>
      <c r="E658" s="42"/>
      <c r="F658" s="42"/>
      <c r="G658" s="42"/>
      <c r="H658" s="137"/>
      <c r="I658" s="229">
        <f>H657-I657</f>
        <v>83523.9910015408</v>
      </c>
      <c r="J658" s="42"/>
      <c r="K658" s="42"/>
      <c r="L658" s="42"/>
      <c r="M658" s="42"/>
      <c r="N658" s="145">
        <f>J658+K658+L658+M658</f>
        <v>0</v>
      </c>
      <c r="O658" s="146"/>
      <c r="P658" s="378"/>
    </row>
    <row r="659" spans="1:16" ht="13.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>
        <f>J659+K659+L659+M659</f>
        <v>0</v>
      </c>
      <c r="O659" s="146"/>
      <c r="P659" s="378"/>
    </row>
    <row r="660" spans="1:16" ht="13.5" thickBot="1">
      <c r="A660" s="154"/>
      <c r="B660" s="155" t="s">
        <v>5</v>
      </c>
      <c r="C660" s="243">
        <f>C659+C658+C657</f>
        <v>-213018.13999999996</v>
      </c>
      <c r="D660" s="167"/>
      <c r="E660" s="167"/>
      <c r="F660" s="167"/>
      <c r="G660" s="167"/>
      <c r="H660" s="163"/>
      <c r="I660" s="243">
        <f>I659+I658+I657</f>
        <v>363805.83999999997</v>
      </c>
      <c r="J660" s="167"/>
      <c r="K660" s="167"/>
      <c r="L660" s="167"/>
      <c r="M660" s="167"/>
      <c r="N660" s="164">
        <f>J660+K660+L660+M660</f>
        <v>0</v>
      </c>
      <c r="O660" s="243">
        <f>O659+O658+O657</f>
        <v>67263.70899845922</v>
      </c>
      <c r="P660" s="378"/>
    </row>
    <row r="661" spans="1:16" ht="12.75">
      <c r="A661" s="12"/>
      <c r="B661" s="12"/>
      <c r="C661" s="69"/>
      <c r="D661" s="12"/>
      <c r="E661" s="12"/>
      <c r="F661" s="12"/>
      <c r="G661" s="12"/>
      <c r="H661" s="12"/>
      <c r="I661" s="378"/>
      <c r="J661" s="12"/>
      <c r="K661" s="12"/>
      <c r="L661" s="12"/>
      <c r="M661" s="12"/>
      <c r="N661" s="12"/>
      <c r="O661" s="12"/>
      <c r="P661" s="12"/>
    </row>
    <row r="662" spans="1:16" ht="12.75">
      <c r="A662" s="12"/>
      <c r="B662" s="508" t="s">
        <v>379</v>
      </c>
      <c r="C662" s="508"/>
      <c r="D662" s="12"/>
      <c r="E662" s="12"/>
      <c r="F662" s="12"/>
      <c r="G662" s="12"/>
      <c r="H662" s="12"/>
      <c r="I662" s="482"/>
      <c r="J662" s="12"/>
      <c r="K662" s="12"/>
      <c r="L662" s="12"/>
      <c r="M662" s="12"/>
      <c r="N662" s="12"/>
      <c r="O662" s="12"/>
      <c r="P662" s="12"/>
    </row>
    <row r="663" spans="1:16" ht="12.75">
      <c r="A663" s="12"/>
      <c r="B663" s="12"/>
      <c r="C663" s="69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0"/>
  <sheetViews>
    <sheetView zoomScalePageLayoutView="0" workbookViewId="0" topLeftCell="A1">
      <selection activeCell="A1" sqref="A1:O660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14.25390625" style="0" customWidth="1"/>
    <col min="9" max="9" width="14.75390625" style="0" customWidth="1"/>
    <col min="15" max="15" width="14.875" style="0" customWidth="1"/>
  </cols>
  <sheetData>
    <row r="1" spans="1:15" ht="12.75">
      <c r="A1" s="12"/>
      <c r="B1" s="38"/>
      <c r="C1" s="308"/>
      <c r="D1" s="24"/>
      <c r="E1" s="24"/>
      <c r="F1" s="24"/>
      <c r="G1" s="24"/>
      <c r="H1" s="12"/>
      <c r="I1" s="12"/>
      <c r="J1" s="12"/>
      <c r="K1" s="12"/>
      <c r="L1" s="12"/>
      <c r="M1" s="12"/>
      <c r="N1" s="12"/>
      <c r="O1" s="12"/>
    </row>
    <row r="2" spans="1:15" ht="12.75">
      <c r="A2" s="12"/>
      <c r="B2" s="38"/>
      <c r="C2" s="308"/>
      <c r="D2" s="24"/>
      <c r="E2" s="24"/>
      <c r="F2" s="24"/>
      <c r="G2" s="24"/>
      <c r="H2" s="12"/>
      <c r="I2" s="12"/>
      <c r="J2" s="12"/>
      <c r="K2" s="12"/>
      <c r="L2" s="12"/>
      <c r="M2" s="12"/>
      <c r="N2" s="12"/>
      <c r="O2" s="12"/>
    </row>
    <row r="3" spans="1:15" ht="12.75">
      <c r="A3" s="12"/>
      <c r="B3" s="38"/>
      <c r="C3" s="308"/>
      <c r="D3" s="24"/>
      <c r="E3" s="24"/>
      <c r="F3" s="24"/>
      <c r="G3" s="24"/>
      <c r="H3" s="12"/>
      <c r="I3" s="12"/>
      <c r="J3" s="12"/>
      <c r="K3" s="12"/>
      <c r="L3" s="12"/>
      <c r="M3" s="12"/>
      <c r="N3" s="12"/>
      <c r="O3" s="12"/>
    </row>
    <row r="4" spans="1:15" ht="13.5" thickBot="1">
      <c r="A4" s="12"/>
      <c r="B4" s="24"/>
      <c r="C4" s="184"/>
      <c r="D4" s="24"/>
      <c r="E4" s="24"/>
      <c r="F4" s="24"/>
      <c r="G4" s="24"/>
      <c r="H4" s="12"/>
      <c r="I4" s="12"/>
      <c r="J4" s="12"/>
      <c r="K4" s="12"/>
      <c r="L4" s="12"/>
      <c r="M4" s="12"/>
      <c r="N4" s="12"/>
      <c r="O4" s="12"/>
    </row>
    <row r="5" spans="1:15" ht="15.75" thickBot="1">
      <c r="A5" s="222"/>
      <c r="B5" s="499" t="s">
        <v>404</v>
      </c>
      <c r="C5" s="500" t="s">
        <v>394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3.5" thickBot="1">
      <c r="A6" s="220"/>
      <c r="B6" s="221"/>
      <c r="C6" s="507"/>
      <c r="D6" s="240"/>
      <c r="E6" s="232" t="s">
        <v>395</v>
      </c>
      <c r="F6" s="232"/>
      <c r="G6" s="488"/>
      <c r="H6" s="496"/>
      <c r="I6" s="223"/>
      <c r="J6" s="249"/>
      <c r="K6" s="85" t="s">
        <v>405</v>
      </c>
      <c r="L6" s="85"/>
      <c r="M6" s="86"/>
      <c r="N6" s="89"/>
      <c r="O6" s="115"/>
    </row>
    <row r="7" spans="1:15" ht="57" thickBot="1">
      <c r="A7" s="39" t="s">
        <v>97</v>
      </c>
      <c r="B7" s="179" t="s">
        <v>64</v>
      </c>
      <c r="C7" s="331" t="s">
        <v>406</v>
      </c>
      <c r="D7" s="505" t="s">
        <v>220</v>
      </c>
      <c r="E7" s="505" t="s">
        <v>320</v>
      </c>
      <c r="F7" s="410" t="s">
        <v>314</v>
      </c>
      <c r="G7" s="410" t="s">
        <v>354</v>
      </c>
      <c r="H7" s="234" t="s">
        <v>407</v>
      </c>
      <c r="I7" s="90" t="s">
        <v>408</v>
      </c>
      <c r="J7" s="262" t="s">
        <v>220</v>
      </c>
      <c r="K7" s="88" t="s">
        <v>313</v>
      </c>
      <c r="L7" s="88" t="s">
        <v>314</v>
      </c>
      <c r="M7" s="88" t="s">
        <v>315</v>
      </c>
      <c r="N7" s="235" t="s">
        <v>400</v>
      </c>
      <c r="O7" s="116" t="s">
        <v>401</v>
      </c>
    </row>
    <row r="8" spans="1:15" ht="13.5" thickBot="1">
      <c r="A8" s="27" t="s">
        <v>98</v>
      </c>
      <c r="B8" s="27"/>
      <c r="C8" s="144"/>
      <c r="D8" s="98"/>
      <c r="E8" s="98"/>
      <c r="F8" s="99"/>
      <c r="G8" s="138"/>
      <c r="H8" s="95"/>
      <c r="I8" s="226"/>
      <c r="J8" s="140"/>
      <c r="K8" s="106"/>
      <c r="L8" s="106"/>
      <c r="M8" s="142"/>
      <c r="N8" s="230"/>
      <c r="O8" s="143"/>
    </row>
    <row r="9" spans="1:15" ht="13.5" thickBot="1">
      <c r="A9" s="36"/>
      <c r="B9" s="27"/>
      <c r="C9" s="144"/>
      <c r="D9" s="399"/>
      <c r="E9" s="399"/>
      <c r="F9" s="400"/>
      <c r="G9" s="401"/>
      <c r="H9" s="402"/>
      <c r="I9" s="228"/>
      <c r="J9" s="403"/>
      <c r="K9" s="403"/>
      <c r="L9" s="403"/>
      <c r="M9" s="404"/>
      <c r="N9" s="405"/>
      <c r="O9" s="406"/>
    </row>
    <row r="10" spans="1:15" ht="13.5" thickBot="1">
      <c r="A10" s="30"/>
      <c r="B10" s="5" t="s">
        <v>65</v>
      </c>
      <c r="C10" s="211">
        <v>42583.04</v>
      </c>
      <c r="D10" s="102">
        <v>14306.04</v>
      </c>
      <c r="E10" s="102">
        <v>14306.04</v>
      </c>
      <c r="F10" s="102">
        <v>16604.53</v>
      </c>
      <c r="G10" s="102"/>
      <c r="H10" s="102">
        <f>D10+E10+F10+G10</f>
        <v>45216.61</v>
      </c>
      <c r="I10" s="229">
        <f>H10/1.2/1.18</f>
        <v>31932.634180790967</v>
      </c>
      <c r="J10" s="109"/>
      <c r="K10" s="109"/>
      <c r="L10" s="109"/>
      <c r="M10" s="109"/>
      <c r="N10" s="236">
        <f>J10+K10+L10+M10</f>
        <v>0</v>
      </c>
      <c r="O10" s="133">
        <f>C10+I10-N10</f>
        <v>74515.67418079097</v>
      </c>
    </row>
    <row r="11" spans="1:15" ht="13.5" thickBot="1">
      <c r="A11" s="15">
        <v>5</v>
      </c>
      <c r="B11" s="15"/>
      <c r="C11" s="212"/>
      <c r="D11" s="103"/>
      <c r="E11" s="103"/>
      <c r="F11" s="103"/>
      <c r="G11" s="104"/>
      <c r="H11" s="104"/>
      <c r="I11" s="229">
        <f aca="true" t="shared" si="0" ref="I11:I74">H11/1.2/1.18</f>
        <v>0</v>
      </c>
      <c r="J11" s="110"/>
      <c r="K11" s="110"/>
      <c r="L11" s="110"/>
      <c r="M11" s="110"/>
      <c r="N11" s="237"/>
      <c r="O11" s="117"/>
    </row>
    <row r="12" spans="1:15" ht="13.5" thickBot="1">
      <c r="A12" s="263"/>
      <c r="B12" s="32" t="s">
        <v>66</v>
      </c>
      <c r="C12" s="398">
        <v>3626.69</v>
      </c>
      <c r="D12" s="102">
        <v>1283.85</v>
      </c>
      <c r="E12" s="102">
        <v>1283.85</v>
      </c>
      <c r="F12" s="102">
        <v>1283.85</v>
      </c>
      <c r="G12" s="102">
        <v>1283.85</v>
      </c>
      <c r="H12" s="102">
        <f>D12+E12+F12+G12</f>
        <v>5135.4</v>
      </c>
      <c r="I12" s="229">
        <f t="shared" si="0"/>
        <v>3626.6949152542375</v>
      </c>
      <c r="J12" s="109"/>
      <c r="K12" s="109"/>
      <c r="L12" s="109"/>
      <c r="M12" s="109"/>
      <c r="N12" s="236">
        <f>J12+K12+L12+M12</f>
        <v>0</v>
      </c>
      <c r="O12" s="133">
        <f>C12+I12-N12</f>
        <v>7253.384915254237</v>
      </c>
    </row>
    <row r="13" spans="1:15" ht="13.5" thickBot="1">
      <c r="A13" s="15"/>
      <c r="B13" s="15"/>
      <c r="C13" s="212"/>
      <c r="D13" s="103"/>
      <c r="E13" s="103"/>
      <c r="F13" s="103"/>
      <c r="G13" s="104"/>
      <c r="H13" s="104"/>
      <c r="I13" s="229">
        <f t="shared" si="0"/>
        <v>0</v>
      </c>
      <c r="J13" s="110"/>
      <c r="K13" s="110"/>
      <c r="L13" s="110"/>
      <c r="M13" s="110"/>
      <c r="N13" s="237"/>
      <c r="O13" s="136"/>
    </row>
    <row r="14" spans="1:15" ht="13.5" thickBot="1">
      <c r="A14" s="263"/>
      <c r="B14" s="32" t="s">
        <v>67</v>
      </c>
      <c r="C14" s="398">
        <v>1813.31</v>
      </c>
      <c r="D14" s="102">
        <v>641.91</v>
      </c>
      <c r="E14" s="102">
        <v>641.91</v>
      </c>
      <c r="F14" s="102">
        <v>641.91</v>
      </c>
      <c r="G14" s="102">
        <v>641.91</v>
      </c>
      <c r="H14" s="102">
        <f>D14+E14+F14+G14</f>
        <v>2567.64</v>
      </c>
      <c r="I14" s="229">
        <f t="shared" si="0"/>
        <v>1813.3050847457625</v>
      </c>
      <c r="J14" s="109"/>
      <c r="K14" s="109"/>
      <c r="L14" s="109"/>
      <c r="M14" s="109"/>
      <c r="N14" s="236">
        <f>J14+K14+L14+M14</f>
        <v>0</v>
      </c>
      <c r="O14" s="133">
        <f>C14+I14-N14</f>
        <v>3626.6150847457625</v>
      </c>
    </row>
    <row r="15" spans="1:15" ht="13.5" thickBot="1">
      <c r="A15" s="15"/>
      <c r="B15" s="15"/>
      <c r="C15" s="212"/>
      <c r="D15" s="103"/>
      <c r="E15" s="103"/>
      <c r="F15" s="103"/>
      <c r="G15" s="104"/>
      <c r="H15" s="104"/>
      <c r="I15" s="229">
        <f t="shared" si="0"/>
        <v>0</v>
      </c>
      <c r="J15" s="110"/>
      <c r="K15" s="110"/>
      <c r="L15" s="110"/>
      <c r="M15" s="110"/>
      <c r="N15" s="237"/>
      <c r="O15" s="136"/>
    </row>
    <row r="16" spans="1:15" ht="13.5" thickBot="1">
      <c r="A16" s="263"/>
      <c r="B16" s="32" t="s">
        <v>96</v>
      </c>
      <c r="C16" s="217">
        <v>6212.05</v>
      </c>
      <c r="D16" s="102">
        <v>9463.68</v>
      </c>
      <c r="E16" s="102">
        <v>9463.68</v>
      </c>
      <c r="F16" s="102">
        <v>9463.68</v>
      </c>
      <c r="G16" s="102">
        <v>9463.68</v>
      </c>
      <c r="H16" s="102">
        <f>D16+E16+F16+G16</f>
        <v>37854.72</v>
      </c>
      <c r="I16" s="229">
        <f t="shared" si="0"/>
        <v>26733.559322033903</v>
      </c>
      <c r="J16" s="109"/>
      <c r="K16" s="109"/>
      <c r="L16" s="109"/>
      <c r="M16" s="109"/>
      <c r="N16" s="236">
        <f>J16+K16+L16+M16</f>
        <v>0</v>
      </c>
      <c r="O16" s="133">
        <f>C16+I16-N16</f>
        <v>32945.6093220339</v>
      </c>
    </row>
    <row r="17" spans="1:15" ht="13.5" thickBot="1">
      <c r="A17" s="27"/>
      <c r="B17" s="27"/>
      <c r="C17" s="216"/>
      <c r="D17" s="358"/>
      <c r="E17" s="358"/>
      <c r="F17" s="358"/>
      <c r="G17" s="225"/>
      <c r="H17" s="225"/>
      <c r="I17" s="229">
        <f t="shared" si="0"/>
        <v>0</v>
      </c>
      <c r="J17" s="359"/>
      <c r="K17" s="359"/>
      <c r="L17" s="359"/>
      <c r="M17" s="359"/>
      <c r="N17" s="371"/>
      <c r="O17" s="372"/>
    </row>
    <row r="18" spans="1:15" ht="13.5" thickBot="1">
      <c r="A18" s="30">
        <v>19</v>
      </c>
      <c r="B18" s="374" t="s">
        <v>309</v>
      </c>
      <c r="C18" s="375">
        <v>21572</v>
      </c>
      <c r="D18" s="362">
        <v>6659.07</v>
      </c>
      <c r="E18" s="362">
        <v>6659.07</v>
      </c>
      <c r="F18" s="362">
        <v>6659.07</v>
      </c>
      <c r="G18" s="280">
        <v>6659.07</v>
      </c>
      <c r="H18" s="102">
        <f>D18+E18+F18+G18</f>
        <v>26636.28</v>
      </c>
      <c r="I18" s="229">
        <f t="shared" si="0"/>
        <v>18810.93220338983</v>
      </c>
      <c r="J18" s="364"/>
      <c r="K18" s="364"/>
      <c r="L18" s="364"/>
      <c r="M18" s="364"/>
      <c r="N18" s="236">
        <f>J18+K18+L18+M18</f>
        <v>0</v>
      </c>
      <c r="O18" s="146">
        <f>C18+I18-N18</f>
        <v>40382.932203389835</v>
      </c>
    </row>
    <row r="19" spans="1:15" ht="13.5" thickBot="1">
      <c r="A19" s="27"/>
      <c r="B19" s="27"/>
      <c r="C19" s="216"/>
      <c r="D19" s="358"/>
      <c r="E19" s="358"/>
      <c r="F19" s="358"/>
      <c r="G19" s="225"/>
      <c r="H19" s="225"/>
      <c r="I19" s="229">
        <f t="shared" si="0"/>
        <v>0</v>
      </c>
      <c r="J19" s="359"/>
      <c r="K19" s="359"/>
      <c r="L19" s="359"/>
      <c r="M19" s="359"/>
      <c r="N19" s="371"/>
      <c r="O19" s="372"/>
    </row>
    <row r="20" spans="1:15" ht="13.5" thickBot="1">
      <c r="A20" s="263">
        <v>21</v>
      </c>
      <c r="B20" s="30" t="s">
        <v>311</v>
      </c>
      <c r="C20" s="373">
        <v>21036.6</v>
      </c>
      <c r="D20" s="362">
        <v>5901.03</v>
      </c>
      <c r="E20" s="362">
        <v>5901.03</v>
      </c>
      <c r="F20" s="362">
        <v>5901.03</v>
      </c>
      <c r="G20" s="363">
        <v>5901.03</v>
      </c>
      <c r="H20" s="102">
        <f>D20+E20+F20+G20</f>
        <v>23604.12</v>
      </c>
      <c r="I20" s="229">
        <f t="shared" si="0"/>
        <v>16669.57627118644</v>
      </c>
      <c r="J20" s="364"/>
      <c r="K20" s="364"/>
      <c r="L20" s="364"/>
      <c r="M20" s="364"/>
      <c r="N20" s="236">
        <f>J20+K20+L20+M20</f>
        <v>0</v>
      </c>
      <c r="O20" s="146">
        <f>C20+I20-N20</f>
        <v>37706.17627118644</v>
      </c>
    </row>
    <row r="21" spans="1:15" ht="13.5" thickBot="1">
      <c r="A21" s="27"/>
      <c r="B21" s="27"/>
      <c r="C21" s="216"/>
      <c r="D21" s="358"/>
      <c r="E21" s="358"/>
      <c r="F21" s="358"/>
      <c r="G21" s="225"/>
      <c r="H21" s="225"/>
      <c r="I21" s="229">
        <f t="shared" si="0"/>
        <v>0</v>
      </c>
      <c r="J21" s="359"/>
      <c r="K21" s="359"/>
      <c r="L21" s="359"/>
      <c r="M21" s="359"/>
      <c r="N21" s="371"/>
      <c r="O21" s="372"/>
    </row>
    <row r="22" spans="1:15" ht="13.5" thickBot="1">
      <c r="A22" s="30">
        <v>23</v>
      </c>
      <c r="B22" s="22" t="s">
        <v>312</v>
      </c>
      <c r="C22" s="373">
        <v>20400.82</v>
      </c>
      <c r="D22" s="362">
        <v>5000.85</v>
      </c>
      <c r="E22" s="362">
        <v>5000.85</v>
      </c>
      <c r="F22" s="362">
        <v>5000.85</v>
      </c>
      <c r="G22" s="363">
        <v>5000.85</v>
      </c>
      <c r="H22" s="102">
        <f>D22+E22+F22+G22</f>
        <v>20003.4</v>
      </c>
      <c r="I22" s="229">
        <f t="shared" si="0"/>
        <v>14126.694915254242</v>
      </c>
      <c r="J22" s="364"/>
      <c r="K22" s="364"/>
      <c r="L22" s="364"/>
      <c r="M22" s="364"/>
      <c r="N22" s="236">
        <f>J22+K22+L22+M22</f>
        <v>0</v>
      </c>
      <c r="O22" s="146">
        <f>C22+I22-N22</f>
        <v>34527.51491525424</v>
      </c>
    </row>
    <row r="23" spans="1:15" ht="13.5" thickBot="1">
      <c r="A23" s="27"/>
      <c r="B23" s="27"/>
      <c r="C23" s="216"/>
      <c r="D23" s="103"/>
      <c r="E23" s="103"/>
      <c r="F23" s="358"/>
      <c r="G23" s="225"/>
      <c r="H23" s="225"/>
      <c r="I23" s="229">
        <f t="shared" si="0"/>
        <v>0</v>
      </c>
      <c r="J23" s="359"/>
      <c r="K23" s="359"/>
      <c r="L23" s="359"/>
      <c r="M23" s="359"/>
      <c r="N23" s="371"/>
      <c r="O23" s="372"/>
    </row>
    <row r="24" spans="1:15" ht="13.5" thickBot="1">
      <c r="A24" s="30"/>
      <c r="B24" s="32" t="s">
        <v>346</v>
      </c>
      <c r="C24" s="373">
        <v>10418.98</v>
      </c>
      <c r="D24" s="362">
        <v>3688.32</v>
      </c>
      <c r="E24" s="362">
        <v>3688.32</v>
      </c>
      <c r="F24" s="362">
        <v>3688.32</v>
      </c>
      <c r="G24" s="363">
        <v>3688.32</v>
      </c>
      <c r="H24" s="102">
        <f>D24+E24+F24+G24</f>
        <v>14753.28</v>
      </c>
      <c r="I24" s="229">
        <f t="shared" si="0"/>
        <v>10418.983050847459</v>
      </c>
      <c r="J24" s="364"/>
      <c r="K24" s="364"/>
      <c r="L24" s="364"/>
      <c r="M24" s="364"/>
      <c r="N24" s="236">
        <f>J24+K24+L24+M24</f>
        <v>0</v>
      </c>
      <c r="O24" s="146">
        <f>C24+I24-N24</f>
        <v>20837.96305084746</v>
      </c>
    </row>
    <row r="25" spans="1:15" ht="13.5" thickBot="1">
      <c r="A25" s="15"/>
      <c r="B25" s="15"/>
      <c r="C25" s="216"/>
      <c r="D25" s="103"/>
      <c r="E25" s="103"/>
      <c r="F25" s="358"/>
      <c r="G25" s="225"/>
      <c r="H25" s="225"/>
      <c r="I25" s="229">
        <f t="shared" si="0"/>
        <v>0</v>
      </c>
      <c r="J25" s="359"/>
      <c r="K25" s="359"/>
      <c r="L25" s="359"/>
      <c r="M25" s="359"/>
      <c r="N25" s="371"/>
      <c r="O25" s="372"/>
    </row>
    <row r="26" spans="1:15" ht="13.5" thickBot="1">
      <c r="A26" s="263"/>
      <c r="B26" s="32" t="s">
        <v>347</v>
      </c>
      <c r="C26" s="373">
        <v>6993.47</v>
      </c>
      <c r="D26" s="362">
        <v>2475.69</v>
      </c>
      <c r="E26" s="362">
        <v>2475.69</v>
      </c>
      <c r="F26" s="362">
        <v>2475.69</v>
      </c>
      <c r="G26" s="363">
        <v>2475.69</v>
      </c>
      <c r="H26" s="102">
        <f>D26+E26+F26+G26</f>
        <v>9902.76</v>
      </c>
      <c r="I26" s="229">
        <f t="shared" si="0"/>
        <v>6993.474576271187</v>
      </c>
      <c r="J26" s="364"/>
      <c r="K26" s="364"/>
      <c r="L26" s="364"/>
      <c r="M26" s="364"/>
      <c r="N26" s="236">
        <f>J26+K26+L26+M26</f>
        <v>0</v>
      </c>
      <c r="O26" s="146">
        <f>C26+I26-N26</f>
        <v>13986.944576271188</v>
      </c>
    </row>
    <row r="27" spans="1:15" ht="13.5" thickBot="1">
      <c r="A27" s="15"/>
      <c r="B27" s="15"/>
      <c r="C27" s="213"/>
      <c r="D27" s="103"/>
      <c r="E27" s="103"/>
      <c r="F27" s="103"/>
      <c r="G27" s="104"/>
      <c r="H27" s="104"/>
      <c r="I27" s="229">
        <f t="shared" si="0"/>
        <v>0</v>
      </c>
      <c r="J27" s="110"/>
      <c r="K27" s="110"/>
      <c r="L27" s="110"/>
      <c r="M27" s="110"/>
      <c r="N27" s="237"/>
      <c r="O27" s="136"/>
    </row>
    <row r="28" spans="1:15" ht="13.5" thickBot="1">
      <c r="A28" s="30"/>
      <c r="B28" s="32" t="s">
        <v>348</v>
      </c>
      <c r="C28" s="373">
        <v>13413.98</v>
      </c>
      <c r="D28" s="362">
        <v>4748.55</v>
      </c>
      <c r="E28" s="362">
        <v>4748.55</v>
      </c>
      <c r="F28" s="362">
        <v>4748.55</v>
      </c>
      <c r="G28" s="363">
        <v>4748.55</v>
      </c>
      <c r="H28" s="102">
        <f>D28+E28+F28+G28</f>
        <v>18994.2</v>
      </c>
      <c r="I28" s="229">
        <f t="shared" si="0"/>
        <v>13413.98305084746</v>
      </c>
      <c r="J28" s="364"/>
      <c r="K28" s="364"/>
      <c r="L28" s="364"/>
      <c r="M28" s="364"/>
      <c r="N28" s="236">
        <f>J28+K28+L28+M28</f>
        <v>0</v>
      </c>
      <c r="O28" s="146">
        <f>C28+I28-N28</f>
        <v>26827.96305084746</v>
      </c>
    </row>
    <row r="29" spans="1:15" ht="13.5" thickBot="1">
      <c r="A29" s="15"/>
      <c r="B29" s="27"/>
      <c r="C29" s="216"/>
      <c r="D29" s="103"/>
      <c r="E29" s="103"/>
      <c r="F29" s="103"/>
      <c r="G29" s="104"/>
      <c r="H29" s="104"/>
      <c r="I29" s="229">
        <f t="shared" si="0"/>
        <v>0</v>
      </c>
      <c r="J29" s="110"/>
      <c r="K29" s="110"/>
      <c r="L29" s="110"/>
      <c r="M29" s="110"/>
      <c r="N29" s="237"/>
      <c r="O29" s="136"/>
    </row>
    <row r="30" spans="1:15" ht="13.5" thickBot="1">
      <c r="A30" s="397"/>
      <c r="B30" s="16" t="s">
        <v>68</v>
      </c>
      <c r="C30" s="433">
        <v>20592.39</v>
      </c>
      <c r="D30" s="102">
        <v>4303.98</v>
      </c>
      <c r="E30" s="102">
        <v>4303.98</v>
      </c>
      <c r="F30" s="102">
        <v>4303.98</v>
      </c>
      <c r="G30" s="102">
        <v>4303.98</v>
      </c>
      <c r="H30" s="102">
        <f>D30+E30+F30+G30</f>
        <v>17215.92</v>
      </c>
      <c r="I30" s="229">
        <f t="shared" si="0"/>
        <v>12158.135593220339</v>
      </c>
      <c r="J30" s="109"/>
      <c r="K30" s="109"/>
      <c r="L30" s="109"/>
      <c r="M30" s="109"/>
      <c r="N30" s="236">
        <f>J30+K30+L30+M30</f>
        <v>0</v>
      </c>
      <c r="O30" s="133">
        <f>C30+I30-N30</f>
        <v>32750.525593220336</v>
      </c>
    </row>
    <row r="31" spans="1:15" ht="13.5" thickBot="1">
      <c r="A31" s="3"/>
      <c r="B31" s="29"/>
      <c r="C31" s="216"/>
      <c r="D31" s="94"/>
      <c r="E31" s="94"/>
      <c r="F31" s="100"/>
      <c r="G31" s="101"/>
      <c r="H31" s="101"/>
      <c r="I31" s="229">
        <f t="shared" si="0"/>
        <v>0</v>
      </c>
      <c r="J31" s="108"/>
      <c r="K31" s="108"/>
      <c r="L31" s="108"/>
      <c r="M31" s="108"/>
      <c r="N31" s="239"/>
      <c r="O31" s="118"/>
    </row>
    <row r="32" spans="1:15" ht="13.5" thickBot="1">
      <c r="A32" s="4"/>
      <c r="B32" s="16" t="s">
        <v>62</v>
      </c>
      <c r="C32" s="211">
        <v>3078.24</v>
      </c>
      <c r="D32" s="102">
        <v>1452.93</v>
      </c>
      <c r="E32" s="102">
        <v>1452.93</v>
      </c>
      <c r="F32" s="102">
        <v>1452.93</v>
      </c>
      <c r="G32" s="102">
        <v>1452.93</v>
      </c>
      <c r="H32" s="102">
        <f>D32+E32+F32+G32</f>
        <v>5811.72</v>
      </c>
      <c r="I32" s="229">
        <f t="shared" si="0"/>
        <v>4104.322033898306</v>
      </c>
      <c r="J32" s="109"/>
      <c r="K32" s="109"/>
      <c r="L32" s="109"/>
      <c r="M32" s="109"/>
      <c r="N32" s="236">
        <f>J32+K32+L32+M32</f>
        <v>0</v>
      </c>
      <c r="O32" s="146">
        <f>C32+I32-N32</f>
        <v>7182.562033898305</v>
      </c>
    </row>
    <row r="33" spans="1:15" ht="13.5" thickBot="1">
      <c r="A33" s="1"/>
      <c r="B33" s="27"/>
      <c r="C33" s="213"/>
      <c r="D33" s="94"/>
      <c r="E33" s="94"/>
      <c r="F33" s="103"/>
      <c r="G33" s="104"/>
      <c r="H33" s="104"/>
      <c r="I33" s="229">
        <f t="shared" si="0"/>
        <v>0</v>
      </c>
      <c r="J33" s="110"/>
      <c r="K33" s="110"/>
      <c r="L33" s="110"/>
      <c r="M33" s="110"/>
      <c r="N33" s="237"/>
      <c r="O33" s="136"/>
    </row>
    <row r="34" spans="1:15" ht="13.5" thickBot="1">
      <c r="A34" s="4"/>
      <c r="B34" s="32" t="s">
        <v>324</v>
      </c>
      <c r="C34" s="398">
        <v>1848.24</v>
      </c>
      <c r="D34" s="102">
        <v>872.37</v>
      </c>
      <c r="E34" s="102">
        <v>872.37</v>
      </c>
      <c r="F34" s="102">
        <v>872.37</v>
      </c>
      <c r="G34" s="102">
        <v>872.37</v>
      </c>
      <c r="H34" s="102">
        <f>D34+E34+F34+G34</f>
        <v>3489.48</v>
      </c>
      <c r="I34" s="229">
        <f t="shared" si="0"/>
        <v>2464.322033898305</v>
      </c>
      <c r="J34" s="109"/>
      <c r="K34" s="109"/>
      <c r="L34" s="109"/>
      <c r="M34" s="109"/>
      <c r="N34" s="236">
        <f>J34+K34+L34+M34</f>
        <v>0</v>
      </c>
      <c r="O34" s="133">
        <f>C34+I34-N34</f>
        <v>4312.562033898305</v>
      </c>
    </row>
    <row r="35" spans="1:15" ht="13.5" thickBot="1">
      <c r="A35" s="1"/>
      <c r="B35" s="27"/>
      <c r="C35" s="213"/>
      <c r="D35" s="94"/>
      <c r="E35" s="94"/>
      <c r="F35" s="94"/>
      <c r="G35" s="95"/>
      <c r="H35" s="95"/>
      <c r="I35" s="229">
        <f t="shared" si="0"/>
        <v>0</v>
      </c>
      <c r="J35" s="107"/>
      <c r="K35" s="107"/>
      <c r="L35" s="107"/>
      <c r="M35" s="107"/>
      <c r="N35" s="238"/>
      <c r="O35" s="117"/>
    </row>
    <row r="36" spans="1:15" ht="13.5" thickBot="1">
      <c r="A36" s="4"/>
      <c r="B36" s="32" t="s">
        <v>69</v>
      </c>
      <c r="C36" s="398">
        <v>2807.64</v>
      </c>
      <c r="D36" s="102">
        <v>585.15</v>
      </c>
      <c r="E36" s="102">
        <v>585.15</v>
      </c>
      <c r="F36" s="102">
        <v>585.15</v>
      </c>
      <c r="G36" s="102">
        <v>1787.28</v>
      </c>
      <c r="H36" s="102">
        <f>D36+E36+F36+G36</f>
        <v>3542.7299999999996</v>
      </c>
      <c r="I36" s="229">
        <f t="shared" si="0"/>
        <v>2501.927966101695</v>
      </c>
      <c r="J36" s="109"/>
      <c r="K36" s="109"/>
      <c r="L36" s="109"/>
      <c r="M36" s="109"/>
      <c r="N36" s="236">
        <f>J36+K36+L36+M36</f>
        <v>0</v>
      </c>
      <c r="O36" s="146">
        <f>C36+I36-N36</f>
        <v>5309.567966101695</v>
      </c>
    </row>
    <row r="37" spans="1:15" ht="13.5" thickBot="1">
      <c r="A37" s="1"/>
      <c r="B37" s="15"/>
      <c r="C37" s="213"/>
      <c r="D37" s="94"/>
      <c r="E37" s="94"/>
      <c r="F37" s="103"/>
      <c r="G37" s="104"/>
      <c r="H37" s="104"/>
      <c r="I37" s="229">
        <f t="shared" si="0"/>
        <v>0</v>
      </c>
      <c r="J37" s="110"/>
      <c r="K37" s="110"/>
      <c r="L37" s="110"/>
      <c r="M37" s="110"/>
      <c r="N37" s="237"/>
      <c r="O37" s="136"/>
    </row>
    <row r="38" spans="1:15" ht="13.5" thickBot="1">
      <c r="A38" s="4"/>
      <c r="B38" s="19" t="s">
        <v>70</v>
      </c>
      <c r="C38" s="398">
        <v>13691.92</v>
      </c>
      <c r="D38" s="102">
        <v>3232.59</v>
      </c>
      <c r="E38" s="102">
        <v>3232.59</v>
      </c>
      <c r="F38" s="102">
        <v>3232.59</v>
      </c>
      <c r="G38" s="102">
        <v>3867.24</v>
      </c>
      <c r="H38" s="102">
        <f>D38+E38+F38+G38</f>
        <v>13565.01</v>
      </c>
      <c r="I38" s="229">
        <f t="shared" si="0"/>
        <v>9579.8093220339</v>
      </c>
      <c r="J38" s="109"/>
      <c r="K38" s="109"/>
      <c r="L38" s="109"/>
      <c r="M38" s="109"/>
      <c r="N38" s="236">
        <f>J38+K38+L38+M38</f>
        <v>0</v>
      </c>
      <c r="O38" s="133">
        <f>C38+I38-N38</f>
        <v>23271.729322033898</v>
      </c>
    </row>
    <row r="39" spans="1:15" ht="13.5" thickBot="1">
      <c r="A39" s="1"/>
      <c r="B39" s="15"/>
      <c r="C39" s="213"/>
      <c r="D39" s="94"/>
      <c r="E39" s="94"/>
      <c r="F39" s="94"/>
      <c r="G39" s="95"/>
      <c r="H39" s="95"/>
      <c r="I39" s="229">
        <f t="shared" si="0"/>
        <v>0</v>
      </c>
      <c r="J39" s="107"/>
      <c r="K39" s="107"/>
      <c r="L39" s="107"/>
      <c r="M39" s="107"/>
      <c r="N39" s="238"/>
      <c r="O39" s="117"/>
    </row>
    <row r="40" spans="1:15" ht="13.5" thickBot="1">
      <c r="A40" s="4"/>
      <c r="B40" s="32" t="s">
        <v>101</v>
      </c>
      <c r="C40" s="398">
        <v>5580.4</v>
      </c>
      <c r="D40" s="102">
        <v>1657.05</v>
      </c>
      <c r="E40" s="102">
        <v>1657.05</v>
      </c>
      <c r="F40" s="102">
        <v>1657.05</v>
      </c>
      <c r="G40" s="102">
        <v>1657.05</v>
      </c>
      <c r="H40" s="102">
        <f>D40+E40+F40+G40</f>
        <v>6628.2</v>
      </c>
      <c r="I40" s="229">
        <f t="shared" si="0"/>
        <v>4680.932203389831</v>
      </c>
      <c r="J40" s="109"/>
      <c r="K40" s="109"/>
      <c r="L40" s="109"/>
      <c r="M40" s="109"/>
      <c r="N40" s="236">
        <f>J40+K40+L40+M40</f>
        <v>0</v>
      </c>
      <c r="O40" s="133">
        <f>C40+I40-N40</f>
        <v>10261.33220338983</v>
      </c>
    </row>
    <row r="41" spans="1:15" ht="13.5" thickBot="1">
      <c r="A41" s="7"/>
      <c r="B41" s="29"/>
      <c r="C41" s="215"/>
      <c r="D41" s="94"/>
      <c r="E41" s="94"/>
      <c r="F41" s="94"/>
      <c r="G41" s="95"/>
      <c r="H41" s="95"/>
      <c r="I41" s="229">
        <f t="shared" si="0"/>
        <v>0</v>
      </c>
      <c r="J41" s="107"/>
      <c r="K41" s="107"/>
      <c r="L41" s="107"/>
      <c r="M41" s="107"/>
      <c r="N41" s="238"/>
      <c r="O41" s="117"/>
    </row>
    <row r="42" spans="1:15" ht="13.5" thickBot="1">
      <c r="A42" s="263"/>
      <c r="B42" s="32" t="s">
        <v>52</v>
      </c>
      <c r="C42" s="398">
        <v>0</v>
      </c>
      <c r="D42" s="102"/>
      <c r="E42" s="102"/>
      <c r="F42" s="102"/>
      <c r="G42" s="102"/>
      <c r="H42" s="102">
        <f>D42+E42+F42+G42</f>
        <v>0</v>
      </c>
      <c r="I42" s="229">
        <f t="shared" si="0"/>
        <v>0</v>
      </c>
      <c r="J42" s="109"/>
      <c r="K42" s="109"/>
      <c r="L42" s="109"/>
      <c r="M42" s="109"/>
      <c r="N42" s="236">
        <f>J42+K42+L42+M42</f>
        <v>0</v>
      </c>
      <c r="O42" s="133">
        <f>C42+I42-N42</f>
        <v>0</v>
      </c>
    </row>
    <row r="43" spans="1:15" ht="13.5" thickBot="1">
      <c r="A43" s="15"/>
      <c r="B43" s="15"/>
      <c r="C43" s="213"/>
      <c r="D43" s="94"/>
      <c r="E43" s="94"/>
      <c r="F43" s="94"/>
      <c r="G43" s="95"/>
      <c r="H43" s="95"/>
      <c r="I43" s="229">
        <f t="shared" si="0"/>
        <v>0</v>
      </c>
      <c r="J43" s="107"/>
      <c r="K43" s="107"/>
      <c r="L43" s="107"/>
      <c r="M43" s="107"/>
      <c r="N43" s="238"/>
      <c r="O43" s="117"/>
    </row>
    <row r="44" spans="1:15" ht="13.5" thickBot="1">
      <c r="A44" s="4"/>
      <c r="B44" s="32" t="s">
        <v>100</v>
      </c>
      <c r="C44" s="398">
        <v>13419.45</v>
      </c>
      <c r="D44" s="102">
        <v>5570.1</v>
      </c>
      <c r="E44" s="102">
        <v>5570.1</v>
      </c>
      <c r="F44" s="102">
        <v>5570.1</v>
      </c>
      <c r="G44" s="102">
        <v>5570.1</v>
      </c>
      <c r="H44" s="102">
        <f>D44+E44+F44+G44</f>
        <v>22280.4</v>
      </c>
      <c r="I44" s="229">
        <f t="shared" si="0"/>
        <v>15734.745762711867</v>
      </c>
      <c r="J44" s="109"/>
      <c r="K44" s="109"/>
      <c r="L44" s="109"/>
      <c r="M44" s="109"/>
      <c r="N44" s="236">
        <f>J44+K44+L44+M44</f>
        <v>0</v>
      </c>
      <c r="O44" s="133">
        <f>C44+I44-N44</f>
        <v>29154.195762711868</v>
      </c>
    </row>
    <row r="45" spans="1:15" ht="13.5" thickBot="1">
      <c r="A45" s="1"/>
      <c r="B45" s="27"/>
      <c r="C45" s="216"/>
      <c r="D45" s="94"/>
      <c r="E45" s="94"/>
      <c r="F45" s="94"/>
      <c r="G45" s="95"/>
      <c r="H45" s="95"/>
      <c r="I45" s="229">
        <f t="shared" si="0"/>
        <v>0</v>
      </c>
      <c r="J45" s="107"/>
      <c r="K45" s="107"/>
      <c r="L45" s="107"/>
      <c r="M45" s="107"/>
      <c r="N45" s="238"/>
      <c r="O45" s="117"/>
    </row>
    <row r="46" spans="1:15" ht="13.5" thickBot="1">
      <c r="A46" s="4"/>
      <c r="B46" s="30" t="s">
        <v>99</v>
      </c>
      <c r="C46" s="433">
        <v>1778.45</v>
      </c>
      <c r="D46" s="102">
        <v>839.43</v>
      </c>
      <c r="E46" s="102">
        <v>839.43</v>
      </c>
      <c r="F46" s="102">
        <v>839.43</v>
      </c>
      <c r="G46" s="102">
        <v>839.43</v>
      </c>
      <c r="H46" s="102">
        <f>D46+E46+F46+G46</f>
        <v>3357.72</v>
      </c>
      <c r="I46" s="229">
        <f t="shared" si="0"/>
        <v>2371.271186440678</v>
      </c>
      <c r="J46" s="109"/>
      <c r="K46" s="109"/>
      <c r="L46" s="109"/>
      <c r="M46" s="109"/>
      <c r="N46" s="236">
        <f>J46+K46+L46+M46</f>
        <v>0</v>
      </c>
      <c r="O46" s="133">
        <f>C46+I46-N46</f>
        <v>4149.721186440678</v>
      </c>
    </row>
    <row r="47" spans="1:15" ht="13.5" thickBot="1">
      <c r="A47" s="1"/>
      <c r="B47" s="15"/>
      <c r="C47" s="213"/>
      <c r="D47" s="94"/>
      <c r="E47" s="94"/>
      <c r="F47" s="94"/>
      <c r="G47" s="95"/>
      <c r="H47" s="95"/>
      <c r="I47" s="229">
        <f t="shared" si="0"/>
        <v>0</v>
      </c>
      <c r="J47" s="107"/>
      <c r="K47" s="107"/>
      <c r="L47" s="107"/>
      <c r="M47" s="107"/>
      <c r="N47" s="238"/>
      <c r="O47" s="117"/>
    </row>
    <row r="48" spans="1:15" ht="13.5" thickBot="1">
      <c r="A48" s="35"/>
      <c r="B48" s="32" t="s">
        <v>71</v>
      </c>
      <c r="C48" s="398">
        <v>25011.16</v>
      </c>
      <c r="D48" s="102">
        <v>6935.31</v>
      </c>
      <c r="E48" s="102">
        <v>6935.31</v>
      </c>
      <c r="F48" s="102">
        <v>6935.31</v>
      </c>
      <c r="G48" s="102">
        <v>6935.31</v>
      </c>
      <c r="H48" s="102">
        <f>D48+E48+F48+G48</f>
        <v>27741.24</v>
      </c>
      <c r="I48" s="229">
        <f t="shared" si="0"/>
        <v>19591.27118644068</v>
      </c>
      <c r="J48" s="109"/>
      <c r="K48" s="109"/>
      <c r="L48" s="109"/>
      <c r="M48" s="109"/>
      <c r="N48" s="236">
        <f>J48+K48+L48+M48</f>
        <v>0</v>
      </c>
      <c r="O48" s="133">
        <f>C48+I48-N48</f>
        <v>44602.43118644068</v>
      </c>
    </row>
    <row r="49" spans="1:15" ht="13.5" thickBot="1">
      <c r="A49" s="1"/>
      <c r="B49" s="27"/>
      <c r="C49" s="213"/>
      <c r="D49" s="94"/>
      <c r="E49" s="94"/>
      <c r="F49" s="94"/>
      <c r="G49" s="95"/>
      <c r="H49" s="95"/>
      <c r="I49" s="229">
        <f t="shared" si="0"/>
        <v>0</v>
      </c>
      <c r="J49" s="107"/>
      <c r="K49" s="107"/>
      <c r="L49" s="107"/>
      <c r="M49" s="107"/>
      <c r="N49" s="238"/>
      <c r="O49" s="117"/>
    </row>
    <row r="50" spans="1:15" ht="13.5" thickBot="1">
      <c r="A50" s="4"/>
      <c r="B50" s="32" t="s">
        <v>72</v>
      </c>
      <c r="C50" s="398">
        <v>0</v>
      </c>
      <c r="D50" s="102"/>
      <c r="E50" s="102"/>
      <c r="F50" s="102"/>
      <c r="G50" s="102"/>
      <c r="H50" s="102">
        <f>D50+E50+F50+G50</f>
        <v>0</v>
      </c>
      <c r="I50" s="229">
        <f t="shared" si="0"/>
        <v>0</v>
      </c>
      <c r="J50" s="109"/>
      <c r="K50" s="109"/>
      <c r="L50" s="109"/>
      <c r="M50" s="109"/>
      <c r="N50" s="236">
        <f>J50+K50+L50+M50</f>
        <v>0</v>
      </c>
      <c r="O50" s="133">
        <f>C50+I50-N50</f>
        <v>0</v>
      </c>
    </row>
    <row r="51" spans="1:15" ht="13.5" thickBot="1">
      <c r="A51" s="1"/>
      <c r="B51" s="15"/>
      <c r="C51" s="213"/>
      <c r="D51" s="94"/>
      <c r="E51" s="94"/>
      <c r="F51" s="94"/>
      <c r="G51" s="95"/>
      <c r="H51" s="95"/>
      <c r="I51" s="229">
        <f t="shared" si="0"/>
        <v>0</v>
      </c>
      <c r="J51" s="107"/>
      <c r="K51" s="107"/>
      <c r="L51" s="107"/>
      <c r="M51" s="107"/>
      <c r="N51" s="238"/>
      <c r="O51" s="117"/>
    </row>
    <row r="52" spans="1:15" ht="13.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>D52+E52+F52+G52</f>
        <v>0</v>
      </c>
      <c r="I52" s="229">
        <f t="shared" si="0"/>
        <v>0</v>
      </c>
      <c r="J52" s="109"/>
      <c r="K52" s="109"/>
      <c r="L52" s="109"/>
      <c r="M52" s="109"/>
      <c r="N52" s="236">
        <f>J52+K52+L52+M52</f>
        <v>0</v>
      </c>
      <c r="O52" s="133">
        <f>C52+I52-N52</f>
        <v>0</v>
      </c>
    </row>
    <row r="53" spans="1:15" ht="13.5" thickBot="1">
      <c r="A53" s="1"/>
      <c r="B53" s="27"/>
      <c r="C53" s="181"/>
      <c r="D53" s="94"/>
      <c r="E53" s="94"/>
      <c r="F53" s="94"/>
      <c r="G53" s="95"/>
      <c r="H53" s="95"/>
      <c r="I53" s="229">
        <f t="shared" si="0"/>
        <v>0</v>
      </c>
      <c r="J53" s="107"/>
      <c r="K53" s="107"/>
      <c r="L53" s="107"/>
      <c r="M53" s="107"/>
      <c r="N53" s="238"/>
      <c r="O53" s="117"/>
    </row>
    <row r="54" spans="1:15" ht="13.5" thickBot="1">
      <c r="A54" s="4"/>
      <c r="B54" s="32" t="s">
        <v>74</v>
      </c>
      <c r="C54" s="398">
        <v>0</v>
      </c>
      <c r="D54" s="102"/>
      <c r="E54" s="102"/>
      <c r="F54" s="102">
        <v>704.57</v>
      </c>
      <c r="G54" s="102">
        <v>704.58</v>
      </c>
      <c r="H54" s="102">
        <f>D54+E54+F54+G54</f>
        <v>1409.15</v>
      </c>
      <c r="I54" s="229">
        <f t="shared" si="0"/>
        <v>995.1624293785312</v>
      </c>
      <c r="J54" s="109"/>
      <c r="K54" s="109"/>
      <c r="L54" s="109"/>
      <c r="M54" s="109"/>
      <c r="N54" s="236">
        <f>J54+K54+L54+M54</f>
        <v>0</v>
      </c>
      <c r="O54" s="133">
        <f>C54+I54-N54</f>
        <v>995.1624293785312</v>
      </c>
    </row>
    <row r="55" spans="1:15" ht="13.5" thickBot="1">
      <c r="A55" s="1"/>
      <c r="B55" s="27"/>
      <c r="C55" s="213"/>
      <c r="D55" s="94"/>
      <c r="E55" s="94"/>
      <c r="F55" s="94"/>
      <c r="G55" s="95"/>
      <c r="H55" s="95"/>
      <c r="I55" s="229">
        <f t="shared" si="0"/>
        <v>0</v>
      </c>
      <c r="J55" s="107"/>
      <c r="K55" s="107"/>
      <c r="L55" s="107"/>
      <c r="M55" s="107"/>
      <c r="N55" s="238"/>
      <c r="O55" s="117"/>
    </row>
    <row r="56" spans="1:15" ht="13.5" thickBot="1">
      <c r="A56" s="4"/>
      <c r="B56" s="32" t="s">
        <v>95</v>
      </c>
      <c r="C56" s="398">
        <v>1761.23</v>
      </c>
      <c r="D56" s="102">
        <v>831.3</v>
      </c>
      <c r="E56" s="102">
        <v>831.3</v>
      </c>
      <c r="F56" s="102">
        <v>831.3</v>
      </c>
      <c r="G56" s="102">
        <v>831.3</v>
      </c>
      <c r="H56" s="102">
        <f>D56+E56+F56+G56</f>
        <v>3325.2</v>
      </c>
      <c r="I56" s="229">
        <f t="shared" si="0"/>
        <v>2348.305084745763</v>
      </c>
      <c r="J56" s="109"/>
      <c r="K56" s="109"/>
      <c r="L56" s="109"/>
      <c r="M56" s="109"/>
      <c r="N56" s="236">
        <f>J56+K56+L56+M56</f>
        <v>0</v>
      </c>
      <c r="O56" s="133">
        <f>C56+I56-N56</f>
        <v>4109.535084745763</v>
      </c>
    </row>
    <row r="57" spans="1:15" ht="13.5" thickBot="1">
      <c r="A57" s="1"/>
      <c r="B57" s="27"/>
      <c r="C57" s="213"/>
      <c r="D57" s="94"/>
      <c r="E57" s="94"/>
      <c r="F57" s="94"/>
      <c r="G57" s="95"/>
      <c r="H57" s="95"/>
      <c r="I57" s="229">
        <f t="shared" si="0"/>
        <v>0</v>
      </c>
      <c r="J57" s="107"/>
      <c r="K57" s="107"/>
      <c r="L57" s="107"/>
      <c r="M57" s="107"/>
      <c r="N57" s="238"/>
      <c r="O57" s="117"/>
    </row>
    <row r="58" spans="1:15" ht="13.5" thickBot="1">
      <c r="A58" s="35"/>
      <c r="B58" s="32" t="s">
        <v>75</v>
      </c>
      <c r="C58" s="398">
        <v>17159.35</v>
      </c>
      <c r="D58" s="102">
        <v>5922.3</v>
      </c>
      <c r="E58" s="102">
        <v>5922.3</v>
      </c>
      <c r="F58" s="102">
        <v>5922.3</v>
      </c>
      <c r="G58" s="102">
        <v>5922.3</v>
      </c>
      <c r="H58" s="102">
        <f>D58+E58+F58+G58</f>
        <v>23689.2</v>
      </c>
      <c r="I58" s="229">
        <f t="shared" si="0"/>
        <v>16729.661016949154</v>
      </c>
      <c r="J58" s="109"/>
      <c r="K58" s="109"/>
      <c r="L58" s="109"/>
      <c r="M58" s="109"/>
      <c r="N58" s="236">
        <f>J58+K58+L58+M58</f>
        <v>0</v>
      </c>
      <c r="O58" s="133">
        <f>C58+I58-N58</f>
        <v>33889.01101694915</v>
      </c>
    </row>
    <row r="59" spans="1:15" ht="13.5" thickBot="1">
      <c r="A59" s="2"/>
      <c r="B59" s="29"/>
      <c r="C59" s="213"/>
      <c r="D59" s="94"/>
      <c r="E59" s="94"/>
      <c r="F59" s="94"/>
      <c r="G59" s="95"/>
      <c r="H59" s="95"/>
      <c r="I59" s="229">
        <f t="shared" si="0"/>
        <v>0</v>
      </c>
      <c r="J59" s="107"/>
      <c r="K59" s="107"/>
      <c r="L59" s="107"/>
      <c r="M59" s="107"/>
      <c r="N59" s="238"/>
      <c r="O59" s="117"/>
    </row>
    <row r="60" spans="1:15" ht="13.5" thickBot="1">
      <c r="A60" s="4"/>
      <c r="B60" s="32" t="s">
        <v>76</v>
      </c>
      <c r="C60" s="398">
        <v>2319.22</v>
      </c>
      <c r="D60" s="102">
        <v>1094.67</v>
      </c>
      <c r="E60" s="102">
        <v>1094.67</v>
      </c>
      <c r="F60" s="102">
        <v>1094.67</v>
      </c>
      <c r="G60" s="102">
        <v>1094.67</v>
      </c>
      <c r="H60" s="102">
        <f>D60+E60+F60+G60</f>
        <v>4378.68</v>
      </c>
      <c r="I60" s="229">
        <f t="shared" si="0"/>
        <v>3092.288135593221</v>
      </c>
      <c r="J60" s="109"/>
      <c r="K60" s="109"/>
      <c r="L60" s="109"/>
      <c r="M60" s="109"/>
      <c r="N60" s="236">
        <f>J60+K60+L60+M60</f>
        <v>0</v>
      </c>
      <c r="O60" s="133">
        <f>C60+I60-N60</f>
        <v>5411.508135593221</v>
      </c>
    </row>
    <row r="61" spans="1:15" ht="13.5" thickBot="1">
      <c r="A61" s="1"/>
      <c r="B61" s="27"/>
      <c r="C61" s="213"/>
      <c r="D61" s="94"/>
      <c r="E61" s="94"/>
      <c r="F61" s="94"/>
      <c r="G61" s="95"/>
      <c r="H61" s="95"/>
      <c r="I61" s="229">
        <f t="shared" si="0"/>
        <v>0</v>
      </c>
      <c r="J61" s="107"/>
      <c r="K61" s="107"/>
      <c r="L61" s="107"/>
      <c r="M61" s="107"/>
      <c r="N61" s="238"/>
      <c r="O61" s="117"/>
    </row>
    <row r="62" spans="1:15" ht="13.5" thickBot="1">
      <c r="A62" s="35"/>
      <c r="B62" s="32" t="s">
        <v>77</v>
      </c>
      <c r="C62" s="217">
        <v>11131.07</v>
      </c>
      <c r="D62" s="102">
        <v>2773.26</v>
      </c>
      <c r="E62" s="102">
        <v>4054.99</v>
      </c>
      <c r="F62" s="102">
        <v>5528.58</v>
      </c>
      <c r="G62" s="102">
        <v>0</v>
      </c>
      <c r="H62" s="102">
        <f>D62+E62+F62+G62</f>
        <v>12356.83</v>
      </c>
      <c r="I62" s="229">
        <f t="shared" si="0"/>
        <v>8726.574858757063</v>
      </c>
      <c r="J62" s="109"/>
      <c r="K62" s="109"/>
      <c r="L62" s="109"/>
      <c r="M62" s="109"/>
      <c r="N62" s="236">
        <f>J62+K62+L62+M62</f>
        <v>0</v>
      </c>
      <c r="O62" s="133">
        <f>C62+I62-N62</f>
        <v>19857.644858757063</v>
      </c>
    </row>
    <row r="63" spans="1:15" ht="13.5" thickBot="1">
      <c r="A63" s="1"/>
      <c r="B63" s="15"/>
      <c r="C63" s="213"/>
      <c r="D63" s="94"/>
      <c r="E63" s="94"/>
      <c r="F63" s="94"/>
      <c r="G63" s="95"/>
      <c r="H63" s="95"/>
      <c r="I63" s="229">
        <f t="shared" si="0"/>
        <v>0</v>
      </c>
      <c r="J63" s="107"/>
      <c r="K63" s="107"/>
      <c r="L63" s="107"/>
      <c r="M63" s="107"/>
      <c r="N63" s="238"/>
      <c r="O63" s="117"/>
    </row>
    <row r="64" spans="1:15" ht="13.5" thickBot="1">
      <c r="A64" s="4"/>
      <c r="B64" s="32" t="s">
        <v>78</v>
      </c>
      <c r="C64" s="398">
        <v>0</v>
      </c>
      <c r="D64" s="102">
        <v>0</v>
      </c>
      <c r="E64" s="102">
        <v>0</v>
      </c>
      <c r="F64" s="102">
        <v>0</v>
      </c>
      <c r="G64" s="102">
        <v>0</v>
      </c>
      <c r="H64" s="102">
        <f>D64+E64+F64+G64</f>
        <v>0</v>
      </c>
      <c r="I64" s="229">
        <f t="shared" si="0"/>
        <v>0</v>
      </c>
      <c r="J64" s="109"/>
      <c r="K64" s="109"/>
      <c r="L64" s="109"/>
      <c r="M64" s="109"/>
      <c r="N64" s="236">
        <f>J64+K64+L64+M64</f>
        <v>0</v>
      </c>
      <c r="O64" s="133">
        <f>C64+I64-N64</f>
        <v>0</v>
      </c>
    </row>
    <row r="65" spans="1:15" ht="13.5" thickBot="1">
      <c r="A65" s="1"/>
      <c r="B65" s="27"/>
      <c r="C65" s="213"/>
      <c r="D65" s="94"/>
      <c r="E65" s="94"/>
      <c r="F65" s="94"/>
      <c r="G65" s="95"/>
      <c r="H65" s="95"/>
      <c r="I65" s="229">
        <f t="shared" si="0"/>
        <v>0</v>
      </c>
      <c r="J65" s="107"/>
      <c r="K65" s="107"/>
      <c r="L65" s="107"/>
      <c r="M65" s="107"/>
      <c r="N65" s="238"/>
      <c r="O65" s="117"/>
    </row>
    <row r="66" spans="1:15" ht="13.5" thickBot="1">
      <c r="A66" s="4"/>
      <c r="B66" s="19" t="s">
        <v>81</v>
      </c>
      <c r="C66" s="398">
        <v>5914.44</v>
      </c>
      <c r="D66" s="102">
        <v>1744.17</v>
      </c>
      <c r="E66" s="102">
        <v>1744.17</v>
      </c>
      <c r="F66" s="102">
        <v>1744.17</v>
      </c>
      <c r="G66" s="102">
        <v>1744.17</v>
      </c>
      <c r="H66" s="102">
        <f>D66+E66+F66+G66</f>
        <v>6976.68</v>
      </c>
      <c r="I66" s="229">
        <f t="shared" si="0"/>
        <v>4927.033898305085</v>
      </c>
      <c r="J66" s="109"/>
      <c r="K66" s="109"/>
      <c r="L66" s="109"/>
      <c r="M66" s="109"/>
      <c r="N66" s="236">
        <f>J66+K66+L66+M66</f>
        <v>0</v>
      </c>
      <c r="O66" s="133">
        <f>C66+I66-N66</f>
        <v>10841.473898305085</v>
      </c>
    </row>
    <row r="67" spans="1:15" ht="13.5" thickBot="1">
      <c r="A67" s="1"/>
      <c r="B67" s="27"/>
      <c r="C67" s="213"/>
      <c r="D67" s="94"/>
      <c r="E67" s="94"/>
      <c r="F67" s="94"/>
      <c r="G67" s="95"/>
      <c r="H67" s="95"/>
      <c r="I67" s="229">
        <f t="shared" si="0"/>
        <v>0</v>
      </c>
      <c r="J67" s="107"/>
      <c r="K67" s="107"/>
      <c r="L67" s="107"/>
      <c r="M67" s="107"/>
      <c r="N67" s="238"/>
      <c r="O67" s="117"/>
    </row>
    <row r="68" spans="1:15" ht="13.5" thickBot="1">
      <c r="A68" s="4"/>
      <c r="B68" s="32" t="s">
        <v>80</v>
      </c>
      <c r="C68" s="398">
        <v>15222.75</v>
      </c>
      <c r="D68" s="102">
        <v>3182.46</v>
      </c>
      <c r="E68" s="102">
        <v>3182.46</v>
      </c>
      <c r="F68" s="102">
        <v>3182.46</v>
      </c>
      <c r="G68" s="102">
        <v>3182.46</v>
      </c>
      <c r="H68" s="102">
        <f>D68+E68+F68+G68</f>
        <v>12729.84</v>
      </c>
      <c r="I68" s="229">
        <f t="shared" si="0"/>
        <v>8990.000000000002</v>
      </c>
      <c r="J68" s="109"/>
      <c r="K68" s="109"/>
      <c r="L68" s="109"/>
      <c r="M68" s="109"/>
      <c r="N68" s="236">
        <f>J68+K68+L68+M68</f>
        <v>0</v>
      </c>
      <c r="O68" s="133">
        <f>C68+I68-N68</f>
        <v>24212.75</v>
      </c>
    </row>
    <row r="69" spans="1:15" ht="13.5" thickBot="1">
      <c r="A69" s="1"/>
      <c r="B69" s="27"/>
      <c r="C69" s="213"/>
      <c r="D69" s="94"/>
      <c r="E69" s="94"/>
      <c r="F69" s="94"/>
      <c r="G69" s="95"/>
      <c r="H69" s="95"/>
      <c r="I69" s="229">
        <f t="shared" si="0"/>
        <v>0</v>
      </c>
      <c r="J69" s="107"/>
      <c r="K69" s="107"/>
      <c r="L69" s="107"/>
      <c r="M69" s="107"/>
      <c r="N69" s="238"/>
      <c r="O69" s="117"/>
    </row>
    <row r="70" spans="1:15" ht="13.5" thickBot="1">
      <c r="A70" s="4"/>
      <c r="B70" s="32" t="s">
        <v>82</v>
      </c>
      <c r="C70" s="398">
        <v>5862.91</v>
      </c>
      <c r="D70" s="102">
        <v>2030.43</v>
      </c>
      <c r="E70" s="102">
        <v>2030.43</v>
      </c>
      <c r="F70" s="102">
        <v>2030.43</v>
      </c>
      <c r="G70" s="102">
        <v>2030.43</v>
      </c>
      <c r="H70" s="102">
        <f>D70+E70+F70+G70</f>
        <v>8121.72</v>
      </c>
      <c r="I70" s="229">
        <f t="shared" si="0"/>
        <v>5735.677966101695</v>
      </c>
      <c r="J70" s="109"/>
      <c r="K70" s="109"/>
      <c r="L70" s="109"/>
      <c r="M70" s="109"/>
      <c r="N70" s="236">
        <f>J70+K70+L70+M70</f>
        <v>0</v>
      </c>
      <c r="O70" s="133">
        <f>C70+I70-N70</f>
        <v>11598.587966101695</v>
      </c>
    </row>
    <row r="71" spans="1:15" ht="13.5" thickBot="1">
      <c r="A71" s="1"/>
      <c r="B71" s="15"/>
      <c r="C71" s="213"/>
      <c r="D71" s="94"/>
      <c r="E71" s="94"/>
      <c r="F71" s="94"/>
      <c r="G71" s="95"/>
      <c r="H71" s="95"/>
      <c r="I71" s="229">
        <f t="shared" si="0"/>
        <v>0</v>
      </c>
      <c r="J71" s="107"/>
      <c r="K71" s="107"/>
      <c r="L71" s="107"/>
      <c r="M71" s="107"/>
      <c r="N71" s="238"/>
      <c r="O71" s="117"/>
    </row>
    <row r="72" spans="1:15" ht="13.5" thickBot="1">
      <c r="A72" s="4"/>
      <c r="B72" s="32" t="s">
        <v>83</v>
      </c>
      <c r="C72" s="398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f>D72+E72+F72+G72</f>
        <v>0</v>
      </c>
      <c r="I72" s="229">
        <f t="shared" si="0"/>
        <v>0</v>
      </c>
      <c r="J72" s="109"/>
      <c r="K72" s="109"/>
      <c r="L72" s="109"/>
      <c r="M72" s="109"/>
      <c r="N72" s="236">
        <f>J72+K72+L72+M72</f>
        <v>0</v>
      </c>
      <c r="O72" s="133">
        <f>C72+I72-N72</f>
        <v>0</v>
      </c>
    </row>
    <row r="73" spans="1:15" ht="13.5" thickBot="1">
      <c r="A73" s="1"/>
      <c r="B73" s="15"/>
      <c r="C73" s="213"/>
      <c r="D73" s="94"/>
      <c r="E73" s="94"/>
      <c r="F73" s="94"/>
      <c r="G73" s="95"/>
      <c r="H73" s="95"/>
      <c r="I73" s="229">
        <f t="shared" si="0"/>
        <v>0</v>
      </c>
      <c r="J73" s="107"/>
      <c r="K73" s="107"/>
      <c r="L73" s="107"/>
      <c r="M73" s="107"/>
      <c r="N73" s="238"/>
      <c r="O73" s="117"/>
    </row>
    <row r="74" spans="1:15" ht="13.5" thickBot="1">
      <c r="A74" s="4"/>
      <c r="B74" s="32" t="s">
        <v>84</v>
      </c>
      <c r="C74" s="398">
        <v>1761.23</v>
      </c>
      <c r="D74" s="102">
        <v>831.3</v>
      </c>
      <c r="E74" s="102">
        <v>831.3</v>
      </c>
      <c r="F74" s="102">
        <v>831.3</v>
      </c>
      <c r="G74" s="102">
        <v>831.3</v>
      </c>
      <c r="H74" s="102">
        <f>D74+E74+F74+G74</f>
        <v>3325.2</v>
      </c>
      <c r="I74" s="229">
        <f t="shared" si="0"/>
        <v>2348.305084745763</v>
      </c>
      <c r="J74" s="109"/>
      <c r="K74" s="109"/>
      <c r="L74" s="109"/>
      <c r="M74" s="109"/>
      <c r="N74" s="236">
        <f>J74+K74+L74+M74</f>
        <v>0</v>
      </c>
      <c r="O74" s="133">
        <f>C74+I74-N74</f>
        <v>4109.535084745763</v>
      </c>
    </row>
    <row r="75" spans="1:15" ht="13.5" thickBot="1">
      <c r="A75" s="1"/>
      <c r="B75" s="15"/>
      <c r="C75" s="213"/>
      <c r="D75" s="94"/>
      <c r="E75" s="94"/>
      <c r="F75" s="94"/>
      <c r="G75" s="95"/>
      <c r="H75" s="95"/>
      <c r="I75" s="229">
        <f aca="true" t="shared" si="1" ref="I75:I127">H75/1.2/1.18</f>
        <v>0</v>
      </c>
      <c r="J75" s="107"/>
      <c r="K75" s="107"/>
      <c r="L75" s="107"/>
      <c r="M75" s="107"/>
      <c r="N75" s="238"/>
      <c r="O75" s="117"/>
    </row>
    <row r="76" spans="1:15" ht="13.5" thickBot="1">
      <c r="A76" s="4"/>
      <c r="B76" s="32" t="s">
        <v>85</v>
      </c>
      <c r="C76" s="398">
        <v>10020</v>
      </c>
      <c r="D76" s="102">
        <v>3862.56</v>
      </c>
      <c r="E76" s="102">
        <v>3851.91</v>
      </c>
      <c r="F76" s="102">
        <v>3830.61</v>
      </c>
      <c r="G76" s="102">
        <v>3830.61</v>
      </c>
      <c r="H76" s="102">
        <f>D76+E76+F76+G76</f>
        <v>15375.69</v>
      </c>
      <c r="I76" s="229">
        <f t="shared" si="1"/>
        <v>10858.538135593222</v>
      </c>
      <c r="J76" s="109"/>
      <c r="K76" s="109"/>
      <c r="L76" s="109"/>
      <c r="M76" s="109"/>
      <c r="N76" s="236">
        <f>J76+K76+L76+M76</f>
        <v>0</v>
      </c>
      <c r="O76" s="133">
        <f>C76+I76-N76</f>
        <v>20878.538135593222</v>
      </c>
    </row>
    <row r="77" spans="1:15" ht="13.5" thickBot="1">
      <c r="A77" s="1"/>
      <c r="B77" s="15"/>
      <c r="C77" s="213"/>
      <c r="D77" s="94"/>
      <c r="E77" s="94"/>
      <c r="F77" s="94"/>
      <c r="G77" s="95"/>
      <c r="H77" s="95"/>
      <c r="I77" s="229">
        <f t="shared" si="1"/>
        <v>0</v>
      </c>
      <c r="J77" s="107"/>
      <c r="K77" s="107"/>
      <c r="L77" s="107"/>
      <c r="M77" s="107"/>
      <c r="N77" s="238"/>
      <c r="O77" s="117"/>
    </row>
    <row r="78" spans="1:15" ht="13.5" thickBot="1">
      <c r="A78" s="4"/>
      <c r="B78" s="32" t="s">
        <v>86</v>
      </c>
      <c r="C78" s="398">
        <v>8536.96</v>
      </c>
      <c r="D78" s="102">
        <v>2987.94</v>
      </c>
      <c r="E78" s="102">
        <v>2987.94</v>
      </c>
      <c r="F78" s="102">
        <v>2987.94</v>
      </c>
      <c r="G78" s="102">
        <v>2987.94</v>
      </c>
      <c r="H78" s="102">
        <f>D78+E78+F78+G78</f>
        <v>11951.76</v>
      </c>
      <c r="I78" s="229">
        <f t="shared" si="1"/>
        <v>8440.508474576272</v>
      </c>
      <c r="J78" s="109"/>
      <c r="K78" s="109"/>
      <c r="L78" s="109"/>
      <c r="M78" s="109"/>
      <c r="N78" s="236">
        <f>J78+K78+L78+M78</f>
        <v>0</v>
      </c>
      <c r="O78" s="133">
        <f>C78+I78-N78</f>
        <v>16977.46847457627</v>
      </c>
    </row>
    <row r="79" spans="1:15" ht="13.5" thickBot="1">
      <c r="A79" s="1"/>
      <c r="B79" s="27"/>
      <c r="C79" s="213"/>
      <c r="D79" s="94"/>
      <c r="E79" s="94"/>
      <c r="F79" s="94"/>
      <c r="G79" s="95"/>
      <c r="H79" s="95"/>
      <c r="I79" s="229">
        <f t="shared" si="1"/>
        <v>0</v>
      </c>
      <c r="J79" s="107"/>
      <c r="K79" s="107"/>
      <c r="L79" s="107"/>
      <c r="M79" s="107"/>
      <c r="N79" s="238"/>
      <c r="O79" s="117"/>
    </row>
    <row r="80" spans="1:15" ht="13.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>D80+E80+F80+G80</f>
        <v>0</v>
      </c>
      <c r="I80" s="229">
        <f t="shared" si="1"/>
        <v>0</v>
      </c>
      <c r="J80" s="109"/>
      <c r="K80" s="109"/>
      <c r="L80" s="109"/>
      <c r="M80" s="109"/>
      <c r="N80" s="236">
        <f>J80+K80+L80+M80</f>
        <v>0</v>
      </c>
      <c r="O80" s="133">
        <f>C80+I80-N80</f>
        <v>0</v>
      </c>
    </row>
    <row r="81" spans="1:15" ht="13.5" thickBot="1">
      <c r="A81" s="1"/>
      <c r="B81" s="15"/>
      <c r="C81" s="213"/>
      <c r="D81" s="94"/>
      <c r="E81" s="94"/>
      <c r="F81" s="94"/>
      <c r="G81" s="95"/>
      <c r="H81" s="95"/>
      <c r="I81" s="229">
        <f t="shared" si="1"/>
        <v>0</v>
      </c>
      <c r="J81" s="107"/>
      <c r="K81" s="107"/>
      <c r="L81" s="107"/>
      <c r="M81" s="107"/>
      <c r="N81" s="238"/>
      <c r="O81" s="117"/>
    </row>
    <row r="82" spans="1:15" ht="13.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>D82+E82+F82+G82</f>
        <v>0</v>
      </c>
      <c r="I82" s="229">
        <f t="shared" si="1"/>
        <v>0</v>
      </c>
      <c r="J82" s="109"/>
      <c r="K82" s="109"/>
      <c r="L82" s="109"/>
      <c r="M82" s="109"/>
      <c r="N82" s="236">
        <f>J82+K82+L82+M82</f>
        <v>0</v>
      </c>
      <c r="O82" s="133">
        <f>C82+I82-N82</f>
        <v>0</v>
      </c>
    </row>
    <row r="83" spans="1:15" ht="13.5" thickBot="1">
      <c r="A83" s="1"/>
      <c r="B83" s="27"/>
      <c r="C83" s="213"/>
      <c r="D83" s="94"/>
      <c r="E83" s="94"/>
      <c r="F83" s="94"/>
      <c r="G83" s="95"/>
      <c r="H83" s="95"/>
      <c r="I83" s="229">
        <f t="shared" si="1"/>
        <v>0</v>
      </c>
      <c r="J83" s="107"/>
      <c r="K83" s="107"/>
      <c r="L83" s="107"/>
      <c r="M83" s="107"/>
      <c r="N83" s="238"/>
      <c r="O83" s="117"/>
    </row>
    <row r="84" spans="1:15" ht="13.5" thickBot="1">
      <c r="A84" s="4"/>
      <c r="B84" s="32" t="s">
        <v>89</v>
      </c>
      <c r="C84" s="398">
        <v>2254.7</v>
      </c>
      <c r="D84" s="102">
        <v>1064.22</v>
      </c>
      <c r="E84" s="102">
        <v>1064.22</v>
      </c>
      <c r="F84" s="102">
        <v>1064.22</v>
      </c>
      <c r="G84" s="102">
        <v>1064.22</v>
      </c>
      <c r="H84" s="102">
        <f>D84+E84+F84+G84</f>
        <v>4256.88</v>
      </c>
      <c r="I84" s="229">
        <f t="shared" si="1"/>
        <v>3006.2711864406783</v>
      </c>
      <c r="J84" s="109"/>
      <c r="K84" s="109"/>
      <c r="L84" s="109"/>
      <c r="M84" s="109"/>
      <c r="N84" s="236">
        <f>J84+K84+L84+M84</f>
        <v>0</v>
      </c>
      <c r="O84" s="133">
        <f>C84+I84-N84</f>
        <v>5260.971186440678</v>
      </c>
    </row>
    <row r="85" spans="1:15" ht="13.5" thickBot="1">
      <c r="A85" s="1"/>
      <c r="B85" s="27"/>
      <c r="C85" s="213"/>
      <c r="D85" s="94"/>
      <c r="E85" s="94"/>
      <c r="F85" s="94"/>
      <c r="G85" s="95"/>
      <c r="H85" s="95"/>
      <c r="I85" s="229">
        <f t="shared" si="1"/>
        <v>0</v>
      </c>
      <c r="J85" s="107"/>
      <c r="K85" s="107"/>
      <c r="L85" s="107"/>
      <c r="M85" s="107"/>
      <c r="N85" s="238"/>
      <c r="O85" s="117"/>
    </row>
    <row r="86" spans="1:15" ht="13.5" thickBot="1">
      <c r="A86" s="4"/>
      <c r="B86" s="32" t="s">
        <v>90</v>
      </c>
      <c r="C86" s="398">
        <v>0</v>
      </c>
      <c r="D86" s="102"/>
      <c r="E86" s="102"/>
      <c r="F86" s="102"/>
      <c r="G86" s="102"/>
      <c r="H86" s="102">
        <f>D86+E86+F86+G86</f>
        <v>0</v>
      </c>
      <c r="I86" s="229">
        <f t="shared" si="1"/>
        <v>0</v>
      </c>
      <c r="J86" s="109"/>
      <c r="K86" s="109"/>
      <c r="L86" s="109"/>
      <c r="M86" s="109"/>
      <c r="N86" s="236">
        <f>J86+K86+L86+M86</f>
        <v>0</v>
      </c>
      <c r="O86" s="133">
        <f>C86+I86-N86</f>
        <v>0</v>
      </c>
    </row>
    <row r="87" spans="1:15" ht="13.5" thickBot="1">
      <c r="A87" s="1"/>
      <c r="B87" s="15"/>
      <c r="C87" s="213"/>
      <c r="D87" s="94"/>
      <c r="E87" s="94"/>
      <c r="F87" s="94"/>
      <c r="G87" s="95"/>
      <c r="H87" s="95"/>
      <c r="I87" s="229">
        <f t="shared" si="1"/>
        <v>0</v>
      </c>
      <c r="J87" s="107"/>
      <c r="K87" s="107"/>
      <c r="L87" s="107"/>
      <c r="M87" s="107"/>
      <c r="N87" s="238"/>
      <c r="O87" s="117"/>
    </row>
    <row r="88" spans="1:15" ht="13.5" thickBot="1">
      <c r="A88" s="4"/>
      <c r="B88" s="32" t="s">
        <v>92</v>
      </c>
      <c r="C88" s="398">
        <v>10828.45</v>
      </c>
      <c r="D88" s="102">
        <v>4106.94</v>
      </c>
      <c r="E88" s="102">
        <v>4106.94</v>
      </c>
      <c r="F88" s="102">
        <v>4106.94</v>
      </c>
      <c r="G88" s="102">
        <v>4106.94</v>
      </c>
      <c r="H88" s="102">
        <f>D88+E88+F88+G88</f>
        <v>16427.76</v>
      </c>
      <c r="I88" s="229">
        <f t="shared" si="1"/>
        <v>11601.525423728814</v>
      </c>
      <c r="J88" s="109"/>
      <c r="K88" s="109"/>
      <c r="L88" s="109"/>
      <c r="M88" s="109"/>
      <c r="N88" s="236">
        <f>J88+K88+L88+M88</f>
        <v>0</v>
      </c>
      <c r="O88" s="133">
        <f>C88+I88-N88</f>
        <v>22429.975423728814</v>
      </c>
    </row>
    <row r="89" spans="1:15" ht="13.5" thickBot="1">
      <c r="A89" s="2"/>
      <c r="B89" s="29"/>
      <c r="C89" s="213"/>
      <c r="D89" s="94"/>
      <c r="E89" s="94"/>
      <c r="F89" s="94"/>
      <c r="G89" s="95"/>
      <c r="H89" s="95"/>
      <c r="I89" s="229">
        <f t="shared" si="1"/>
        <v>0</v>
      </c>
      <c r="J89" s="107"/>
      <c r="K89" s="107"/>
      <c r="L89" s="107"/>
      <c r="M89" s="107"/>
      <c r="N89" s="238"/>
      <c r="O89" s="117"/>
    </row>
    <row r="90" spans="1:15" ht="13.5" thickBot="1">
      <c r="A90" s="35"/>
      <c r="B90" s="19" t="s">
        <v>102</v>
      </c>
      <c r="C90" s="398">
        <v>2040.25</v>
      </c>
      <c r="D90" s="102">
        <v>963</v>
      </c>
      <c r="E90" s="102">
        <v>963</v>
      </c>
      <c r="F90" s="102">
        <v>963</v>
      </c>
      <c r="G90" s="102">
        <v>963</v>
      </c>
      <c r="H90" s="102">
        <f>D90+E90+F90+G90</f>
        <v>3852</v>
      </c>
      <c r="I90" s="229">
        <f t="shared" si="1"/>
        <v>2720.3389830508477</v>
      </c>
      <c r="J90" s="109"/>
      <c r="K90" s="109"/>
      <c r="L90" s="109"/>
      <c r="M90" s="109"/>
      <c r="N90" s="236">
        <f>J90+K90+L90+M90</f>
        <v>0</v>
      </c>
      <c r="O90" s="133">
        <f>C90+I90-N90</f>
        <v>4760.588983050848</v>
      </c>
    </row>
    <row r="91" spans="1:15" ht="13.5" thickBot="1">
      <c r="A91" s="1"/>
      <c r="B91" s="27"/>
      <c r="C91" s="213"/>
      <c r="D91" s="94"/>
      <c r="E91" s="94"/>
      <c r="F91" s="94"/>
      <c r="G91" s="95"/>
      <c r="H91" s="95"/>
      <c r="I91" s="229">
        <f t="shared" si="1"/>
        <v>0</v>
      </c>
      <c r="J91" s="107"/>
      <c r="K91" s="107"/>
      <c r="L91" s="107"/>
      <c r="M91" s="107"/>
      <c r="N91" s="238"/>
      <c r="O91" s="117"/>
    </row>
    <row r="92" spans="1:15" ht="13.5" thickBot="1">
      <c r="A92" s="263"/>
      <c r="B92" s="32" t="s">
        <v>325</v>
      </c>
      <c r="C92" s="398">
        <v>2475.95</v>
      </c>
      <c r="D92" s="102">
        <v>1168.65</v>
      </c>
      <c r="E92" s="102">
        <v>1168.65</v>
      </c>
      <c r="F92" s="102">
        <v>1168.65</v>
      </c>
      <c r="G92" s="102">
        <v>1168.65</v>
      </c>
      <c r="H92" s="102">
        <f>D92+E92+F92+G92</f>
        <v>4674.6</v>
      </c>
      <c r="I92" s="229">
        <f t="shared" si="1"/>
        <v>3301.2711864406783</v>
      </c>
      <c r="J92" s="109"/>
      <c r="K92" s="109"/>
      <c r="L92" s="109"/>
      <c r="M92" s="109"/>
      <c r="N92" s="236">
        <f>J92+K92+L92+M92</f>
        <v>0</v>
      </c>
      <c r="O92" s="133">
        <f>C92+I92-N92</f>
        <v>5777.221186440678</v>
      </c>
    </row>
    <row r="93" spans="1:15" ht="13.5" thickBot="1">
      <c r="A93" s="15"/>
      <c r="B93" s="3"/>
      <c r="C93" s="272"/>
      <c r="D93" s="273"/>
      <c r="E93" s="273"/>
      <c r="F93" s="273"/>
      <c r="G93" s="273"/>
      <c r="H93" s="273"/>
      <c r="I93" s="229">
        <f t="shared" si="1"/>
        <v>0</v>
      </c>
      <c r="J93" s="275"/>
      <c r="K93" s="275"/>
      <c r="L93" s="275"/>
      <c r="M93" s="275"/>
      <c r="N93" s="274"/>
      <c r="O93" s="276"/>
    </row>
    <row r="94" spans="1:15" ht="13.5" thickBot="1">
      <c r="A94" s="30"/>
      <c r="B94" s="26" t="s">
        <v>221</v>
      </c>
      <c r="C94" s="211">
        <v>0</v>
      </c>
      <c r="D94" s="102"/>
      <c r="E94" s="102"/>
      <c r="F94" s="102">
        <v>1354.83</v>
      </c>
      <c r="G94" s="102">
        <v>1354.83</v>
      </c>
      <c r="H94" s="102">
        <f>D94+E94+F94+G94</f>
        <v>2709.66</v>
      </c>
      <c r="I94" s="229">
        <f t="shared" si="1"/>
        <v>1913.6016949152545</v>
      </c>
      <c r="J94" s="109"/>
      <c r="K94" s="109"/>
      <c r="L94" s="109"/>
      <c r="M94" s="109"/>
      <c r="N94" s="236">
        <f>J94+K94+L94+M94</f>
        <v>0</v>
      </c>
      <c r="O94" s="133">
        <f>C94+I94-N94</f>
        <v>1913.6016949152545</v>
      </c>
    </row>
    <row r="95" spans="1:15" ht="13.5" thickBot="1">
      <c r="A95" s="15"/>
      <c r="B95" s="3"/>
      <c r="C95" s="272"/>
      <c r="D95" s="273"/>
      <c r="E95" s="273"/>
      <c r="F95" s="273"/>
      <c r="G95" s="273"/>
      <c r="H95" s="273"/>
      <c r="I95" s="229">
        <f t="shared" si="1"/>
        <v>0</v>
      </c>
      <c r="J95" s="275"/>
      <c r="K95" s="275"/>
      <c r="L95" s="275"/>
      <c r="M95" s="275"/>
      <c r="N95" s="274"/>
      <c r="O95" s="276"/>
    </row>
    <row r="96" spans="1:15" ht="13.5" thickBot="1">
      <c r="A96" s="263"/>
      <c r="B96" s="19"/>
      <c r="C96" s="211">
        <v>0</v>
      </c>
      <c r="D96" s="102"/>
      <c r="E96" s="102"/>
      <c r="F96" s="102"/>
      <c r="G96" s="102"/>
      <c r="H96" s="102">
        <f>D96+E96+F96+G96</f>
        <v>0</v>
      </c>
      <c r="I96" s="229">
        <f t="shared" si="1"/>
        <v>0</v>
      </c>
      <c r="J96" s="109"/>
      <c r="K96" s="109"/>
      <c r="L96" s="109"/>
      <c r="M96" s="109"/>
      <c r="N96" s="236">
        <f>J96+K96+L96+M96</f>
        <v>0</v>
      </c>
      <c r="O96" s="133">
        <f>C96+I96-N96</f>
        <v>0</v>
      </c>
    </row>
    <row r="97" spans="1:15" ht="13.5" thickBot="1">
      <c r="A97" s="15"/>
      <c r="B97" s="3"/>
      <c r="C97" s="272"/>
      <c r="D97" s="273"/>
      <c r="E97" s="273"/>
      <c r="F97" s="273"/>
      <c r="G97" s="273"/>
      <c r="H97" s="273"/>
      <c r="I97" s="229">
        <f t="shared" si="1"/>
        <v>0</v>
      </c>
      <c r="J97" s="275"/>
      <c r="K97" s="275"/>
      <c r="L97" s="275"/>
      <c r="M97" s="275"/>
      <c r="N97" s="274"/>
      <c r="O97" s="276"/>
    </row>
    <row r="98" spans="1:15" ht="13.5" thickBot="1">
      <c r="A98" s="263"/>
      <c r="B98" s="19" t="s">
        <v>223</v>
      </c>
      <c r="C98" s="211">
        <v>0</v>
      </c>
      <c r="D98" s="102"/>
      <c r="E98" s="102"/>
      <c r="F98" s="102">
        <v>2509.39</v>
      </c>
      <c r="G98" s="102">
        <v>1882.05</v>
      </c>
      <c r="H98" s="102">
        <f>D98+E98+F98+G98</f>
        <v>4391.44</v>
      </c>
      <c r="I98" s="229">
        <f t="shared" si="1"/>
        <v>3101.299435028249</v>
      </c>
      <c r="J98" s="109"/>
      <c r="K98" s="109"/>
      <c r="L98" s="109"/>
      <c r="M98" s="109"/>
      <c r="N98" s="236">
        <f>J98+K98+L98+M98</f>
        <v>0</v>
      </c>
      <c r="O98" s="133">
        <f>C98+I98-N98</f>
        <v>3101.299435028249</v>
      </c>
    </row>
    <row r="99" spans="1:15" ht="13.5" thickBot="1">
      <c r="A99" s="15"/>
      <c r="B99" s="3"/>
      <c r="C99" s="272"/>
      <c r="D99" s="273"/>
      <c r="E99" s="273"/>
      <c r="F99" s="273"/>
      <c r="G99" s="273"/>
      <c r="H99" s="273"/>
      <c r="I99" s="229">
        <f t="shared" si="1"/>
        <v>0</v>
      </c>
      <c r="J99" s="275"/>
      <c r="K99" s="275"/>
      <c r="L99" s="275"/>
      <c r="M99" s="275"/>
      <c r="N99" s="274"/>
      <c r="O99" s="276"/>
    </row>
    <row r="100" spans="1:15" ht="13.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>D100+E100+F100+G100</f>
        <v>0</v>
      </c>
      <c r="I100" s="229">
        <f t="shared" si="1"/>
        <v>0</v>
      </c>
      <c r="J100" s="109"/>
      <c r="K100" s="109"/>
      <c r="L100" s="109"/>
      <c r="M100" s="109"/>
      <c r="N100" s="236">
        <f>J100+K100+L100+M100</f>
        <v>0</v>
      </c>
      <c r="O100" s="133">
        <f>C100+I100-N100</f>
        <v>0</v>
      </c>
    </row>
    <row r="101" spans="1:15" ht="13.5" thickBot="1">
      <c r="A101" s="15"/>
      <c r="B101" s="3"/>
      <c r="C101" s="272"/>
      <c r="D101" s="273"/>
      <c r="E101" s="273"/>
      <c r="F101" s="273"/>
      <c r="G101" s="273"/>
      <c r="H101" s="273"/>
      <c r="I101" s="229">
        <f t="shared" si="1"/>
        <v>0</v>
      </c>
      <c r="J101" s="275"/>
      <c r="K101" s="275"/>
      <c r="L101" s="275"/>
      <c r="M101" s="275"/>
      <c r="N101" s="274"/>
      <c r="O101" s="276"/>
    </row>
    <row r="102" spans="1:15" ht="13.5" thickBot="1">
      <c r="A102" s="263"/>
      <c r="B102" s="19" t="s">
        <v>225</v>
      </c>
      <c r="C102" s="211">
        <v>21864.44</v>
      </c>
      <c r="D102" s="102">
        <v>7560.96</v>
      </c>
      <c r="E102" s="102">
        <v>7560.96</v>
      </c>
      <c r="F102" s="102">
        <v>7560.96</v>
      </c>
      <c r="G102" s="102">
        <v>8221.62</v>
      </c>
      <c r="H102" s="102">
        <f>D102+E102+F102+G102</f>
        <v>30904.5</v>
      </c>
      <c r="I102" s="229">
        <f t="shared" si="1"/>
        <v>21825.21186440678</v>
      </c>
      <c r="J102" s="109"/>
      <c r="K102" s="109"/>
      <c r="L102" s="109"/>
      <c r="M102" s="109"/>
      <c r="N102" s="236">
        <f>J102+K102+L102+M102</f>
        <v>0</v>
      </c>
      <c r="O102" s="133">
        <f>C102+I102-N102</f>
        <v>43689.651864406784</v>
      </c>
    </row>
    <row r="103" spans="1:15" ht="13.5" thickBot="1">
      <c r="A103" s="15"/>
      <c r="B103" s="3"/>
      <c r="C103" s="272"/>
      <c r="D103" s="273"/>
      <c r="E103" s="273"/>
      <c r="F103" s="273"/>
      <c r="G103" s="273"/>
      <c r="H103" s="273"/>
      <c r="I103" s="229">
        <f t="shared" si="1"/>
        <v>0</v>
      </c>
      <c r="J103" s="275"/>
      <c r="K103" s="275"/>
      <c r="L103" s="275"/>
      <c r="M103" s="275"/>
      <c r="N103" s="274"/>
      <c r="O103" s="276"/>
    </row>
    <row r="104" spans="1:15" ht="13.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>D104+E104+F104+G104</f>
        <v>0</v>
      </c>
      <c r="I104" s="229">
        <f t="shared" si="1"/>
        <v>0</v>
      </c>
      <c r="J104" s="109"/>
      <c r="K104" s="109"/>
      <c r="L104" s="109"/>
      <c r="M104" s="109"/>
      <c r="N104" s="236">
        <f>J104+K104+L104+M104</f>
        <v>0</v>
      </c>
      <c r="O104" s="133">
        <f>C104+I104-N104</f>
        <v>0</v>
      </c>
    </row>
    <row r="105" spans="1:15" ht="13.5" thickBot="1">
      <c r="A105" s="15"/>
      <c r="B105" s="3"/>
      <c r="C105" s="272"/>
      <c r="D105" s="273"/>
      <c r="E105" s="273"/>
      <c r="F105" s="273"/>
      <c r="G105" s="273"/>
      <c r="H105" s="273"/>
      <c r="I105" s="229">
        <f t="shared" si="1"/>
        <v>0</v>
      </c>
      <c r="J105" s="275"/>
      <c r="K105" s="275"/>
      <c r="L105" s="275"/>
      <c r="M105" s="275"/>
      <c r="N105" s="274"/>
      <c r="O105" s="276"/>
    </row>
    <row r="106" spans="1:15" ht="13.5" thickBot="1">
      <c r="A106" s="263"/>
      <c r="B106" s="19"/>
      <c r="C106" s="211">
        <v>0</v>
      </c>
      <c r="D106" s="102"/>
      <c r="E106" s="102"/>
      <c r="F106" s="102"/>
      <c r="G106" s="102"/>
      <c r="H106" s="102">
        <f>D106+E106+F106+G106</f>
        <v>0</v>
      </c>
      <c r="I106" s="229">
        <f t="shared" si="1"/>
        <v>0</v>
      </c>
      <c r="J106" s="109"/>
      <c r="K106" s="109"/>
      <c r="L106" s="109"/>
      <c r="M106" s="109"/>
      <c r="N106" s="236">
        <f>J106+K106+L106+M106</f>
        <v>0</v>
      </c>
      <c r="O106" s="133">
        <f>C106+I106-N106</f>
        <v>0</v>
      </c>
    </row>
    <row r="107" spans="1:15" ht="13.5" thickBot="1">
      <c r="A107" s="15"/>
      <c r="B107" s="3"/>
      <c r="C107" s="272"/>
      <c r="D107" s="273"/>
      <c r="E107" s="273"/>
      <c r="F107" s="273"/>
      <c r="G107" s="273"/>
      <c r="H107" s="273"/>
      <c r="I107" s="229">
        <f t="shared" si="1"/>
        <v>0</v>
      </c>
      <c r="J107" s="275"/>
      <c r="K107" s="275"/>
      <c r="L107" s="275"/>
      <c r="M107" s="275"/>
      <c r="N107" s="274"/>
      <c r="O107" s="276"/>
    </row>
    <row r="108" spans="1:15" ht="13.5" thickBot="1">
      <c r="A108" s="263"/>
      <c r="B108" s="19"/>
      <c r="C108" s="211">
        <v>0</v>
      </c>
      <c r="D108" s="102"/>
      <c r="E108" s="102"/>
      <c r="F108" s="102"/>
      <c r="G108" s="102"/>
      <c r="H108" s="102">
        <f>D108+E108+F108+G108</f>
        <v>0</v>
      </c>
      <c r="I108" s="229">
        <f t="shared" si="1"/>
        <v>0</v>
      </c>
      <c r="J108" s="109"/>
      <c r="K108" s="109"/>
      <c r="L108" s="109"/>
      <c r="M108" s="109"/>
      <c r="N108" s="236">
        <f>J108+K108+L108+M108</f>
        <v>0</v>
      </c>
      <c r="O108" s="133">
        <f>C108+I108-N108</f>
        <v>0</v>
      </c>
    </row>
    <row r="109" spans="1:15" ht="13.5" thickBot="1">
      <c r="A109" s="15"/>
      <c r="B109" s="3"/>
      <c r="C109" s="272"/>
      <c r="D109" s="273"/>
      <c r="E109" s="273"/>
      <c r="F109" s="273"/>
      <c r="G109" s="273"/>
      <c r="H109" s="273"/>
      <c r="I109" s="229">
        <f t="shared" si="1"/>
        <v>0</v>
      </c>
      <c r="J109" s="275"/>
      <c r="K109" s="275"/>
      <c r="L109" s="275"/>
      <c r="M109" s="275"/>
      <c r="N109" s="274"/>
      <c r="O109" s="276"/>
    </row>
    <row r="110" spans="1:15" ht="13.5" thickBot="1">
      <c r="A110" s="263"/>
      <c r="B110" s="19"/>
      <c r="C110" s="211">
        <v>0</v>
      </c>
      <c r="D110" s="102"/>
      <c r="E110" s="102"/>
      <c r="F110" s="102"/>
      <c r="G110" s="102"/>
      <c r="H110" s="102">
        <f>D110+E110+F110+G110</f>
        <v>0</v>
      </c>
      <c r="I110" s="229">
        <f t="shared" si="1"/>
        <v>0</v>
      </c>
      <c r="J110" s="109"/>
      <c r="K110" s="109"/>
      <c r="L110" s="109"/>
      <c r="M110" s="109"/>
      <c r="N110" s="236">
        <f>J110+K110+L110+M110</f>
        <v>0</v>
      </c>
      <c r="O110" s="133">
        <f>C110+I110-N110</f>
        <v>0</v>
      </c>
    </row>
    <row r="111" spans="1:15" ht="13.5" thickBot="1">
      <c r="A111" s="15"/>
      <c r="B111" s="3"/>
      <c r="C111" s="272"/>
      <c r="D111" s="273"/>
      <c r="E111" s="273"/>
      <c r="F111" s="273"/>
      <c r="G111" s="273"/>
      <c r="H111" s="273"/>
      <c r="I111" s="229">
        <f t="shared" si="1"/>
        <v>0</v>
      </c>
      <c r="J111" s="275"/>
      <c r="K111" s="275"/>
      <c r="L111" s="275"/>
      <c r="M111" s="275"/>
      <c r="N111" s="274"/>
      <c r="O111" s="276"/>
    </row>
    <row r="112" spans="1:15" ht="13.5" thickBot="1">
      <c r="A112" s="263"/>
      <c r="B112" s="19"/>
      <c r="C112" s="211">
        <v>0</v>
      </c>
      <c r="D112" s="102"/>
      <c r="E112" s="102"/>
      <c r="F112" s="102"/>
      <c r="G112" s="102"/>
      <c r="H112" s="102">
        <f>D112+E112+F112+G112</f>
        <v>0</v>
      </c>
      <c r="I112" s="229">
        <f t="shared" si="1"/>
        <v>0</v>
      </c>
      <c r="J112" s="109"/>
      <c r="K112" s="109"/>
      <c r="L112" s="109"/>
      <c r="M112" s="109"/>
      <c r="N112" s="236">
        <f>J112+K112+L112+M112</f>
        <v>0</v>
      </c>
      <c r="O112" s="133">
        <f>C112+I112-N112</f>
        <v>0</v>
      </c>
    </row>
    <row r="113" spans="1:15" ht="13.5" thickBot="1">
      <c r="A113" s="24"/>
      <c r="B113" s="38"/>
      <c r="C113" s="210"/>
      <c r="D113" s="283"/>
      <c r="E113" s="283"/>
      <c r="F113" s="283"/>
      <c r="G113" s="283"/>
      <c r="H113" s="283"/>
      <c r="I113" s="229">
        <f t="shared" si="1"/>
        <v>0</v>
      </c>
      <c r="J113" s="285"/>
      <c r="K113" s="285"/>
      <c r="L113" s="285"/>
      <c r="M113" s="285"/>
      <c r="N113" s="284"/>
      <c r="O113" s="114"/>
    </row>
    <row r="114" spans="1:15" ht="13.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>D114+E114+F114+G114</f>
        <v>0</v>
      </c>
      <c r="I114" s="229">
        <f t="shared" si="1"/>
        <v>0</v>
      </c>
      <c r="J114" s="109"/>
      <c r="K114" s="109"/>
      <c r="L114" s="109"/>
      <c r="M114" s="109"/>
      <c r="N114" s="236">
        <f>J114+K114+L114+M114</f>
        <v>0</v>
      </c>
      <c r="O114" s="133">
        <f>C114+I114-N114</f>
        <v>0</v>
      </c>
    </row>
    <row r="115" spans="1:15" ht="13.5" thickBot="1">
      <c r="A115" s="24"/>
      <c r="B115" s="38"/>
      <c r="C115" s="210"/>
      <c r="D115" s="283"/>
      <c r="E115" s="283"/>
      <c r="F115" s="283"/>
      <c r="G115" s="283"/>
      <c r="H115" s="283"/>
      <c r="I115" s="229">
        <f t="shared" si="1"/>
        <v>0</v>
      </c>
      <c r="J115" s="285"/>
      <c r="K115" s="285"/>
      <c r="L115" s="285"/>
      <c r="M115" s="285"/>
      <c r="N115" s="284"/>
      <c r="O115" s="114"/>
    </row>
    <row r="116" spans="1:15" ht="13.5" thickBot="1">
      <c r="A116" s="30"/>
      <c r="B116" s="6" t="s">
        <v>228</v>
      </c>
      <c r="C116" s="211">
        <v>11516.46</v>
      </c>
      <c r="D116" s="102">
        <v>3081.6</v>
      </c>
      <c r="E116" s="102">
        <v>3081.6</v>
      </c>
      <c r="F116" s="102">
        <v>3081.6</v>
      </c>
      <c r="G116" s="102">
        <v>3697.09</v>
      </c>
      <c r="H116" s="102">
        <f>D116+E116+F116+G116</f>
        <v>12941.89</v>
      </c>
      <c r="I116" s="229">
        <f t="shared" si="1"/>
        <v>9139.752824858757</v>
      </c>
      <c r="J116" s="109"/>
      <c r="K116" s="109"/>
      <c r="L116" s="109"/>
      <c r="M116" s="109"/>
      <c r="N116" s="236">
        <f>J116+K116+L116+M116</f>
        <v>0</v>
      </c>
      <c r="O116" s="133">
        <f>C116+I116-N116</f>
        <v>20656.212824858754</v>
      </c>
    </row>
    <row r="117" spans="1:15" ht="13.5" thickBot="1">
      <c r="A117" s="36"/>
      <c r="B117" s="29"/>
      <c r="C117" s="210"/>
      <c r="D117" s="283"/>
      <c r="E117" s="283"/>
      <c r="F117" s="283"/>
      <c r="G117" s="283"/>
      <c r="H117" s="283"/>
      <c r="I117" s="229">
        <f t="shared" si="1"/>
        <v>0</v>
      </c>
      <c r="J117" s="285"/>
      <c r="K117" s="285"/>
      <c r="L117" s="285"/>
      <c r="M117" s="285"/>
      <c r="N117" s="284"/>
      <c r="O117" s="114"/>
    </row>
    <row r="118" spans="1:15" ht="13.5" thickBot="1">
      <c r="A118" s="30"/>
      <c r="B118" s="6" t="s">
        <v>229</v>
      </c>
      <c r="C118" s="211">
        <v>0</v>
      </c>
      <c r="D118" s="102"/>
      <c r="E118" s="102"/>
      <c r="F118" s="102"/>
      <c r="G118" s="102"/>
      <c r="H118" s="102">
        <f>D118+E118+F118+G118</f>
        <v>0</v>
      </c>
      <c r="I118" s="229">
        <f t="shared" si="1"/>
        <v>0</v>
      </c>
      <c r="J118" s="109"/>
      <c r="K118" s="109"/>
      <c r="L118" s="109"/>
      <c r="M118" s="109"/>
      <c r="N118" s="236">
        <f>J118+K118+L118+M118</f>
        <v>0</v>
      </c>
      <c r="O118" s="133">
        <f>C118+I118-N118</f>
        <v>0</v>
      </c>
    </row>
    <row r="119" spans="1:15" ht="13.5" thickBot="1">
      <c r="A119" s="36"/>
      <c r="B119" s="29"/>
      <c r="C119" s="210"/>
      <c r="D119" s="283"/>
      <c r="E119" s="283"/>
      <c r="F119" s="283"/>
      <c r="G119" s="283"/>
      <c r="H119" s="283"/>
      <c r="I119" s="229">
        <f t="shared" si="1"/>
        <v>0</v>
      </c>
      <c r="J119" s="285"/>
      <c r="K119" s="285"/>
      <c r="L119" s="285"/>
      <c r="M119" s="285"/>
      <c r="N119" s="284"/>
      <c r="O119" s="114"/>
    </row>
    <row r="120" spans="1:15" ht="13.5" thickBot="1">
      <c r="A120" s="30"/>
      <c r="B120" s="6"/>
      <c r="C120" s="211">
        <v>0</v>
      </c>
      <c r="D120" s="102"/>
      <c r="E120" s="102"/>
      <c r="F120" s="102"/>
      <c r="G120" s="102"/>
      <c r="H120" s="102">
        <f>D120+E120+F120+G120</f>
        <v>0</v>
      </c>
      <c r="I120" s="229">
        <f t="shared" si="1"/>
        <v>0</v>
      </c>
      <c r="J120" s="109"/>
      <c r="K120" s="109"/>
      <c r="L120" s="109"/>
      <c r="M120" s="109"/>
      <c r="N120" s="236">
        <f>J120+K120+L120+M120</f>
        <v>0</v>
      </c>
      <c r="O120" s="133">
        <f>C120+I120-N120</f>
        <v>0</v>
      </c>
    </row>
    <row r="121" spans="1:15" ht="13.5" thickBot="1">
      <c r="A121" s="36"/>
      <c r="B121" s="29"/>
      <c r="C121" s="210"/>
      <c r="D121" s="277"/>
      <c r="E121" s="277"/>
      <c r="F121" s="283"/>
      <c r="G121" s="283"/>
      <c r="H121" s="283"/>
      <c r="I121" s="229">
        <f t="shared" si="1"/>
        <v>0</v>
      </c>
      <c r="J121" s="285"/>
      <c r="K121" s="285"/>
      <c r="L121" s="285"/>
      <c r="M121" s="285"/>
      <c r="N121" s="284"/>
      <c r="O121" s="114"/>
    </row>
    <row r="122" spans="1:15" ht="13.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>D122+E122+F122+G122</f>
        <v>0</v>
      </c>
      <c r="I122" s="229">
        <f t="shared" si="1"/>
        <v>0</v>
      </c>
      <c r="J122" s="109"/>
      <c r="K122" s="109"/>
      <c r="L122" s="109"/>
      <c r="M122" s="109"/>
      <c r="N122" s="236">
        <f>J122+K122+L122+M122</f>
        <v>0</v>
      </c>
      <c r="O122" s="133">
        <f>C122+I122-N122</f>
        <v>0</v>
      </c>
    </row>
    <row r="123" spans="1:15" ht="13.5" thickBot="1">
      <c r="A123" s="36"/>
      <c r="B123" s="29"/>
      <c r="C123" s="210"/>
      <c r="D123" s="273"/>
      <c r="E123" s="273"/>
      <c r="F123" s="283"/>
      <c r="G123" s="283"/>
      <c r="H123" s="283"/>
      <c r="I123" s="229">
        <f t="shared" si="1"/>
        <v>0</v>
      </c>
      <c r="J123" s="285"/>
      <c r="K123" s="285"/>
      <c r="L123" s="285"/>
      <c r="M123" s="285"/>
      <c r="N123" s="284"/>
      <c r="O123" s="114"/>
    </row>
    <row r="124" spans="1:15" ht="13.5" thickBot="1">
      <c r="A124" s="30"/>
      <c r="B124" s="6" t="s">
        <v>231</v>
      </c>
      <c r="C124" s="211">
        <v>1848.24</v>
      </c>
      <c r="D124" s="102">
        <v>872.37</v>
      </c>
      <c r="E124" s="102">
        <v>872.37</v>
      </c>
      <c r="F124" s="102">
        <v>872.37</v>
      </c>
      <c r="G124" s="102">
        <v>872.37</v>
      </c>
      <c r="H124" s="102">
        <f>D124+E124+F124+G124</f>
        <v>3489.48</v>
      </c>
      <c r="I124" s="229">
        <f t="shared" si="1"/>
        <v>2464.322033898305</v>
      </c>
      <c r="J124" s="109"/>
      <c r="K124" s="109"/>
      <c r="L124" s="109"/>
      <c r="M124" s="109"/>
      <c r="N124" s="236">
        <f>J124+K124+L124+M124</f>
        <v>0</v>
      </c>
      <c r="O124" s="133">
        <f>C124+I124-N124</f>
        <v>4312.562033898305</v>
      </c>
    </row>
    <row r="125" spans="1:15" ht="13.5" thickBot="1">
      <c r="A125" s="36"/>
      <c r="B125" s="29"/>
      <c r="C125" s="210"/>
      <c r="D125" s="269"/>
      <c r="E125" s="269"/>
      <c r="F125" s="283"/>
      <c r="G125" s="283"/>
      <c r="H125" s="283"/>
      <c r="I125" s="229">
        <f t="shared" si="1"/>
        <v>0</v>
      </c>
      <c r="J125" s="285"/>
      <c r="K125" s="285"/>
      <c r="L125" s="285"/>
      <c r="M125" s="285"/>
      <c r="N125" s="284"/>
      <c r="O125" s="114"/>
    </row>
    <row r="126" spans="1:15" ht="13.5" thickBot="1">
      <c r="A126" s="30"/>
      <c r="B126" s="6"/>
      <c r="C126" s="211">
        <v>0</v>
      </c>
      <c r="D126" s="102"/>
      <c r="E126" s="102"/>
      <c r="F126" s="102"/>
      <c r="G126" s="102"/>
      <c r="H126" s="102">
        <f>D126+E126+F126+G126</f>
        <v>0</v>
      </c>
      <c r="I126" s="229">
        <f t="shared" si="1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3.5" thickBot="1">
      <c r="A127" s="36"/>
      <c r="B127" s="29"/>
      <c r="C127" s="210"/>
      <c r="D127" s="264"/>
      <c r="E127" s="264"/>
      <c r="F127" s="264"/>
      <c r="G127" s="283"/>
      <c r="H127" s="283"/>
      <c r="I127" s="229">
        <f t="shared" si="1"/>
        <v>0</v>
      </c>
      <c r="J127" s="285"/>
      <c r="K127" s="285"/>
      <c r="L127" s="285"/>
      <c r="M127" s="285"/>
      <c r="N127" s="286"/>
      <c r="O127" s="114"/>
    </row>
    <row r="128" spans="1:15" ht="13.5" thickBot="1">
      <c r="A128" s="265"/>
      <c r="B128" s="246"/>
      <c r="C128" s="248"/>
      <c r="D128" s="266"/>
      <c r="E128" s="266"/>
      <c r="F128" s="265"/>
      <c r="G128" s="497"/>
      <c r="H128" s="265"/>
      <c r="I128" s="267"/>
      <c r="J128" s="265"/>
      <c r="K128" s="265"/>
      <c r="L128" s="265"/>
      <c r="M128" s="265"/>
      <c r="N128" s="268"/>
      <c r="O128" s="245"/>
    </row>
    <row r="129" spans="1:15" ht="13.5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368396.48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123696.03000000001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124967.11000000003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133286.68000000002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113639.17</v>
      </c>
      <c r="H129" s="137">
        <f>D129+E129+F129+G129</f>
        <v>495588.99000000005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349992.2245762714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718388.7045762711</v>
      </c>
    </row>
    <row r="130" spans="1:15" ht="13.5" thickBot="1">
      <c r="A130" s="1"/>
      <c r="B130" s="134" t="s">
        <v>409</v>
      </c>
      <c r="C130" s="218"/>
      <c r="D130" s="42"/>
      <c r="E130" s="42"/>
      <c r="F130" s="42"/>
      <c r="G130" s="42"/>
      <c r="H130" s="137"/>
      <c r="I130" s="229">
        <f>H129-I129</f>
        <v>145596.76542372868</v>
      </c>
      <c r="J130" s="42"/>
      <c r="K130" s="42"/>
      <c r="L130" s="42"/>
      <c r="M130" s="42"/>
      <c r="N130" s="145">
        <f>J130+K130+L130+M130</f>
        <v>0</v>
      </c>
      <c r="O130" s="146"/>
    </row>
    <row r="131" spans="1:15" ht="13.5" thickBot="1">
      <c r="A131" s="7"/>
      <c r="B131" s="135"/>
      <c r="C131" s="219"/>
      <c r="D131" s="42"/>
      <c r="E131" s="42"/>
      <c r="F131" s="42"/>
      <c r="G131" s="42"/>
      <c r="H131" s="137"/>
      <c r="I131" s="229"/>
      <c r="J131" s="42"/>
      <c r="K131" s="42"/>
      <c r="L131" s="42"/>
      <c r="M131" s="42"/>
      <c r="N131" s="145">
        <f>J131+K131+L131+M131</f>
        <v>0</v>
      </c>
      <c r="O131" s="146"/>
    </row>
    <row r="132" spans="1:15" ht="13.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495588.99000000005</v>
      </c>
      <c r="J132" s="167"/>
      <c r="K132" s="167"/>
      <c r="L132" s="167"/>
      <c r="M132" s="167"/>
      <c r="N132" s="164">
        <f>J132+K132+L132+M132</f>
        <v>0</v>
      </c>
      <c r="O132" s="243"/>
    </row>
    <row r="133" spans="1:15" ht="12.75">
      <c r="A133" s="38"/>
      <c r="B133" s="29"/>
      <c r="C133" s="18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378"/>
    </row>
    <row r="134" spans="1:15" ht="12.75">
      <c r="A134" s="12"/>
      <c r="B134" s="12"/>
      <c r="C134" s="6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378"/>
    </row>
    <row r="135" spans="1:15" ht="13.5" thickBot="1">
      <c r="A135" s="24"/>
      <c r="B135" s="24"/>
      <c r="C135" s="18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3.5" thickBot="1">
      <c r="A136" s="24"/>
      <c r="B136" s="501" t="s">
        <v>359</v>
      </c>
      <c r="C136" s="328" t="s">
        <v>219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3.5" thickBot="1">
      <c r="A137" s="7" t="s">
        <v>97</v>
      </c>
      <c r="B137" s="79"/>
      <c r="C137" s="507"/>
      <c r="D137" s="240"/>
      <c r="E137" s="232" t="s">
        <v>395</v>
      </c>
      <c r="F137" s="232"/>
      <c r="G137" s="488"/>
      <c r="H137" s="496"/>
      <c r="I137" s="223"/>
      <c r="J137" s="249"/>
      <c r="K137" s="85" t="s">
        <v>405</v>
      </c>
      <c r="L137" s="85"/>
      <c r="M137" s="86"/>
      <c r="N137" s="89"/>
      <c r="O137" s="115"/>
    </row>
    <row r="138" spans="1:15" ht="57" thickBot="1">
      <c r="A138" s="27" t="s">
        <v>120</v>
      </c>
      <c r="B138" s="6" t="s">
        <v>64</v>
      </c>
      <c r="C138" s="331" t="s">
        <v>406</v>
      </c>
      <c r="D138" s="505" t="s">
        <v>220</v>
      </c>
      <c r="E138" s="505" t="s">
        <v>320</v>
      </c>
      <c r="F138" s="410" t="s">
        <v>314</v>
      </c>
      <c r="G138" s="410" t="s">
        <v>354</v>
      </c>
      <c r="H138" s="234" t="s">
        <v>407</v>
      </c>
      <c r="I138" s="90" t="s">
        <v>408</v>
      </c>
      <c r="J138" s="262" t="s">
        <v>220</v>
      </c>
      <c r="K138" s="88" t="s">
        <v>313</v>
      </c>
      <c r="L138" s="88" t="s">
        <v>314</v>
      </c>
      <c r="M138" s="88" t="s">
        <v>315</v>
      </c>
      <c r="N138" s="235" t="s">
        <v>400</v>
      </c>
      <c r="O138" s="116" t="s">
        <v>401</v>
      </c>
    </row>
    <row r="139" spans="1:15" ht="13.5" thickBot="1">
      <c r="A139" s="7">
        <v>1</v>
      </c>
      <c r="B139" s="7"/>
      <c r="C139" s="186"/>
      <c r="D139" s="94"/>
      <c r="E139" s="94"/>
      <c r="F139" s="95"/>
      <c r="G139" s="95"/>
      <c r="H139" s="95"/>
      <c r="I139" s="95"/>
      <c r="J139" s="107"/>
      <c r="K139" s="107"/>
      <c r="L139" s="107"/>
      <c r="M139" s="107"/>
      <c r="N139" s="112"/>
      <c r="O139" s="119"/>
    </row>
    <row r="140" spans="1:15" ht="13.5" thickBot="1">
      <c r="A140" s="397"/>
      <c r="B140" s="32" t="s">
        <v>208</v>
      </c>
      <c r="C140" s="415">
        <v>0</v>
      </c>
      <c r="D140" s="102"/>
      <c r="E140" s="102"/>
      <c r="F140" s="102"/>
      <c r="G140" s="102"/>
      <c r="H140" s="102">
        <f>D140+E140+F140+G140</f>
        <v>0</v>
      </c>
      <c r="I140" s="229">
        <f aca="true" t="shared" si="2" ref="I140:I203">H140/1.2/1.18</f>
        <v>0</v>
      </c>
      <c r="J140" s="109"/>
      <c r="K140" s="109"/>
      <c r="L140" s="109"/>
      <c r="M140" s="109"/>
      <c r="N140" s="236">
        <f>J140+K140+L140+M140</f>
        <v>0</v>
      </c>
      <c r="O140" s="146">
        <f>C140+I140-N140</f>
        <v>0</v>
      </c>
    </row>
    <row r="141" spans="1:15" ht="13.5" thickBot="1">
      <c r="A141" s="15"/>
      <c r="B141" s="27"/>
      <c r="C141" s="76"/>
      <c r="D141" s="94"/>
      <c r="E141" s="94"/>
      <c r="F141" s="94"/>
      <c r="G141" s="95"/>
      <c r="H141" s="95"/>
      <c r="I141" s="229">
        <f t="shared" si="2"/>
        <v>0</v>
      </c>
      <c r="J141" s="107"/>
      <c r="K141" s="107"/>
      <c r="L141" s="107"/>
      <c r="M141" s="107"/>
      <c r="N141" s="112"/>
      <c r="O141" s="119"/>
    </row>
    <row r="142" spans="1:15" ht="13.5" thickBot="1">
      <c r="A142" s="397"/>
      <c r="B142" s="32" t="s">
        <v>209</v>
      </c>
      <c r="C142" s="415">
        <v>10390.95</v>
      </c>
      <c r="D142" s="102">
        <v>2666.46</v>
      </c>
      <c r="E142" s="102">
        <v>2666.46</v>
      </c>
      <c r="F142" s="102">
        <v>2666.46</v>
      </c>
      <c r="G142" s="102">
        <v>2666.46</v>
      </c>
      <c r="H142" s="102">
        <f>D142+E142+F142+G142</f>
        <v>10665.84</v>
      </c>
      <c r="I142" s="229">
        <f t="shared" si="2"/>
        <v>7532.372881355933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17923.322881355933</v>
      </c>
    </row>
    <row r="143" spans="1:15" ht="13.5" thickBot="1">
      <c r="A143" s="1"/>
      <c r="B143" s="15"/>
      <c r="C143" s="70"/>
      <c r="D143" s="94"/>
      <c r="E143" s="94"/>
      <c r="F143" s="94"/>
      <c r="G143" s="95"/>
      <c r="H143" s="95"/>
      <c r="I143" s="229">
        <f t="shared" si="2"/>
        <v>0</v>
      </c>
      <c r="J143" s="107"/>
      <c r="K143" s="107"/>
      <c r="L143" s="107"/>
      <c r="M143" s="107"/>
      <c r="N143" s="112"/>
      <c r="O143" s="119"/>
    </row>
    <row r="144" spans="1:15" ht="13.5" thickBot="1">
      <c r="A144" s="397"/>
      <c r="B144" s="19" t="s">
        <v>326</v>
      </c>
      <c r="C144" s="415">
        <v>263.39</v>
      </c>
      <c r="D144" s="102">
        <v>93.24</v>
      </c>
      <c r="E144" s="102">
        <v>93.24</v>
      </c>
      <c r="F144" s="102">
        <v>93.24</v>
      </c>
      <c r="G144" s="102">
        <v>93.24</v>
      </c>
      <c r="H144" s="102">
        <f>D144+E144+F144+G144</f>
        <v>372.96</v>
      </c>
      <c r="I144" s="229">
        <f t="shared" si="2"/>
        <v>263.3898305084746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526.7798305084746</v>
      </c>
    </row>
    <row r="145" spans="1:15" ht="13.5" thickBot="1">
      <c r="A145" s="1"/>
      <c r="B145" s="27"/>
      <c r="C145" s="70"/>
      <c r="D145" s="94"/>
      <c r="E145" s="94"/>
      <c r="F145" s="94"/>
      <c r="G145" s="95"/>
      <c r="H145" s="95"/>
      <c r="I145" s="229">
        <f t="shared" si="2"/>
        <v>0</v>
      </c>
      <c r="J145" s="107"/>
      <c r="K145" s="107"/>
      <c r="L145" s="107"/>
      <c r="M145" s="107"/>
      <c r="N145" s="112"/>
      <c r="O145" s="119"/>
    </row>
    <row r="146" spans="1:15" ht="13.5" thickBot="1">
      <c r="A146" s="397"/>
      <c r="B146" s="19" t="s">
        <v>43</v>
      </c>
      <c r="C146" s="415">
        <v>161.99</v>
      </c>
      <c r="D146" s="102">
        <v>229.38</v>
      </c>
      <c r="E146" s="102">
        <v>229.38</v>
      </c>
      <c r="F146" s="102">
        <v>229.38</v>
      </c>
      <c r="G146" s="102">
        <v>229.38</v>
      </c>
      <c r="H146" s="102">
        <f>D146+E146+F146+G146</f>
        <v>917.52</v>
      </c>
      <c r="I146" s="229">
        <f t="shared" si="2"/>
        <v>647.9661016949153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809.9561016949153</v>
      </c>
    </row>
    <row r="147" spans="1:15" ht="13.5" thickBot="1">
      <c r="A147" s="1"/>
      <c r="B147" s="27"/>
      <c r="C147" s="70"/>
      <c r="D147" s="94"/>
      <c r="E147" s="94"/>
      <c r="F147" s="94"/>
      <c r="G147" s="95"/>
      <c r="H147" s="95"/>
      <c r="I147" s="229">
        <f t="shared" si="2"/>
        <v>0</v>
      </c>
      <c r="J147" s="107"/>
      <c r="K147" s="107"/>
      <c r="L147" s="107"/>
      <c r="M147" s="107"/>
      <c r="N147" s="112"/>
      <c r="O147" s="119"/>
    </row>
    <row r="148" spans="1:15" ht="13.5" thickBot="1">
      <c r="A148" s="397"/>
      <c r="B148" s="434" t="s">
        <v>337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2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3.5" thickBot="1">
      <c r="A149" s="1"/>
      <c r="B149" s="27"/>
      <c r="C149" s="70"/>
      <c r="D149" s="94"/>
      <c r="E149" s="94"/>
      <c r="F149" s="94"/>
      <c r="G149" s="95"/>
      <c r="H149" s="95"/>
      <c r="I149" s="229">
        <f t="shared" si="2"/>
        <v>0</v>
      </c>
      <c r="J149" s="107"/>
      <c r="K149" s="107"/>
      <c r="L149" s="107"/>
      <c r="M149" s="107"/>
      <c r="N149" s="112"/>
      <c r="O149" s="119"/>
    </row>
    <row r="150" spans="1:15" ht="13.5" thickBot="1">
      <c r="A150" s="397"/>
      <c r="B150" s="32" t="s">
        <v>210</v>
      </c>
      <c r="C150" s="415">
        <v>0</v>
      </c>
      <c r="D150" s="102"/>
      <c r="E150" s="102"/>
      <c r="F150" s="102">
        <v>1499.5</v>
      </c>
      <c r="G150" s="102">
        <v>1124.61</v>
      </c>
      <c r="H150" s="102">
        <f>D150+E150+F150+G150</f>
        <v>2624.1099999999997</v>
      </c>
      <c r="I150" s="229">
        <f t="shared" si="2"/>
        <v>1853.1850282485875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1853.1850282485875</v>
      </c>
    </row>
    <row r="151" spans="1:15" ht="13.5" thickBot="1">
      <c r="A151" s="1"/>
      <c r="B151" s="15"/>
      <c r="C151" s="70"/>
      <c r="D151" s="94"/>
      <c r="E151" s="94"/>
      <c r="F151" s="94"/>
      <c r="G151" s="95"/>
      <c r="H151" s="95"/>
      <c r="I151" s="229">
        <f t="shared" si="2"/>
        <v>0</v>
      </c>
      <c r="J151" s="107"/>
      <c r="K151" s="107"/>
      <c r="L151" s="107"/>
      <c r="M151" s="107"/>
      <c r="N151" s="112"/>
      <c r="O151" s="119"/>
    </row>
    <row r="152" spans="1:15" ht="13.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2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3.5" thickBot="1">
      <c r="A153" s="1"/>
      <c r="B153" s="15"/>
      <c r="C153" s="70"/>
      <c r="D153" s="94"/>
      <c r="E153" s="94"/>
      <c r="F153" s="94"/>
      <c r="G153" s="95"/>
      <c r="H153" s="95"/>
      <c r="I153" s="229">
        <f t="shared" si="2"/>
        <v>0</v>
      </c>
      <c r="J153" s="107"/>
      <c r="K153" s="107"/>
      <c r="L153" s="107"/>
      <c r="M153" s="107"/>
      <c r="N153" s="112"/>
      <c r="O153" s="119"/>
    </row>
    <row r="154" spans="1:15" ht="13.5" thickBot="1">
      <c r="A154" s="397"/>
      <c r="B154" s="32" t="s">
        <v>212</v>
      </c>
      <c r="C154" s="415">
        <v>0</v>
      </c>
      <c r="D154" s="102"/>
      <c r="E154" s="102"/>
      <c r="F154" s="102">
        <v>2332.06</v>
      </c>
      <c r="G154" s="102">
        <v>1749.03</v>
      </c>
      <c r="H154" s="102">
        <f>D154+E154+F154+G154</f>
        <v>4081.09</v>
      </c>
      <c r="I154" s="229">
        <f t="shared" si="2"/>
        <v>2882.1257062146897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2882.1257062146897</v>
      </c>
    </row>
    <row r="155" spans="1:15" ht="13.5" thickBot="1">
      <c r="A155" s="1"/>
      <c r="B155" s="27"/>
      <c r="C155" s="70"/>
      <c r="D155" s="94"/>
      <c r="E155" s="94"/>
      <c r="F155" s="94"/>
      <c r="G155" s="95"/>
      <c r="H155" s="95"/>
      <c r="I155" s="229">
        <f t="shared" si="2"/>
        <v>0</v>
      </c>
      <c r="J155" s="107"/>
      <c r="K155" s="107"/>
      <c r="L155" s="107"/>
      <c r="M155" s="107"/>
      <c r="N155" s="112"/>
      <c r="O155" s="119"/>
    </row>
    <row r="156" spans="1:15" ht="13.5" thickBot="1">
      <c r="A156" s="397"/>
      <c r="B156" s="32" t="s">
        <v>213</v>
      </c>
      <c r="C156" s="415">
        <v>0</v>
      </c>
      <c r="D156" s="102"/>
      <c r="E156" s="102"/>
      <c r="F156" s="102"/>
      <c r="G156" s="102"/>
      <c r="H156" s="102">
        <f>D156+E156+F156+G156</f>
        <v>0</v>
      </c>
      <c r="I156" s="229">
        <f t="shared" si="2"/>
        <v>0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0</v>
      </c>
    </row>
    <row r="157" spans="1:15" ht="13.5" thickBot="1">
      <c r="A157" s="28"/>
      <c r="B157" s="29"/>
      <c r="C157" s="73"/>
      <c r="D157" s="94"/>
      <c r="E157" s="94"/>
      <c r="F157" s="94"/>
      <c r="G157" s="95"/>
      <c r="H157" s="95"/>
      <c r="I157" s="229">
        <f t="shared" si="2"/>
        <v>0</v>
      </c>
      <c r="J157" s="107"/>
      <c r="K157" s="107"/>
      <c r="L157" s="107"/>
      <c r="M157" s="107"/>
      <c r="N157" s="112"/>
      <c r="O157" s="119"/>
    </row>
    <row r="158" spans="1:15" ht="13.5" thickBot="1">
      <c r="A158" s="397"/>
      <c r="B158" s="32" t="s">
        <v>214</v>
      </c>
      <c r="C158" s="415">
        <v>14610.4</v>
      </c>
      <c r="D158" s="102">
        <v>5420.67</v>
      </c>
      <c r="E158" s="102">
        <v>5526.3</v>
      </c>
      <c r="F158" s="102">
        <v>5737.56</v>
      </c>
      <c r="G158" s="102">
        <v>5737.56</v>
      </c>
      <c r="H158" s="102">
        <f>D158+E158+F158+G158</f>
        <v>22422.090000000004</v>
      </c>
      <c r="I158" s="229">
        <f t="shared" si="2"/>
        <v>15834.809322033903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30445.2093220339</v>
      </c>
    </row>
    <row r="159" spans="1:15" ht="13.5" thickBot="1">
      <c r="A159" s="2"/>
      <c r="B159" s="29"/>
      <c r="C159" s="70"/>
      <c r="D159" s="94"/>
      <c r="E159" s="94"/>
      <c r="F159" s="94"/>
      <c r="G159" s="95"/>
      <c r="H159" s="95"/>
      <c r="I159" s="229">
        <f t="shared" si="2"/>
        <v>0</v>
      </c>
      <c r="J159" s="107"/>
      <c r="K159" s="107"/>
      <c r="L159" s="107"/>
      <c r="M159" s="107"/>
      <c r="N159" s="112"/>
      <c r="O159" s="119"/>
    </row>
    <row r="160" spans="1:15" ht="13.5" thickBot="1">
      <c r="A160" s="397"/>
      <c r="B160" s="32" t="s">
        <v>0</v>
      </c>
      <c r="C160" s="415">
        <v>31671.8</v>
      </c>
      <c r="D160" s="102">
        <v>8645.34</v>
      </c>
      <c r="E160" s="102">
        <v>8645.34</v>
      </c>
      <c r="F160" s="102">
        <v>8645.34</v>
      </c>
      <c r="G160" s="102">
        <v>8645.34</v>
      </c>
      <c r="H160" s="102">
        <f>D160+E160+F160+G160</f>
        <v>34581.36</v>
      </c>
      <c r="I160" s="229">
        <f t="shared" si="2"/>
        <v>24421.864406779663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56093.66440677966</v>
      </c>
    </row>
    <row r="161" spans="1:15" ht="13.5" thickBot="1">
      <c r="A161" s="1"/>
      <c r="B161" s="15"/>
      <c r="C161" s="70"/>
      <c r="D161" s="94"/>
      <c r="E161" s="94"/>
      <c r="F161" s="94"/>
      <c r="G161" s="95"/>
      <c r="H161" s="95"/>
      <c r="I161" s="229">
        <f t="shared" si="2"/>
        <v>0</v>
      </c>
      <c r="J161" s="107"/>
      <c r="K161" s="107"/>
      <c r="L161" s="107"/>
      <c r="M161" s="107"/>
      <c r="N161" s="112"/>
      <c r="O161" s="119"/>
    </row>
    <row r="162" spans="1:15" ht="13.5" thickBot="1">
      <c r="A162" s="397"/>
      <c r="B162" s="19" t="s">
        <v>1</v>
      </c>
      <c r="C162" s="415">
        <v>20851.75</v>
      </c>
      <c r="D162" s="102">
        <v>6241.95</v>
      </c>
      <c r="E162" s="102">
        <v>6241.95</v>
      </c>
      <c r="F162" s="102">
        <v>6241.95</v>
      </c>
      <c r="G162" s="102">
        <v>6241.95</v>
      </c>
      <c r="H162" s="102">
        <f>D162+E162+F162+G162</f>
        <v>24967.8</v>
      </c>
      <c r="I162" s="229">
        <f t="shared" si="2"/>
        <v>17632.627118644068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38484.37711864407</v>
      </c>
    </row>
    <row r="163" spans="1:15" ht="13.5" thickBot="1">
      <c r="A163" s="1"/>
      <c r="B163" s="15"/>
      <c r="C163" s="70"/>
      <c r="D163" s="94"/>
      <c r="E163" s="94"/>
      <c r="F163" s="94"/>
      <c r="G163" s="95"/>
      <c r="H163" s="95"/>
      <c r="I163" s="229">
        <f t="shared" si="2"/>
        <v>0</v>
      </c>
      <c r="J163" s="107"/>
      <c r="K163" s="107"/>
      <c r="L163" s="107"/>
      <c r="M163" s="107"/>
      <c r="N163" s="112"/>
      <c r="O163" s="119"/>
    </row>
    <row r="164" spans="1:15" ht="13.5" thickBot="1">
      <c r="A164" s="397"/>
      <c r="B164" s="32" t="s">
        <v>2</v>
      </c>
      <c r="C164" s="415">
        <v>0</v>
      </c>
      <c r="D164" s="102"/>
      <c r="E164" s="102"/>
      <c r="F164" s="102"/>
      <c r="G164" s="102"/>
      <c r="H164" s="102">
        <f>D164+E164+F164+G164</f>
        <v>0</v>
      </c>
      <c r="I164" s="229">
        <f t="shared" si="2"/>
        <v>0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0</v>
      </c>
    </row>
    <row r="165" spans="1:15" ht="13.5" thickBot="1">
      <c r="A165" s="1"/>
      <c r="B165" s="27"/>
      <c r="C165" s="70"/>
      <c r="D165" s="94"/>
      <c r="E165" s="94"/>
      <c r="F165" s="94"/>
      <c r="G165" s="95"/>
      <c r="H165" s="95"/>
      <c r="I165" s="229">
        <f t="shared" si="2"/>
        <v>0</v>
      </c>
      <c r="J165" s="107"/>
      <c r="K165" s="107"/>
      <c r="L165" s="107"/>
      <c r="M165" s="107"/>
      <c r="N165" s="120"/>
      <c r="O165" s="123"/>
    </row>
    <row r="166" spans="1:15" ht="13.5" thickBot="1">
      <c r="A166" s="397"/>
      <c r="B166" s="32" t="s">
        <v>7</v>
      </c>
      <c r="C166" s="415">
        <v>0</v>
      </c>
      <c r="D166" s="102"/>
      <c r="E166" s="102"/>
      <c r="F166" s="102">
        <v>3235.75</v>
      </c>
      <c r="G166" s="102">
        <v>2426.82</v>
      </c>
      <c r="H166" s="102">
        <f>D166+E166+F166+G166</f>
        <v>5662.57</v>
      </c>
      <c r="I166" s="229">
        <f t="shared" si="2"/>
        <v>3998.9901129943505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3998.9901129943505</v>
      </c>
    </row>
    <row r="167" spans="1:15" ht="13.5" thickBot="1">
      <c r="A167" s="28"/>
      <c r="B167" s="29"/>
      <c r="C167" s="73"/>
      <c r="D167" s="94"/>
      <c r="E167" s="94"/>
      <c r="F167" s="94"/>
      <c r="G167" s="95"/>
      <c r="H167" s="95"/>
      <c r="I167" s="229">
        <f t="shared" si="2"/>
        <v>0</v>
      </c>
      <c r="J167" s="107"/>
      <c r="K167" s="107"/>
      <c r="L167" s="107"/>
      <c r="M167" s="107"/>
      <c r="N167" s="120"/>
      <c r="O167" s="123"/>
    </row>
    <row r="168" spans="1:15" ht="13.5" thickBot="1">
      <c r="A168" s="397"/>
      <c r="B168" s="32" t="s">
        <v>8</v>
      </c>
      <c r="C168" s="415">
        <v>0</v>
      </c>
      <c r="D168" s="102"/>
      <c r="E168" s="102"/>
      <c r="F168" s="102"/>
      <c r="G168" s="102"/>
      <c r="H168" s="102">
        <f>D168+E168+F168+G168</f>
        <v>0</v>
      </c>
      <c r="I168" s="229">
        <f t="shared" si="2"/>
        <v>0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0</v>
      </c>
    </row>
    <row r="169" spans="1:15" ht="13.5" thickBot="1">
      <c r="A169" s="1"/>
      <c r="B169" s="27"/>
      <c r="C169" s="70"/>
      <c r="D169" s="94"/>
      <c r="E169" s="94"/>
      <c r="F169" s="94"/>
      <c r="G169" s="95"/>
      <c r="H169" s="95"/>
      <c r="I169" s="229">
        <f t="shared" si="2"/>
        <v>0</v>
      </c>
      <c r="J169" s="107"/>
      <c r="K169" s="107"/>
      <c r="L169" s="107"/>
      <c r="M169" s="107"/>
      <c r="N169" s="120"/>
      <c r="O169" s="123"/>
    </row>
    <row r="170" spans="1:15" ht="13.5" thickBot="1">
      <c r="A170" s="397"/>
      <c r="B170" s="32" t="s">
        <v>9</v>
      </c>
      <c r="C170" s="415">
        <v>0</v>
      </c>
      <c r="D170" s="102"/>
      <c r="E170" s="102"/>
      <c r="F170" s="102"/>
      <c r="G170" s="102"/>
      <c r="H170" s="102">
        <f>D170+E170+F170+G170</f>
        <v>0</v>
      </c>
      <c r="I170" s="229">
        <f t="shared" si="2"/>
        <v>0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0</v>
      </c>
    </row>
    <row r="171" spans="1:15" ht="13.5" thickBot="1">
      <c r="A171" s="1"/>
      <c r="B171" s="15"/>
      <c r="C171" s="70"/>
      <c r="D171" s="94"/>
      <c r="E171" s="94"/>
      <c r="F171" s="94"/>
      <c r="G171" s="95"/>
      <c r="H171" s="95"/>
      <c r="I171" s="229">
        <f t="shared" si="2"/>
        <v>0</v>
      </c>
      <c r="J171" s="107"/>
      <c r="K171" s="107"/>
      <c r="L171" s="107"/>
      <c r="M171" s="107"/>
      <c r="N171" s="120"/>
      <c r="O171" s="123"/>
    </row>
    <row r="172" spans="1:15" ht="13.5" thickBot="1">
      <c r="A172" s="397"/>
      <c r="B172" s="32" t="s">
        <v>10</v>
      </c>
      <c r="C172" s="415">
        <v>0</v>
      </c>
      <c r="D172" s="102"/>
      <c r="E172" s="102"/>
      <c r="F172" s="102"/>
      <c r="G172" s="102"/>
      <c r="H172" s="102">
        <f>D172+E172+F172+G172</f>
        <v>0</v>
      </c>
      <c r="I172" s="229">
        <f t="shared" si="2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3.5" thickBot="1">
      <c r="A173" s="1"/>
      <c r="B173" s="27"/>
      <c r="C173" s="70"/>
      <c r="D173" s="94"/>
      <c r="E173" s="94"/>
      <c r="F173" s="94"/>
      <c r="G173" s="95"/>
      <c r="H173" s="95"/>
      <c r="I173" s="229">
        <f t="shared" si="2"/>
        <v>0</v>
      </c>
      <c r="J173" s="107"/>
      <c r="K173" s="107"/>
      <c r="L173" s="107"/>
      <c r="M173" s="107"/>
      <c r="N173" s="120"/>
      <c r="O173" s="123"/>
    </row>
    <row r="174" spans="1:15" ht="13.5" thickBot="1">
      <c r="A174" s="397"/>
      <c r="B174" s="32" t="s">
        <v>11</v>
      </c>
      <c r="C174" s="415">
        <v>8134.16</v>
      </c>
      <c r="D174" s="102">
        <v>1700.13</v>
      </c>
      <c r="E174" s="102">
        <v>1700.13</v>
      </c>
      <c r="F174" s="102">
        <v>2294.74</v>
      </c>
      <c r="G174" s="102">
        <v>2665.8</v>
      </c>
      <c r="H174" s="102">
        <f>D174+E174+F174+G174</f>
        <v>8360.8</v>
      </c>
      <c r="I174" s="229">
        <f t="shared" si="2"/>
        <v>5904.5197740113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14038.6797740113</v>
      </c>
    </row>
    <row r="175" spans="1:15" ht="13.5" thickBot="1">
      <c r="A175" s="1"/>
      <c r="B175" s="27"/>
      <c r="C175" s="70"/>
      <c r="D175" s="94"/>
      <c r="E175" s="94"/>
      <c r="F175" s="94"/>
      <c r="G175" s="95"/>
      <c r="H175" s="95"/>
      <c r="I175" s="229">
        <f t="shared" si="2"/>
        <v>0</v>
      </c>
      <c r="J175" s="107"/>
      <c r="K175" s="107"/>
      <c r="L175" s="107"/>
      <c r="M175" s="107"/>
      <c r="N175" s="120"/>
      <c r="O175" s="123"/>
    </row>
    <row r="176" spans="1:15" ht="13.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2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3.5" thickBot="1">
      <c r="A177" s="1"/>
      <c r="B177" s="27"/>
      <c r="C177" s="70"/>
      <c r="D177" s="94"/>
      <c r="E177" s="94"/>
      <c r="F177" s="94"/>
      <c r="G177" s="95"/>
      <c r="H177" s="95"/>
      <c r="I177" s="229">
        <f t="shared" si="2"/>
        <v>0</v>
      </c>
      <c r="J177" s="107"/>
      <c r="K177" s="107"/>
      <c r="L177" s="107"/>
      <c r="M177" s="107"/>
      <c r="N177" s="120"/>
      <c r="O177" s="123"/>
    </row>
    <row r="178" spans="1:15" ht="13.5" thickBot="1">
      <c r="A178" s="397"/>
      <c r="B178" s="32" t="s">
        <v>13</v>
      </c>
      <c r="C178" s="415">
        <v>0</v>
      </c>
      <c r="D178" s="102"/>
      <c r="E178" s="102"/>
      <c r="F178" s="102">
        <v>1372.88</v>
      </c>
      <c r="G178" s="102">
        <v>1372.89</v>
      </c>
      <c r="H178" s="102">
        <f>D178+E178+F178+G178</f>
        <v>2745.7700000000004</v>
      </c>
      <c r="I178" s="229">
        <f t="shared" si="2"/>
        <v>1939.1031073446334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1939.1031073446334</v>
      </c>
    </row>
    <row r="179" spans="1:15" ht="13.5" thickBot="1">
      <c r="A179" s="1"/>
      <c r="B179" s="27"/>
      <c r="C179" s="70"/>
      <c r="D179" s="94"/>
      <c r="E179" s="94"/>
      <c r="F179" s="94"/>
      <c r="G179" s="95"/>
      <c r="H179" s="95"/>
      <c r="I179" s="229">
        <f t="shared" si="2"/>
        <v>0</v>
      </c>
      <c r="J179" s="107"/>
      <c r="K179" s="107"/>
      <c r="L179" s="107"/>
      <c r="M179" s="107"/>
      <c r="N179" s="120"/>
      <c r="O179" s="123"/>
    </row>
    <row r="180" spans="1:15" ht="13.5" thickBot="1">
      <c r="A180" s="397"/>
      <c r="B180" s="19" t="s">
        <v>14</v>
      </c>
      <c r="C180" s="415">
        <v>0</v>
      </c>
      <c r="D180" s="102"/>
      <c r="E180" s="102"/>
      <c r="F180" s="102">
        <v>1372.88</v>
      </c>
      <c r="G180" s="102">
        <v>1372.89</v>
      </c>
      <c r="H180" s="102">
        <f>D180+E180+F180+G180</f>
        <v>2745.7700000000004</v>
      </c>
      <c r="I180" s="229">
        <f t="shared" si="2"/>
        <v>1939.1031073446334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1939.1031073446334</v>
      </c>
    </row>
    <row r="181" spans="1:15" ht="13.5" thickBot="1">
      <c r="A181" s="1"/>
      <c r="B181" s="15"/>
      <c r="C181" s="70"/>
      <c r="D181" s="94"/>
      <c r="E181" s="94"/>
      <c r="F181" s="94"/>
      <c r="G181" s="95"/>
      <c r="H181" s="95"/>
      <c r="I181" s="229">
        <f t="shared" si="2"/>
        <v>0</v>
      </c>
      <c r="J181" s="107"/>
      <c r="K181" s="107"/>
      <c r="L181" s="107"/>
      <c r="M181" s="107"/>
      <c r="N181" s="120"/>
      <c r="O181" s="123"/>
    </row>
    <row r="182" spans="1:15" ht="13.5" thickBot="1">
      <c r="A182" s="397"/>
      <c r="B182" s="32" t="s">
        <v>15</v>
      </c>
      <c r="C182" s="415">
        <v>22699.84</v>
      </c>
      <c r="D182" s="102">
        <v>6366.99</v>
      </c>
      <c r="E182" s="102">
        <v>6564.92</v>
      </c>
      <c r="F182" s="102">
        <v>11719.53</v>
      </c>
      <c r="G182" s="102">
        <v>11719.53</v>
      </c>
      <c r="H182" s="102">
        <f>D182+E182+F182+G182</f>
        <v>36370.97</v>
      </c>
      <c r="I182" s="229">
        <f t="shared" si="2"/>
        <v>25685.713276836163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48385.55327683616</v>
      </c>
    </row>
    <row r="183" spans="1:15" ht="13.5" thickBot="1">
      <c r="A183" s="28"/>
      <c r="B183" s="29"/>
      <c r="C183" s="73"/>
      <c r="D183" s="94"/>
      <c r="E183" s="94"/>
      <c r="F183" s="94"/>
      <c r="G183" s="95"/>
      <c r="H183" s="95"/>
      <c r="I183" s="229">
        <f t="shared" si="2"/>
        <v>0</v>
      </c>
      <c r="J183" s="107"/>
      <c r="K183" s="107"/>
      <c r="L183" s="107"/>
      <c r="M183" s="107"/>
      <c r="N183" s="120"/>
      <c r="O183" s="123"/>
    </row>
    <row r="184" spans="1:15" ht="13.5" thickBot="1">
      <c r="A184" s="28">
        <v>63</v>
      </c>
      <c r="B184" s="29" t="s">
        <v>56</v>
      </c>
      <c r="C184" s="73">
        <v>12766.26</v>
      </c>
      <c r="D184" s="102">
        <v>3408.6</v>
      </c>
      <c r="E184" s="102">
        <v>3408.6</v>
      </c>
      <c r="F184" s="102">
        <v>3812.94</v>
      </c>
      <c r="G184" s="102">
        <v>3812.94</v>
      </c>
      <c r="H184" s="102">
        <f>D184+E184+F184+G184</f>
        <v>14443.08</v>
      </c>
      <c r="I184" s="229">
        <f t="shared" si="2"/>
        <v>10199.915254237289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22966.17525423729</v>
      </c>
    </row>
    <row r="185" spans="1:15" ht="13.5" thickBot="1">
      <c r="A185" s="16"/>
      <c r="B185" s="6"/>
      <c r="C185" s="71"/>
      <c r="D185" s="94"/>
      <c r="E185" s="94"/>
      <c r="F185" s="102"/>
      <c r="G185" s="102"/>
      <c r="H185" s="102"/>
      <c r="I185" s="229">
        <f t="shared" si="2"/>
        <v>0</v>
      </c>
      <c r="J185" s="109"/>
      <c r="K185" s="109"/>
      <c r="L185" s="109"/>
      <c r="M185" s="109"/>
      <c r="N185" s="236"/>
      <c r="O185" s="146"/>
    </row>
    <row r="186" spans="1:15" ht="13.5" thickBot="1">
      <c r="A186" s="397"/>
      <c r="B186" s="32" t="s">
        <v>16</v>
      </c>
      <c r="C186" s="415">
        <v>2240.28</v>
      </c>
      <c r="D186" s="102">
        <v>1057.41</v>
      </c>
      <c r="E186" s="102">
        <v>1057.41</v>
      </c>
      <c r="F186" s="102">
        <v>1761.94</v>
      </c>
      <c r="G186" s="102">
        <v>1761.93</v>
      </c>
      <c r="H186" s="102">
        <f>D186+E186+F186+G186</f>
        <v>5638.6900000000005</v>
      </c>
      <c r="I186" s="229">
        <f t="shared" si="2"/>
        <v>3982.1257062146897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6222.405706214689</v>
      </c>
    </row>
    <row r="187" spans="1:15" ht="13.5" thickBot="1">
      <c r="A187" s="3"/>
      <c r="B187" s="29"/>
      <c r="C187" s="70"/>
      <c r="D187" s="94"/>
      <c r="E187" s="94"/>
      <c r="F187" s="94"/>
      <c r="G187" s="95"/>
      <c r="H187" s="95"/>
      <c r="I187" s="229">
        <f t="shared" si="2"/>
        <v>0</v>
      </c>
      <c r="J187" s="107"/>
      <c r="K187" s="107"/>
      <c r="L187" s="107"/>
      <c r="M187" s="107"/>
      <c r="N187" s="120"/>
      <c r="O187" s="123"/>
    </row>
    <row r="188" spans="1:15" ht="13.5" thickBot="1">
      <c r="A188" s="397"/>
      <c r="B188" s="19" t="s">
        <v>21</v>
      </c>
      <c r="C188" s="415">
        <v>0</v>
      </c>
      <c r="D188" s="102"/>
      <c r="E188" s="102"/>
      <c r="F188" s="102"/>
      <c r="G188" s="102"/>
      <c r="H188" s="102">
        <f>D188+E188+F188+G188</f>
        <v>0</v>
      </c>
      <c r="I188" s="229">
        <f t="shared" si="2"/>
        <v>0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0</v>
      </c>
    </row>
    <row r="189" spans="1:15" ht="13.5" thickBot="1">
      <c r="A189" s="1"/>
      <c r="B189" s="15"/>
      <c r="C189" s="70"/>
      <c r="D189" s="94"/>
      <c r="E189" s="94"/>
      <c r="F189" s="94"/>
      <c r="G189" s="95"/>
      <c r="H189" s="95"/>
      <c r="I189" s="229">
        <f t="shared" si="2"/>
        <v>0</v>
      </c>
      <c r="J189" s="107"/>
      <c r="K189" s="107"/>
      <c r="L189" s="107"/>
      <c r="M189" s="107"/>
      <c r="N189" s="120"/>
      <c r="O189" s="123"/>
    </row>
    <row r="190" spans="1:15" ht="13.5" thickBot="1">
      <c r="A190" s="397"/>
      <c r="B190" s="32" t="s">
        <v>22</v>
      </c>
      <c r="C190" s="415">
        <v>0</v>
      </c>
      <c r="D190" s="102"/>
      <c r="E190" s="102"/>
      <c r="F190" s="102"/>
      <c r="G190" s="102"/>
      <c r="H190" s="102">
        <f>D190+E190+F190+G190</f>
        <v>0</v>
      </c>
      <c r="I190" s="229">
        <f t="shared" si="2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0</v>
      </c>
    </row>
    <row r="191" spans="1:15" ht="13.5" thickBot="1">
      <c r="A191" s="1"/>
      <c r="B191" s="15"/>
      <c r="C191" s="70"/>
      <c r="D191" s="94"/>
      <c r="E191" s="94"/>
      <c r="F191" s="94"/>
      <c r="G191" s="95"/>
      <c r="H191" s="95"/>
      <c r="I191" s="229">
        <f t="shared" si="2"/>
        <v>0</v>
      </c>
      <c r="J191" s="107"/>
      <c r="K191" s="107"/>
      <c r="L191" s="107"/>
      <c r="M191" s="107"/>
      <c r="N191" s="120"/>
      <c r="O191" s="123"/>
    </row>
    <row r="192" spans="1:15" ht="13.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2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3.5" thickBot="1">
      <c r="A193" s="2"/>
      <c r="B193" s="29"/>
      <c r="C193" s="70"/>
      <c r="D193" s="94"/>
      <c r="E193" s="94"/>
      <c r="F193" s="94"/>
      <c r="G193" s="95"/>
      <c r="H193" s="95"/>
      <c r="I193" s="229">
        <f t="shared" si="2"/>
        <v>0</v>
      </c>
      <c r="J193" s="107"/>
      <c r="K193" s="107"/>
      <c r="L193" s="107"/>
      <c r="M193" s="107"/>
      <c r="N193" s="120"/>
      <c r="O193" s="123"/>
    </row>
    <row r="194" spans="1:15" ht="13.5" thickBot="1">
      <c r="A194" s="397"/>
      <c r="B194" s="32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2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3.5" thickBot="1">
      <c r="A195" s="1"/>
      <c r="B195" s="15"/>
      <c r="C195" s="70"/>
      <c r="D195" s="94"/>
      <c r="E195" s="94"/>
      <c r="F195" s="94"/>
      <c r="G195" s="95"/>
      <c r="H195" s="95"/>
      <c r="I195" s="229">
        <f t="shared" si="2"/>
        <v>0</v>
      </c>
      <c r="J195" s="107"/>
      <c r="K195" s="107"/>
      <c r="L195" s="107"/>
      <c r="M195" s="107"/>
      <c r="N195" s="120"/>
      <c r="O195" s="123"/>
    </row>
    <row r="196" spans="1:15" ht="13.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2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3.5" thickBot="1">
      <c r="A197" s="1"/>
      <c r="B197" s="27"/>
      <c r="C197" s="70"/>
      <c r="D197" s="94"/>
      <c r="E197" s="94"/>
      <c r="F197" s="94"/>
      <c r="G197" s="95"/>
      <c r="H197" s="95"/>
      <c r="I197" s="229">
        <f t="shared" si="2"/>
        <v>0</v>
      </c>
      <c r="J197" s="107"/>
      <c r="K197" s="107"/>
      <c r="L197" s="107"/>
      <c r="M197" s="107"/>
      <c r="N197" s="120"/>
      <c r="O197" s="123"/>
    </row>
    <row r="198" spans="1:15" ht="13.5" thickBot="1">
      <c r="A198" s="397"/>
      <c r="B198" s="32" t="s">
        <v>333</v>
      </c>
      <c r="C198" s="415">
        <v>0</v>
      </c>
      <c r="D198" s="102"/>
      <c r="E198" s="102"/>
      <c r="F198" s="102"/>
      <c r="G198" s="102"/>
      <c r="H198" s="102">
        <f>D198+E198+F198+G198</f>
        <v>0</v>
      </c>
      <c r="I198" s="229">
        <f t="shared" si="2"/>
        <v>0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0</v>
      </c>
    </row>
    <row r="199" spans="1:15" ht="13.5" thickBot="1">
      <c r="A199" s="28"/>
      <c r="B199" s="29"/>
      <c r="C199" s="73"/>
      <c r="D199" s="94"/>
      <c r="E199" s="94"/>
      <c r="F199" s="94"/>
      <c r="G199" s="95"/>
      <c r="H199" s="95"/>
      <c r="I199" s="229">
        <f t="shared" si="2"/>
        <v>0</v>
      </c>
      <c r="J199" s="107"/>
      <c r="K199" s="107"/>
      <c r="L199" s="107"/>
      <c r="M199" s="107"/>
      <c r="N199" s="120"/>
      <c r="O199" s="123"/>
    </row>
    <row r="200" spans="1:15" ht="13.5" thickBot="1">
      <c r="A200" s="397"/>
      <c r="B200" s="30" t="s">
        <v>26</v>
      </c>
      <c r="C200" s="435">
        <v>12835.39</v>
      </c>
      <c r="D200" s="102">
        <v>3533.34</v>
      </c>
      <c r="E200" s="102">
        <v>3533.34</v>
      </c>
      <c r="F200" s="102">
        <v>3533.34</v>
      </c>
      <c r="G200" s="102">
        <v>3533.34</v>
      </c>
      <c r="H200" s="102">
        <f>D200+E200+F200+G200</f>
        <v>14133.36</v>
      </c>
      <c r="I200" s="229">
        <f t="shared" si="2"/>
        <v>9981.186440677968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22816.576440677967</v>
      </c>
    </row>
    <row r="201" spans="1:15" ht="13.5" thickBot="1">
      <c r="A201" s="2"/>
      <c r="B201" s="3"/>
      <c r="C201" s="76"/>
      <c r="D201" s="94"/>
      <c r="E201" s="94"/>
      <c r="F201" s="94"/>
      <c r="G201" s="95"/>
      <c r="H201" s="95"/>
      <c r="I201" s="229">
        <f t="shared" si="2"/>
        <v>0</v>
      </c>
      <c r="J201" s="107"/>
      <c r="K201" s="107"/>
      <c r="L201" s="107"/>
      <c r="M201" s="107"/>
      <c r="N201" s="120"/>
      <c r="O201" s="123"/>
    </row>
    <row r="202" spans="1:15" ht="13.5" thickBot="1">
      <c r="A202" s="16"/>
      <c r="B202" s="2" t="s">
        <v>27</v>
      </c>
      <c r="C202" s="71">
        <v>7360.17</v>
      </c>
      <c r="D202" s="102">
        <v>2934.42</v>
      </c>
      <c r="E202" s="102">
        <v>2934.42</v>
      </c>
      <c r="F202" s="102">
        <v>2934.42</v>
      </c>
      <c r="G202" s="102">
        <v>2934.42</v>
      </c>
      <c r="H202" s="102">
        <f>D202+E202+F202+G202</f>
        <v>11737.68</v>
      </c>
      <c r="I202" s="229">
        <f t="shared" si="2"/>
        <v>8289.322033898306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15649.492033898307</v>
      </c>
    </row>
    <row r="203" spans="1:15" ht="13.5" thickBot="1">
      <c r="A203" s="1"/>
      <c r="B203" s="1"/>
      <c r="C203" s="70"/>
      <c r="D203" s="94"/>
      <c r="E203" s="94"/>
      <c r="F203" s="94"/>
      <c r="G203" s="95"/>
      <c r="H203" s="95"/>
      <c r="I203" s="229">
        <f t="shared" si="2"/>
        <v>0</v>
      </c>
      <c r="J203" s="107"/>
      <c r="K203" s="107"/>
      <c r="L203" s="107"/>
      <c r="M203" s="107"/>
      <c r="N203" s="120"/>
      <c r="O203" s="123"/>
    </row>
    <row r="204" spans="1:15" ht="13.5" thickBot="1">
      <c r="A204" s="397"/>
      <c r="B204" s="19" t="s">
        <v>28</v>
      </c>
      <c r="C204" s="415">
        <v>2710.36</v>
      </c>
      <c r="D204" s="102">
        <v>1279.29</v>
      </c>
      <c r="E204" s="102">
        <v>1279.29</v>
      </c>
      <c r="F204" s="102">
        <v>2833.24</v>
      </c>
      <c r="G204" s="102">
        <v>2833.23</v>
      </c>
      <c r="H204" s="102">
        <f>D204+E204+F204+G204</f>
        <v>8225.05</v>
      </c>
      <c r="I204" s="229">
        <f aca="true" t="shared" si="3" ref="I204:I235">H204/1.2/1.18</f>
        <v>5808.651129943503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8519.011129943503</v>
      </c>
    </row>
    <row r="205" spans="1:15" ht="13.5" thickBot="1">
      <c r="A205" s="1"/>
      <c r="B205" s="15"/>
      <c r="C205" s="70"/>
      <c r="D205" s="100"/>
      <c r="E205" s="100"/>
      <c r="F205" s="94"/>
      <c r="G205" s="95"/>
      <c r="H205" s="95"/>
      <c r="I205" s="229">
        <f t="shared" si="3"/>
        <v>0</v>
      </c>
      <c r="J205" s="107"/>
      <c r="K205" s="107"/>
      <c r="L205" s="107"/>
      <c r="M205" s="107"/>
      <c r="N205" s="120"/>
      <c r="O205" s="123"/>
    </row>
    <row r="206" spans="1:15" ht="13.5" thickBot="1">
      <c r="A206" s="397"/>
      <c r="B206" s="32" t="s">
        <v>29</v>
      </c>
      <c r="C206" s="415">
        <v>0</v>
      </c>
      <c r="D206" s="362"/>
      <c r="E206" s="362"/>
      <c r="F206" s="102"/>
      <c r="G206" s="102"/>
      <c r="H206" s="102">
        <f>D206+E206+F206+G206</f>
        <v>0</v>
      </c>
      <c r="I206" s="229">
        <f t="shared" si="3"/>
        <v>0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0</v>
      </c>
    </row>
    <row r="207" spans="1:15" ht="13.5" thickBot="1">
      <c r="A207" s="1"/>
      <c r="B207" s="15"/>
      <c r="C207" s="70"/>
      <c r="D207" s="102"/>
      <c r="E207" s="102"/>
      <c r="F207" s="94"/>
      <c r="G207" s="95"/>
      <c r="H207" s="95"/>
      <c r="I207" s="229">
        <f t="shared" si="3"/>
        <v>0</v>
      </c>
      <c r="J207" s="107"/>
      <c r="K207" s="107"/>
      <c r="L207" s="107"/>
      <c r="M207" s="107"/>
      <c r="N207" s="120"/>
      <c r="O207" s="123"/>
    </row>
    <row r="208" spans="1:15" ht="13.5" thickBot="1">
      <c r="A208" s="397"/>
      <c r="B208" s="32" t="s">
        <v>30</v>
      </c>
      <c r="C208" s="415">
        <v>10062.12</v>
      </c>
      <c r="D208" s="102">
        <v>2103.99</v>
      </c>
      <c r="E208" s="102">
        <v>2103.99</v>
      </c>
      <c r="F208" s="102">
        <v>2103.99</v>
      </c>
      <c r="G208" s="102">
        <v>2103.99</v>
      </c>
      <c r="H208" s="102">
        <f>D208+E208+F208+G208</f>
        <v>8415.96</v>
      </c>
      <c r="I208" s="229">
        <f t="shared" si="3"/>
        <v>5943.474576271186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16005.594576271187</v>
      </c>
    </row>
    <row r="209" spans="1:15" ht="13.5" thickBot="1">
      <c r="A209" s="1"/>
      <c r="B209" s="15"/>
      <c r="C209" s="70"/>
      <c r="D209" s="94"/>
      <c r="E209" s="94"/>
      <c r="F209" s="94"/>
      <c r="G209" s="95"/>
      <c r="H209" s="95"/>
      <c r="I209" s="229">
        <f t="shared" si="3"/>
        <v>0</v>
      </c>
      <c r="J209" s="107"/>
      <c r="K209" s="107"/>
      <c r="L209" s="107"/>
      <c r="M209" s="107"/>
      <c r="N209" s="120"/>
      <c r="O209" s="123"/>
    </row>
    <row r="210" spans="1:15" ht="13.5" thickBot="1">
      <c r="A210" s="397"/>
      <c r="B210" s="32" t="s">
        <v>31</v>
      </c>
      <c r="C210" s="415">
        <v>2361.1</v>
      </c>
      <c r="D210" s="102">
        <v>493.2</v>
      </c>
      <c r="E210" s="102">
        <v>493.2</v>
      </c>
      <c r="F210" s="102">
        <v>493.2</v>
      </c>
      <c r="G210" s="102">
        <v>493.2</v>
      </c>
      <c r="H210" s="102">
        <f>D210+E210+F210+G210</f>
        <v>1972.8</v>
      </c>
      <c r="I210" s="229">
        <f t="shared" si="3"/>
        <v>1393.2203389830509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3754.3203389830505</v>
      </c>
    </row>
    <row r="211" spans="1:15" ht="13.5" thickBot="1">
      <c r="A211" s="1"/>
      <c r="B211" s="15"/>
      <c r="C211" s="70"/>
      <c r="D211" s="94"/>
      <c r="E211" s="94"/>
      <c r="F211" s="94"/>
      <c r="G211" s="95"/>
      <c r="H211" s="95"/>
      <c r="I211" s="229">
        <f t="shared" si="3"/>
        <v>0</v>
      </c>
      <c r="J211" s="107"/>
      <c r="K211" s="107"/>
      <c r="L211" s="107"/>
      <c r="M211" s="107"/>
      <c r="N211" s="120"/>
      <c r="O211" s="123"/>
    </row>
    <row r="212" spans="1:15" ht="13.5" thickBot="1">
      <c r="A212" s="251"/>
      <c r="B212" s="32" t="s">
        <v>32</v>
      </c>
      <c r="C212" s="415">
        <v>0</v>
      </c>
      <c r="D212" s="102"/>
      <c r="E212" s="102"/>
      <c r="F212" s="102"/>
      <c r="G212" s="102"/>
      <c r="H212" s="102">
        <f>D212+E212+F212+G212</f>
        <v>0</v>
      </c>
      <c r="I212" s="229">
        <f t="shared" si="3"/>
        <v>0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0</v>
      </c>
    </row>
    <row r="213" spans="1:15" ht="13.5" thickBot="1">
      <c r="A213" s="1"/>
      <c r="B213" s="15"/>
      <c r="C213" s="70"/>
      <c r="D213" s="94"/>
      <c r="E213" s="94"/>
      <c r="F213" s="94"/>
      <c r="G213" s="95"/>
      <c r="H213" s="95"/>
      <c r="I213" s="229">
        <f t="shared" si="3"/>
        <v>0</v>
      </c>
      <c r="J213" s="107"/>
      <c r="K213" s="107"/>
      <c r="L213" s="107"/>
      <c r="M213" s="107"/>
      <c r="N213" s="120"/>
      <c r="O213" s="123"/>
    </row>
    <row r="214" spans="1:15" ht="13.5" thickBot="1">
      <c r="A214" s="397"/>
      <c r="B214" s="19" t="s">
        <v>330</v>
      </c>
      <c r="C214" s="415">
        <v>0</v>
      </c>
      <c r="D214" s="102"/>
      <c r="E214" s="102"/>
      <c r="F214" s="102"/>
      <c r="G214" s="102"/>
      <c r="H214" s="102">
        <f>D214+E214+F214+G214</f>
        <v>0</v>
      </c>
      <c r="I214" s="229">
        <f t="shared" si="3"/>
        <v>0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0</v>
      </c>
    </row>
    <row r="215" spans="1:15" ht="13.5" thickBot="1">
      <c r="A215" s="2"/>
      <c r="B215" s="3"/>
      <c r="C215" s="70"/>
      <c r="D215" s="94"/>
      <c r="E215" s="94"/>
      <c r="F215" s="94"/>
      <c r="G215" s="95"/>
      <c r="H215" s="95"/>
      <c r="I215" s="229">
        <f t="shared" si="3"/>
        <v>0</v>
      </c>
      <c r="J215" s="107"/>
      <c r="K215" s="107"/>
      <c r="L215" s="107"/>
      <c r="M215" s="107"/>
      <c r="N215" s="120"/>
      <c r="O215" s="123"/>
    </row>
    <row r="216" spans="1:15" ht="13.5" thickBot="1">
      <c r="A216" s="397"/>
      <c r="B216" s="32" t="s">
        <v>33</v>
      </c>
      <c r="C216" s="415">
        <v>1761.78</v>
      </c>
      <c r="D216" s="102">
        <v>1247.34</v>
      </c>
      <c r="E216" s="102">
        <v>1247.34</v>
      </c>
      <c r="F216" s="102">
        <v>1247.34</v>
      </c>
      <c r="G216" s="102">
        <v>1847.48</v>
      </c>
      <c r="H216" s="102">
        <f>D216+E216+F216+G216</f>
        <v>5589.5</v>
      </c>
      <c r="I216" s="229">
        <f t="shared" si="3"/>
        <v>3947.387005649718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5709.167005649718</v>
      </c>
    </row>
    <row r="217" spans="1:15" ht="13.5" thickBot="1">
      <c r="A217" s="1"/>
      <c r="B217" s="27"/>
      <c r="C217" s="70"/>
      <c r="D217" s="94"/>
      <c r="E217" s="94"/>
      <c r="F217" s="94"/>
      <c r="G217" s="95"/>
      <c r="H217" s="95"/>
      <c r="I217" s="229">
        <f t="shared" si="3"/>
        <v>0</v>
      </c>
      <c r="J217" s="107"/>
      <c r="K217" s="107"/>
      <c r="L217" s="107"/>
      <c r="M217" s="107"/>
      <c r="N217" s="120"/>
      <c r="O217" s="123"/>
    </row>
    <row r="218" spans="1:15" ht="13.5" thickBot="1">
      <c r="A218" s="18">
        <v>129</v>
      </c>
      <c r="B218" s="32" t="s">
        <v>34</v>
      </c>
      <c r="C218" s="436">
        <v>1761.78</v>
      </c>
      <c r="D218" s="102">
        <v>1247.34</v>
      </c>
      <c r="E218" s="102">
        <v>1247.34</v>
      </c>
      <c r="F218" s="102">
        <v>1247.34</v>
      </c>
      <c r="G218" s="102">
        <v>1986.36</v>
      </c>
      <c r="H218" s="102">
        <f>D218+E218+F218+G218</f>
        <v>5728.379999999999</v>
      </c>
      <c r="I218" s="229">
        <f t="shared" si="3"/>
        <v>4045.4661016949153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5807.2461016949155</v>
      </c>
    </row>
    <row r="219" spans="1:15" ht="13.5" thickBot="1">
      <c r="A219" s="30"/>
      <c r="B219" s="22"/>
      <c r="C219" s="190"/>
      <c r="D219" s="94"/>
      <c r="E219" s="94"/>
      <c r="F219" s="102"/>
      <c r="G219" s="102"/>
      <c r="H219" s="102"/>
      <c r="I219" s="229">
        <f t="shared" si="3"/>
        <v>0</v>
      </c>
      <c r="J219" s="109"/>
      <c r="K219" s="109"/>
      <c r="L219" s="109"/>
      <c r="M219" s="109"/>
      <c r="N219" s="503"/>
      <c r="O219" s="146"/>
    </row>
    <row r="220" spans="1:15" ht="13.5" thickBot="1">
      <c r="A220" s="397"/>
      <c r="B220" s="32" t="s">
        <v>35</v>
      </c>
      <c r="C220" s="415">
        <v>1990.04</v>
      </c>
      <c r="D220" s="102">
        <v>1408.95</v>
      </c>
      <c r="E220" s="102">
        <v>1408.95</v>
      </c>
      <c r="F220" s="102">
        <v>1408.95</v>
      </c>
      <c r="G220" s="102">
        <v>1408.95</v>
      </c>
      <c r="H220" s="102">
        <f>D220+E220+F220+G220</f>
        <v>5635.8</v>
      </c>
      <c r="I220" s="229">
        <f t="shared" si="3"/>
        <v>3980.084745762712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5970.124745762712</v>
      </c>
    </row>
    <row r="221" spans="1:15" ht="13.5" thickBot="1">
      <c r="A221" s="1"/>
      <c r="B221" s="15"/>
      <c r="C221" s="70"/>
      <c r="D221" s="94"/>
      <c r="E221" s="94"/>
      <c r="F221" s="94"/>
      <c r="G221" s="95"/>
      <c r="H221" s="95"/>
      <c r="I221" s="229">
        <f t="shared" si="3"/>
        <v>0</v>
      </c>
      <c r="J221" s="107"/>
      <c r="K221" s="107"/>
      <c r="L221" s="107"/>
      <c r="M221" s="107"/>
      <c r="N221" s="120"/>
      <c r="O221" s="123"/>
    </row>
    <row r="222" spans="1:15" ht="13.5" thickBot="1">
      <c r="A222" s="397"/>
      <c r="B222" s="32" t="s">
        <v>36</v>
      </c>
      <c r="C222" s="415">
        <v>13371.08</v>
      </c>
      <c r="D222" s="102">
        <v>2795.25</v>
      </c>
      <c r="E222" s="102">
        <v>2795.25</v>
      </c>
      <c r="F222" s="102">
        <v>2795.25</v>
      </c>
      <c r="G222" s="102">
        <v>1863.5</v>
      </c>
      <c r="H222" s="102">
        <f>D222+E222+F222+G222</f>
        <v>10249.25</v>
      </c>
      <c r="I222" s="229">
        <f t="shared" si="3"/>
        <v>7238.170903954804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20609.250903954802</v>
      </c>
    </row>
    <row r="223" spans="1:15" ht="13.5" thickBot="1">
      <c r="A223" s="2"/>
      <c r="B223" s="3"/>
      <c r="C223" s="70"/>
      <c r="D223" s="94"/>
      <c r="E223" s="94"/>
      <c r="F223" s="94"/>
      <c r="G223" s="95"/>
      <c r="H223" s="95"/>
      <c r="I223" s="229">
        <f t="shared" si="3"/>
        <v>0</v>
      </c>
      <c r="J223" s="107"/>
      <c r="K223" s="107"/>
      <c r="L223" s="107"/>
      <c r="M223" s="107"/>
      <c r="N223" s="120"/>
      <c r="O223" s="123"/>
    </row>
    <row r="224" spans="1:15" ht="13.5" thickBot="1">
      <c r="A224" s="397"/>
      <c r="B224" s="19" t="s">
        <v>37</v>
      </c>
      <c r="C224" s="415">
        <v>34529.3</v>
      </c>
      <c r="D224" s="102">
        <v>12154.83</v>
      </c>
      <c r="E224" s="102">
        <v>12349.31</v>
      </c>
      <c r="F224" s="102">
        <v>12738.27</v>
      </c>
      <c r="G224" s="102">
        <v>13021.08</v>
      </c>
      <c r="H224" s="102">
        <f>D224+E224+F224+G224</f>
        <v>50263.490000000005</v>
      </c>
      <c r="I224" s="229">
        <f t="shared" si="3"/>
        <v>35496.814971751424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70026.11497175143</v>
      </c>
    </row>
    <row r="225" spans="1:15" ht="13.5" thickBot="1">
      <c r="A225" s="1"/>
      <c r="B225" s="27"/>
      <c r="C225" s="70"/>
      <c r="D225" s="94"/>
      <c r="E225" s="94"/>
      <c r="F225" s="94"/>
      <c r="G225" s="95"/>
      <c r="H225" s="95"/>
      <c r="I225" s="229">
        <f t="shared" si="3"/>
        <v>0</v>
      </c>
      <c r="J225" s="107"/>
      <c r="K225" s="107"/>
      <c r="L225" s="107"/>
      <c r="M225" s="107"/>
      <c r="N225" s="120"/>
      <c r="O225" s="123"/>
    </row>
    <row r="226" spans="1:15" ht="13.5" thickBot="1">
      <c r="A226" s="397"/>
      <c r="B226" s="32" t="s">
        <v>38</v>
      </c>
      <c r="C226" s="33">
        <v>11962.87</v>
      </c>
      <c r="D226" s="102">
        <v>4475.61</v>
      </c>
      <c r="E226" s="102">
        <v>4475.61</v>
      </c>
      <c r="F226" s="102">
        <v>4475.61</v>
      </c>
      <c r="G226" s="102">
        <v>4475.61</v>
      </c>
      <c r="H226" s="102">
        <f>D226+E226+F226+G226</f>
        <v>17902.44</v>
      </c>
      <c r="I226" s="229">
        <f t="shared" si="3"/>
        <v>12642.966101694916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24605.836101694917</v>
      </c>
    </row>
    <row r="227" spans="1:15" ht="13.5" thickBot="1">
      <c r="A227" s="28"/>
      <c r="B227" s="29"/>
      <c r="C227" s="73"/>
      <c r="D227" s="96"/>
      <c r="E227" s="96"/>
      <c r="F227" s="96"/>
      <c r="G227" s="97"/>
      <c r="H227" s="97"/>
      <c r="I227" s="229">
        <f t="shared" si="3"/>
        <v>0</v>
      </c>
      <c r="J227" s="113"/>
      <c r="K227" s="113"/>
      <c r="L227" s="113"/>
      <c r="M227" s="113"/>
      <c r="N227" s="121"/>
      <c r="O227" s="124"/>
    </row>
    <row r="228" spans="1:15" ht="13.5" thickBot="1">
      <c r="A228" s="397"/>
      <c r="B228" s="32" t="s">
        <v>39</v>
      </c>
      <c r="C228" s="415">
        <v>0</v>
      </c>
      <c r="D228" s="102"/>
      <c r="E228" s="102"/>
      <c r="F228" s="102"/>
      <c r="G228" s="102"/>
      <c r="H228" s="102">
        <f>D228+E228+F228+G228</f>
        <v>0</v>
      </c>
      <c r="I228" s="229">
        <f t="shared" si="3"/>
        <v>0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0</v>
      </c>
    </row>
    <row r="229" spans="1:15" ht="13.5" thickBot="1">
      <c r="A229" s="1"/>
      <c r="B229" s="15"/>
      <c r="C229" s="70"/>
      <c r="D229" s="94"/>
      <c r="E229" s="94"/>
      <c r="F229" s="94"/>
      <c r="G229" s="95"/>
      <c r="H229" s="95"/>
      <c r="I229" s="229">
        <f t="shared" si="3"/>
        <v>0</v>
      </c>
      <c r="J229" s="107"/>
      <c r="K229" s="107"/>
      <c r="L229" s="107"/>
      <c r="M229" s="107"/>
      <c r="N229" s="112"/>
      <c r="O229" s="119"/>
    </row>
    <row r="230" spans="1:15" ht="13.5" thickBot="1">
      <c r="A230" s="397"/>
      <c r="B230" s="32" t="s">
        <v>40</v>
      </c>
      <c r="C230" s="415">
        <v>0</v>
      </c>
      <c r="D230" s="102"/>
      <c r="E230" s="102"/>
      <c r="F230" s="102"/>
      <c r="G230" s="102"/>
      <c r="H230" s="102">
        <f>D230+E230+F230+G230</f>
        <v>0</v>
      </c>
      <c r="I230" s="229">
        <f t="shared" si="3"/>
        <v>0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0</v>
      </c>
    </row>
    <row r="231" spans="1:15" ht="13.5" thickBot="1">
      <c r="A231" s="28"/>
      <c r="B231" s="29"/>
      <c r="C231" s="73"/>
      <c r="D231" s="105"/>
      <c r="E231" s="105"/>
      <c r="F231" s="105"/>
      <c r="G231" s="95"/>
      <c r="H231" s="95"/>
      <c r="I231" s="229">
        <f t="shared" si="3"/>
        <v>0</v>
      </c>
      <c r="J231" s="107"/>
      <c r="K231" s="107"/>
      <c r="L231" s="107"/>
      <c r="M231" s="107"/>
      <c r="N231" s="112"/>
      <c r="O231" s="119"/>
    </row>
    <row r="232" spans="1:15" ht="13.5" thickBot="1">
      <c r="A232" s="38"/>
      <c r="B232" s="32" t="s">
        <v>63</v>
      </c>
      <c r="C232" s="415">
        <v>22631.79</v>
      </c>
      <c r="D232" s="102">
        <v>8011.65</v>
      </c>
      <c r="E232" s="102">
        <v>8011.65</v>
      </c>
      <c r="F232" s="102">
        <v>8011.65</v>
      </c>
      <c r="G232" s="102">
        <v>8011.65</v>
      </c>
      <c r="H232" s="102">
        <f>D232+E232+F232+G232</f>
        <v>32046.6</v>
      </c>
      <c r="I232" s="229">
        <f t="shared" si="3"/>
        <v>22631.77966101695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45263.569661016954</v>
      </c>
    </row>
    <row r="233" spans="1:15" ht="13.5" thickBot="1">
      <c r="A233" s="1"/>
      <c r="B233" s="15"/>
      <c r="C233" s="70"/>
      <c r="D233" s="94"/>
      <c r="E233" s="94"/>
      <c r="F233" s="94"/>
      <c r="G233" s="95"/>
      <c r="H233" s="95"/>
      <c r="I233" s="229">
        <f t="shared" si="3"/>
        <v>0</v>
      </c>
      <c r="J233" s="107"/>
      <c r="K233" s="107"/>
      <c r="L233" s="107"/>
      <c r="M233" s="107"/>
      <c r="N233" s="112"/>
      <c r="O233" s="119"/>
    </row>
    <row r="234" spans="1:15" ht="13.5" thickBot="1">
      <c r="A234" s="397"/>
      <c r="B234" s="2" t="s">
        <v>41</v>
      </c>
      <c r="C234" s="415">
        <v>0</v>
      </c>
      <c r="D234" s="102"/>
      <c r="E234" s="102"/>
      <c r="F234" s="102"/>
      <c r="G234" s="102"/>
      <c r="H234" s="102">
        <f>D234+E234+F234+G234</f>
        <v>0</v>
      </c>
      <c r="I234" s="229">
        <f t="shared" si="3"/>
        <v>0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0</v>
      </c>
    </row>
    <row r="235" spans="1:15" ht="13.5" thickBot="1">
      <c r="A235" s="38"/>
      <c r="B235" s="29"/>
      <c r="C235" s="418"/>
      <c r="D235" s="395"/>
      <c r="E235" s="395"/>
      <c r="F235" s="395"/>
      <c r="G235" s="264"/>
      <c r="H235" s="264"/>
      <c r="I235" s="229">
        <f t="shared" si="3"/>
        <v>0</v>
      </c>
      <c r="J235" s="407"/>
      <c r="K235" s="407"/>
      <c r="L235" s="407"/>
      <c r="M235" s="407"/>
      <c r="N235" s="408"/>
      <c r="O235" s="409"/>
    </row>
    <row r="236" spans="1:15" ht="13.5" thickBot="1">
      <c r="A236" s="148"/>
      <c r="B236" s="149"/>
      <c r="C236" s="191"/>
      <c r="D236" s="150"/>
      <c r="E236" s="150"/>
      <c r="F236" s="150"/>
      <c r="G236" s="150"/>
      <c r="H236" s="150"/>
      <c r="I236" s="150"/>
      <c r="J236" s="151"/>
      <c r="K236" s="151"/>
      <c r="L236" s="151"/>
      <c r="M236" s="151"/>
      <c r="N236" s="152"/>
      <c r="O236" s="153"/>
    </row>
    <row r="237" spans="1:15" ht="13.5" thickBot="1">
      <c r="A237" s="1"/>
      <c r="B237" s="14" t="s">
        <v>3</v>
      </c>
      <c r="C237" s="188">
        <f>C140+C142+C144+C146+C148+C150+C152+C154+C156+C158+C160+C162+C164+C166+C168+C170+C172+C174+C175+C176+C178+C180+C182+C184+C186+C188+C190+C192+C194+C196+C198+C200+C202+C204+C206+C208+C210+C212+C214+C216+C218+C220+C222+C224+C226+C228+C230+C232+C234</f>
        <v>247128.6</v>
      </c>
      <c r="D237" s="188">
        <f>D140+D142+D144+D146+D148+D150+D152+D154+D156+D158+D160+D162+D164+D166+D168+D170+D172+D174+D175+D176+D178+D180+D182+D184+D186+D188+D190+D192+D194+D196+D198+D200+D202+D204+D206+D208+D210+D212+D214+D216+D218+D220+D222+D224+D226+D228+D230+D232+D234</f>
        <v>77515.37999999999</v>
      </c>
      <c r="E237" s="188">
        <f>E140+E142+E144+E146+E148+E150+E152+E154+E156+E158+E160+E162+E164+E166+E168+E170+E172+E174+E175+E176+E178+E180+E182+E184+E186+E188+E190+E192+E194+E196+E198+E200+E202+E204+E206+E208+E210+E212+E214+E216+E218+E220+E222+E224+E226+E228+E230+E232+E234</f>
        <v>78013.41999999998</v>
      </c>
      <c r="F237" s="188">
        <f>F140+F142+F144+F146+F148+F150+F152+F154+F156+F158+F160+F162+F164+F166+F168+F170+F172+F174+F175+F176+F178+F180+F182+F184+F186+F188+F190+F192+F194+F196+F198+F200+F202+F204+F206+F208+F210+F212+F214+F216+F218+F220+F222+F224+F226+F228+F230+F232+F234</f>
        <v>96838.74999999999</v>
      </c>
      <c r="G237" s="188">
        <f>G140+G142+G144+G146+G148+G150+G152+G154+G156+G158+G160+G162+G164+G166+G168+G170+G172+G174+G175+G176+G178+G180+G182+G184+G186+G188+G190+G192+G194+G196+G198+G200+G202+G204+G206+G208+G210+G212+G214+G216+G218+G220+G222+G224+G226+G228+G230+G232+G234</f>
        <v>96133.18</v>
      </c>
      <c r="H237" s="137">
        <f>D237+E237+F237+G237</f>
        <v>348500.73</v>
      </c>
      <c r="I237" s="523">
        <f>I140+I142+I144+I146+I148+I150+I152+I154+I156+I158+I160+I162+I164+I166+I168+I170+I172+I174+I175+I176+I178+I180+I182+I184+I186+I188+I190+I192+I194+I196+I198+I200+I202+I204+I206+I208+I210+I212+I214+I216+I218+I220+I222+I224+I226+I228+I230+I232+I234</f>
        <v>246116.33474576272</v>
      </c>
      <c r="J237" s="188">
        <f>J140+J142+J144+J146+J148+J150+J152+J154+J156+J158+J160+J162+J164+J166+J168+J170+J172+J174+J176+J178+J180+J182+J184+J186+J188+J190+J192+J194+J196+J198+J200+J202+J204+J206+J208+J210+J212+J214+J216+J219+J220+J222+J224+J226+J228+J230+J232+J234</f>
        <v>0</v>
      </c>
      <c r="K237" s="188">
        <f>K140+K142+K144+K146+K148+K150+K152+K154+K156+K158+K160+K162+K164+K166+K168+K170+K172+K174+K176+K178+K180+K182+K184+K186+K188+K190+K192+K194+K196+K198+K200+K202+K204+K206+K208+K210+K212+K214+K216+K219+K220+K222+K224+K226+K228+K230+K232+K234</f>
        <v>0</v>
      </c>
      <c r="L237" s="188">
        <f>L140+L142+L144+L146+L148+L150+L152+L154+L156+L158+L160+L162+L164+L166+L168+L170+L172+L174+L176+L178+L180+L182+L184+L186+L188+L190+L192+L194+L196+L198+L200+L202+L204+L206+L208+L210+L212+L214+L216+L219+L220+L222+L224+L226+L228+L230+L232+L234</f>
        <v>0</v>
      </c>
      <c r="M237" s="188">
        <f>M140+M142+M144+M146+M148+M150+M152+M154+M156+M158+M160+M162+M164+M166+M168+M170+M172+M174+M176+M178+M180+M182+M184+M186+M188+M190+M192+M194+M196+M198+M200+M202+M204+M206+M208+M210+M212+M214+M216+M219+M220+M222+M224+M226+M228+M230+M232+M234</f>
        <v>0</v>
      </c>
      <c r="N237" s="145">
        <f>J237+K237+L237+M237</f>
        <v>0</v>
      </c>
      <c r="O237" s="188">
        <f>SUM(O139:O235)</f>
        <v>493244.93474576273</v>
      </c>
    </row>
    <row r="238" spans="1:15" ht="13.5" thickBot="1">
      <c r="A238" s="1"/>
      <c r="B238" s="134" t="s">
        <v>410</v>
      </c>
      <c r="C238" s="78"/>
      <c r="D238" s="42"/>
      <c r="E238" s="42"/>
      <c r="F238" s="42"/>
      <c r="G238" s="42"/>
      <c r="H238" s="137"/>
      <c r="I238" s="229">
        <f>H237-I237</f>
        <v>102384.39525423726</v>
      </c>
      <c r="J238" s="42"/>
      <c r="K238" s="42"/>
      <c r="L238" s="42"/>
      <c r="M238" s="42"/>
      <c r="N238" s="145">
        <f>J238+K238+L238+M238</f>
        <v>0</v>
      </c>
      <c r="O238" s="146"/>
    </row>
    <row r="239" spans="1:15" ht="13.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146"/>
    </row>
    <row r="240" spans="1:15" ht="13.5" thickBot="1">
      <c r="A240" s="154"/>
      <c r="B240" s="155" t="s">
        <v>4</v>
      </c>
      <c r="C240" s="156"/>
      <c r="D240" s="167">
        <f>D237+D129</f>
        <v>201211.41</v>
      </c>
      <c r="E240" s="167">
        <f>E237+E129</f>
        <v>202980.53000000003</v>
      </c>
      <c r="F240" s="167">
        <f>F237+F129</f>
        <v>230125.43</v>
      </c>
      <c r="G240" s="167">
        <f>G237+G129</f>
        <v>209772.34999999998</v>
      </c>
      <c r="H240" s="167">
        <f>H237+H129</f>
        <v>844089.72</v>
      </c>
      <c r="I240" s="243">
        <f>I239+I238+I237</f>
        <v>348500.73</v>
      </c>
      <c r="J240" s="167"/>
      <c r="K240" s="167"/>
      <c r="L240" s="167"/>
      <c r="M240" s="167"/>
      <c r="N240" s="164">
        <f>J240+K240+L240+M240</f>
        <v>0</v>
      </c>
      <c r="O240" s="243"/>
    </row>
    <row r="241" spans="1:15" ht="12.75">
      <c r="A241" s="260"/>
      <c r="B241" s="260"/>
      <c r="C241" s="153"/>
      <c r="D241" s="287"/>
      <c r="E241" s="287"/>
      <c r="F241" s="261"/>
      <c r="G241" s="261"/>
      <c r="H241" s="151"/>
      <c r="I241" s="288"/>
      <c r="J241" s="287"/>
      <c r="K241" s="261"/>
      <c r="L241" s="261"/>
      <c r="M241" s="261"/>
      <c r="N241" s="303"/>
      <c r="O241" s="312"/>
    </row>
    <row r="242" spans="1:15" ht="12.75">
      <c r="A242" s="260"/>
      <c r="B242" s="260"/>
      <c r="C242" s="153"/>
      <c r="D242" s="287"/>
      <c r="E242" s="287"/>
      <c r="F242" s="261"/>
      <c r="G242" s="261"/>
      <c r="H242" s="151"/>
      <c r="I242" s="288"/>
      <c r="J242" s="287"/>
      <c r="K242" s="261"/>
      <c r="L242" s="261"/>
      <c r="M242" s="261"/>
      <c r="N242" s="303"/>
      <c r="O242" s="312"/>
    </row>
    <row r="243" spans="1:15" ht="12.75">
      <c r="A243" s="12"/>
      <c r="B243" s="12"/>
      <c r="C243" s="69"/>
      <c r="D243" s="125"/>
      <c r="E243" s="125"/>
      <c r="F243" s="75"/>
      <c r="G243" s="75"/>
      <c r="H243" s="70"/>
      <c r="I243" s="224"/>
      <c r="J243" s="125"/>
      <c r="K243" s="75"/>
      <c r="L243" s="75"/>
      <c r="M243" s="75"/>
      <c r="N243" s="70"/>
      <c r="O243" s="381"/>
    </row>
    <row r="244" spans="1:15" ht="12.75">
      <c r="A244" s="253"/>
      <c r="B244" s="253"/>
      <c r="C244" s="253"/>
      <c r="D244" s="254"/>
      <c r="E244" s="254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3.5" thickBot="1">
      <c r="A245" s="69"/>
      <c r="B245" s="69"/>
      <c r="C245" s="69"/>
      <c r="D245" s="125"/>
      <c r="E245" s="12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1:15" ht="12.75">
      <c r="A246" s="12"/>
      <c r="B246" s="17" t="s">
        <v>233</v>
      </c>
      <c r="C246" s="328" t="s">
        <v>219</v>
      </c>
      <c r="D246" s="125"/>
      <c r="E246" s="125"/>
      <c r="F246" s="75"/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1:15" ht="13.5" thickBot="1">
      <c r="A247" s="12"/>
      <c r="B247" s="12"/>
      <c r="C247" s="69"/>
      <c r="D247" s="125"/>
      <c r="E247" s="12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3.5" thickBot="1">
      <c r="A248" s="220"/>
      <c r="B248" s="221"/>
      <c r="C248" s="507"/>
      <c r="D248" s="240"/>
      <c r="E248" s="232" t="s">
        <v>395</v>
      </c>
      <c r="F248" s="232"/>
      <c r="G248" s="488"/>
      <c r="H248" s="496"/>
      <c r="I248" s="223"/>
      <c r="J248" s="249"/>
      <c r="K248" s="85" t="s">
        <v>405</v>
      </c>
      <c r="L248" s="85"/>
      <c r="M248" s="86"/>
      <c r="N248" s="89"/>
      <c r="O248" s="115"/>
    </row>
    <row r="249" spans="1:15" ht="57" thickBot="1">
      <c r="A249" s="39" t="s">
        <v>97</v>
      </c>
      <c r="B249" s="179" t="s">
        <v>64</v>
      </c>
      <c r="C249" s="331" t="s">
        <v>406</v>
      </c>
      <c r="D249" s="505" t="s">
        <v>220</v>
      </c>
      <c r="E249" s="505" t="s">
        <v>320</v>
      </c>
      <c r="F249" s="410" t="s">
        <v>314</v>
      </c>
      <c r="G249" s="410" t="s">
        <v>354</v>
      </c>
      <c r="H249" s="234" t="s">
        <v>407</v>
      </c>
      <c r="I249" s="90" t="s">
        <v>408</v>
      </c>
      <c r="J249" s="262" t="s">
        <v>220</v>
      </c>
      <c r="K249" s="88" t="s">
        <v>313</v>
      </c>
      <c r="L249" s="88" t="s">
        <v>314</v>
      </c>
      <c r="M249" s="88" t="s">
        <v>315</v>
      </c>
      <c r="N249" s="235" t="s">
        <v>400</v>
      </c>
      <c r="O249" s="116" t="s">
        <v>401</v>
      </c>
    </row>
    <row r="250" spans="1:15" ht="12.75">
      <c r="A250" s="27"/>
      <c r="B250" s="1"/>
      <c r="C250" s="445"/>
      <c r="D250" s="446"/>
      <c r="E250" s="446"/>
      <c r="F250" s="334"/>
      <c r="G250" s="334"/>
      <c r="H250" s="447"/>
      <c r="I250" s="448"/>
      <c r="J250" s="107"/>
      <c r="K250" s="107"/>
      <c r="L250" s="107"/>
      <c r="M250" s="107"/>
      <c r="N250" s="431"/>
      <c r="O250" s="432"/>
    </row>
    <row r="251" spans="1:15" ht="13.5" thickBot="1">
      <c r="A251" s="27"/>
      <c r="B251" s="1"/>
      <c r="C251" s="445"/>
      <c r="D251" s="446"/>
      <c r="E251" s="446"/>
      <c r="F251" s="334"/>
      <c r="G251" s="334"/>
      <c r="H251" s="447"/>
      <c r="I251" s="448"/>
      <c r="J251" s="107"/>
      <c r="K251" s="107"/>
      <c r="L251" s="107"/>
      <c r="M251" s="107"/>
      <c r="N251" s="431"/>
      <c r="O251" s="432"/>
    </row>
    <row r="252" spans="1:15" ht="13.5" thickBot="1">
      <c r="A252" s="263"/>
      <c r="B252" s="438" t="s">
        <v>117</v>
      </c>
      <c r="C252" s="439">
        <v>0</v>
      </c>
      <c r="D252" s="102"/>
      <c r="E252" s="102"/>
      <c r="F252" s="440"/>
      <c r="G252" s="440"/>
      <c r="H252" s="440">
        <f>D252+E252+F252+G252</f>
        <v>0</v>
      </c>
      <c r="I252" s="229">
        <f aca="true" t="shared" si="4" ref="I252:I315">H252/1.2/1.18</f>
        <v>0</v>
      </c>
      <c r="J252" s="442"/>
      <c r="K252" s="442"/>
      <c r="L252" s="442"/>
      <c r="M252" s="442"/>
      <c r="N252" s="443">
        <f>J252+K252+L252+M252</f>
        <v>0</v>
      </c>
      <c r="O252" s="444">
        <f>C252+I252-N252</f>
        <v>0</v>
      </c>
    </row>
    <row r="253" spans="1:15" ht="13.5" thickBot="1">
      <c r="A253" s="36"/>
      <c r="B253" s="27"/>
      <c r="C253" s="196"/>
      <c r="D253" s="94"/>
      <c r="E253" s="94"/>
      <c r="F253" s="95"/>
      <c r="G253" s="95"/>
      <c r="H253" s="95"/>
      <c r="I253" s="229">
        <f t="shared" si="4"/>
        <v>0</v>
      </c>
      <c r="J253" s="107"/>
      <c r="K253" s="107"/>
      <c r="L253" s="107"/>
      <c r="M253" s="107"/>
      <c r="N253" s="112"/>
      <c r="O253" s="119"/>
    </row>
    <row r="254" spans="1:15" ht="13.5" thickBot="1">
      <c r="A254" s="263"/>
      <c r="B254" s="32" t="s">
        <v>60</v>
      </c>
      <c r="C254" s="197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4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</row>
    <row r="255" spans="1:15" ht="13.5" thickBot="1">
      <c r="A255" s="15"/>
      <c r="B255" s="27"/>
      <c r="C255" s="198"/>
      <c r="D255" s="94"/>
      <c r="E255" s="94"/>
      <c r="F255" s="95"/>
      <c r="G255" s="95"/>
      <c r="H255" s="95"/>
      <c r="I255" s="229">
        <f t="shared" si="4"/>
        <v>0</v>
      </c>
      <c r="J255" s="107"/>
      <c r="K255" s="107"/>
      <c r="L255" s="107"/>
      <c r="M255" s="107"/>
      <c r="N255" s="112"/>
      <c r="O255" s="119"/>
    </row>
    <row r="256" spans="1:15" ht="13.5" thickBot="1">
      <c r="A256" s="263"/>
      <c r="B256" s="32" t="s">
        <v>118</v>
      </c>
      <c r="C256" s="197">
        <v>0</v>
      </c>
      <c r="D256" s="102"/>
      <c r="E256" s="102"/>
      <c r="F256" s="102"/>
      <c r="G256" s="102"/>
      <c r="H256" s="102">
        <f>D256+E256+F256+G256</f>
        <v>0</v>
      </c>
      <c r="I256" s="229">
        <f t="shared" si="4"/>
        <v>0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0</v>
      </c>
    </row>
    <row r="257" spans="1:15" ht="13.5" thickBot="1">
      <c r="A257" s="24"/>
      <c r="B257" s="24"/>
      <c r="C257" s="449"/>
      <c r="D257" s="94"/>
      <c r="E257" s="94"/>
      <c r="F257" s="402"/>
      <c r="G257" s="402"/>
      <c r="H257" s="402"/>
      <c r="I257" s="229">
        <f t="shared" si="4"/>
        <v>0</v>
      </c>
      <c r="J257" s="357"/>
      <c r="K257" s="357"/>
      <c r="L257" s="357"/>
      <c r="M257" s="357"/>
      <c r="N257" s="450"/>
      <c r="O257" s="119"/>
    </row>
    <row r="258" spans="1:15" ht="13.5" thickBot="1">
      <c r="A258" s="263"/>
      <c r="B258" s="32" t="s">
        <v>345</v>
      </c>
      <c r="C258" s="197">
        <v>9436.19</v>
      </c>
      <c r="D258" s="102">
        <v>3869.64</v>
      </c>
      <c r="E258" s="102">
        <v>3869.64</v>
      </c>
      <c r="F258" s="102">
        <v>3869.64</v>
      </c>
      <c r="G258" s="102">
        <v>3869.64</v>
      </c>
      <c r="H258" s="102">
        <f>D258+E258+F258+G258</f>
        <v>15478.56</v>
      </c>
      <c r="I258" s="229">
        <f t="shared" si="4"/>
        <v>10931.186440677966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20367.376440677966</v>
      </c>
    </row>
    <row r="259" spans="1:15" ht="13.5" thickBot="1">
      <c r="A259" s="27"/>
      <c r="B259" s="27"/>
      <c r="C259" s="199"/>
      <c r="D259" s="94"/>
      <c r="E259" s="94"/>
      <c r="F259" s="95"/>
      <c r="G259" s="95"/>
      <c r="H259" s="95"/>
      <c r="I259" s="229">
        <f t="shared" si="4"/>
        <v>0</v>
      </c>
      <c r="J259" s="107"/>
      <c r="K259" s="107"/>
      <c r="L259" s="107"/>
      <c r="M259" s="107"/>
      <c r="N259" s="112"/>
      <c r="O259" s="119"/>
    </row>
    <row r="260" spans="1:15" ht="13.5" thickBot="1">
      <c r="A260" s="397"/>
      <c r="B260" s="32" t="s">
        <v>338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4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</row>
    <row r="261" spans="1:15" ht="13.5" thickBot="1">
      <c r="A261" s="28"/>
      <c r="B261" s="29"/>
      <c r="C261" s="196"/>
      <c r="D261" s="94"/>
      <c r="E261" s="94"/>
      <c r="F261" s="95"/>
      <c r="G261" s="95"/>
      <c r="H261" s="95"/>
      <c r="I261" s="229">
        <f t="shared" si="4"/>
        <v>0</v>
      </c>
      <c r="J261" s="107"/>
      <c r="K261" s="107"/>
      <c r="L261" s="107"/>
      <c r="M261" s="107"/>
      <c r="N261" s="112"/>
      <c r="O261" s="119"/>
    </row>
    <row r="262" spans="1:15" ht="13.5" thickBot="1">
      <c r="A262" s="263"/>
      <c r="B262" s="32" t="s">
        <v>339</v>
      </c>
      <c r="C262" s="197">
        <v>58157.11</v>
      </c>
      <c r="D262" s="102">
        <v>22621.68</v>
      </c>
      <c r="E262" s="102">
        <v>23217.9</v>
      </c>
      <c r="F262" s="102">
        <v>25497.05</v>
      </c>
      <c r="G262" s="102">
        <v>26007.22</v>
      </c>
      <c r="H262" s="102">
        <f>D262+E262+F262+G262</f>
        <v>97343.85</v>
      </c>
      <c r="I262" s="229">
        <f t="shared" si="4"/>
        <v>68745.65677966103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126902.76677966103</v>
      </c>
    </row>
    <row r="263" spans="1:15" ht="13.5" thickBot="1">
      <c r="A263" s="28"/>
      <c r="B263" s="29"/>
      <c r="C263" s="196"/>
      <c r="D263" s="94"/>
      <c r="E263" s="94"/>
      <c r="F263" s="94"/>
      <c r="G263" s="95"/>
      <c r="H263" s="95"/>
      <c r="I263" s="229">
        <f t="shared" si="4"/>
        <v>0</v>
      </c>
      <c r="J263" s="107"/>
      <c r="K263" s="107"/>
      <c r="L263" s="107"/>
      <c r="M263" s="107"/>
      <c r="N263" s="112"/>
      <c r="O263" s="119"/>
    </row>
    <row r="264" spans="1:15" ht="13.5" thickBot="1">
      <c r="A264" s="397"/>
      <c r="B264" s="32" t="s">
        <v>107</v>
      </c>
      <c r="C264" s="197">
        <v>4848.6</v>
      </c>
      <c r="D264" s="102">
        <v>2884.59</v>
      </c>
      <c r="E264" s="102">
        <v>2884.59</v>
      </c>
      <c r="F264" s="102">
        <v>2884.59</v>
      </c>
      <c r="G264" s="102">
        <v>2884.59</v>
      </c>
      <c r="H264" s="102">
        <f>D264+E264+F264+G264</f>
        <v>11538.36</v>
      </c>
      <c r="I264" s="229">
        <f t="shared" si="4"/>
        <v>8148.5593220339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12997.1593220339</v>
      </c>
    </row>
    <row r="265" spans="1:15" ht="13.5" thickBot="1">
      <c r="A265" s="1"/>
      <c r="B265" s="15"/>
      <c r="C265" s="194"/>
      <c r="D265" s="94"/>
      <c r="E265" s="94"/>
      <c r="F265" s="94"/>
      <c r="G265" s="95"/>
      <c r="H265" s="95"/>
      <c r="I265" s="229">
        <f t="shared" si="4"/>
        <v>0</v>
      </c>
      <c r="J265" s="107"/>
      <c r="K265" s="107"/>
      <c r="L265" s="107"/>
      <c r="M265" s="107"/>
      <c r="N265" s="112"/>
      <c r="O265" s="119"/>
    </row>
    <row r="266" spans="1:15" ht="13.5" thickBot="1">
      <c r="A266" s="30"/>
      <c r="B266" s="1" t="s">
        <v>206</v>
      </c>
      <c r="C266" s="195">
        <v>18284.79</v>
      </c>
      <c r="D266" s="102">
        <v>7558.71</v>
      </c>
      <c r="E266" s="102">
        <v>7558.71</v>
      </c>
      <c r="F266" s="102">
        <v>7558.71</v>
      </c>
      <c r="G266" s="102">
        <v>7558.71</v>
      </c>
      <c r="H266" s="102">
        <f>D266+E266+F266+G266</f>
        <v>30234.84</v>
      </c>
      <c r="I266" s="229">
        <f t="shared" si="4"/>
        <v>21352.288135593222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39637.07813559323</v>
      </c>
    </row>
    <row r="267" spans="1:15" ht="13.5" thickBot="1">
      <c r="A267" s="15"/>
      <c r="B267" s="15"/>
      <c r="C267" s="200"/>
      <c r="D267" s="94"/>
      <c r="E267" s="94"/>
      <c r="F267" s="94"/>
      <c r="G267" s="95"/>
      <c r="H267" s="95"/>
      <c r="I267" s="229">
        <f t="shared" si="4"/>
        <v>0</v>
      </c>
      <c r="J267" s="107"/>
      <c r="K267" s="107"/>
      <c r="L267" s="107"/>
      <c r="M267" s="107"/>
      <c r="N267" s="112"/>
      <c r="O267" s="119"/>
    </row>
    <row r="268" spans="1:15" ht="13.5" thickBot="1">
      <c r="A268" s="263"/>
      <c r="B268" s="32" t="s">
        <v>110</v>
      </c>
      <c r="C268" s="197">
        <v>21171.96</v>
      </c>
      <c r="D268" s="102">
        <v>7565.73</v>
      </c>
      <c r="E268" s="102">
        <v>7565.73</v>
      </c>
      <c r="F268" s="102">
        <v>7565.73</v>
      </c>
      <c r="G268" s="102">
        <v>7565.73</v>
      </c>
      <c r="H268" s="102">
        <f>D268+E268+F268+G268</f>
        <v>30262.92</v>
      </c>
      <c r="I268" s="229">
        <f t="shared" si="4"/>
        <v>21372.118644067796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42544.07864406779</v>
      </c>
    </row>
    <row r="269" spans="1:15" ht="13.5" thickBot="1">
      <c r="A269" s="36"/>
      <c r="B269" s="27"/>
      <c r="C269" s="201"/>
      <c r="D269" s="94"/>
      <c r="E269" s="94"/>
      <c r="F269" s="94"/>
      <c r="G269" s="95"/>
      <c r="H269" s="95"/>
      <c r="I269" s="229">
        <f t="shared" si="4"/>
        <v>0</v>
      </c>
      <c r="J269" s="107"/>
      <c r="K269" s="107"/>
      <c r="L269" s="107"/>
      <c r="M269" s="107"/>
      <c r="N269" s="120"/>
      <c r="O269" s="123"/>
    </row>
    <row r="270" spans="1:15" ht="13.5" thickBot="1">
      <c r="A270" s="263"/>
      <c r="B270" s="32" t="s">
        <v>112</v>
      </c>
      <c r="C270" s="197">
        <v>2598.24</v>
      </c>
      <c r="D270" s="102">
        <v>1226.37</v>
      </c>
      <c r="E270" s="102">
        <v>1226.37</v>
      </c>
      <c r="F270" s="102">
        <v>1226.37</v>
      </c>
      <c r="G270" s="102">
        <v>1226.37</v>
      </c>
      <c r="H270" s="102">
        <f>D270+E270+F270+G270</f>
        <v>4905.48</v>
      </c>
      <c r="I270" s="229">
        <f t="shared" si="4"/>
        <v>3464.322033898305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6062.562033898304</v>
      </c>
    </row>
    <row r="271" spans="1:15" ht="13.5" thickBot="1">
      <c r="A271" s="15"/>
      <c r="B271" s="15"/>
      <c r="C271" s="203"/>
      <c r="D271" s="94"/>
      <c r="E271" s="94"/>
      <c r="F271" s="94"/>
      <c r="G271" s="95"/>
      <c r="H271" s="95"/>
      <c r="I271" s="229">
        <f t="shared" si="4"/>
        <v>0</v>
      </c>
      <c r="J271" s="107"/>
      <c r="K271" s="107"/>
      <c r="L271" s="107"/>
      <c r="M271" s="107"/>
      <c r="N271" s="120"/>
      <c r="O271" s="123"/>
    </row>
    <row r="272" spans="1:15" ht="13.5" thickBot="1">
      <c r="A272" s="263"/>
      <c r="B272" s="32" t="s">
        <v>111</v>
      </c>
      <c r="C272" s="197">
        <v>1917.97</v>
      </c>
      <c r="D272" s="102">
        <v>905.28</v>
      </c>
      <c r="E272" s="102">
        <v>905.28</v>
      </c>
      <c r="F272" s="102">
        <v>905.28</v>
      </c>
      <c r="G272" s="102">
        <v>905.28</v>
      </c>
      <c r="H272" s="102">
        <f>D272+E272+F272+G272</f>
        <v>3621.12</v>
      </c>
      <c r="I272" s="229">
        <f t="shared" si="4"/>
        <v>2557.2881355932204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4475.258135593221</v>
      </c>
    </row>
    <row r="273" spans="1:15" ht="13.5" thickBot="1">
      <c r="A273" s="15"/>
      <c r="B273" s="32" t="s">
        <v>380</v>
      </c>
      <c r="C273" s="197">
        <v>3097.29</v>
      </c>
      <c r="D273" s="102">
        <v>1096.44</v>
      </c>
      <c r="E273" s="102">
        <v>1096.44</v>
      </c>
      <c r="F273" s="102">
        <v>1096.44</v>
      </c>
      <c r="G273" s="102">
        <v>1096.44</v>
      </c>
      <c r="H273" s="102">
        <f>D273+E273+F273+G273</f>
        <v>4385.76</v>
      </c>
      <c r="I273" s="229">
        <f t="shared" si="4"/>
        <v>3097.2881355932204</v>
      </c>
      <c r="J273" s="109"/>
      <c r="K273" s="109"/>
      <c r="L273" s="109"/>
      <c r="M273" s="109"/>
      <c r="N273" s="236">
        <f>J273+K273+L273+M273</f>
        <v>0</v>
      </c>
      <c r="O273" s="146">
        <f>C273+I273-N273</f>
        <v>6194.57813559322</v>
      </c>
    </row>
    <row r="274" spans="1:15" ht="13.5" thickBot="1">
      <c r="A274" s="263"/>
      <c r="B274" s="32" t="s">
        <v>109</v>
      </c>
      <c r="C274" s="197">
        <v>5028.88</v>
      </c>
      <c r="D274" s="102">
        <v>2101.68</v>
      </c>
      <c r="E274" s="102">
        <v>2101.68</v>
      </c>
      <c r="F274" s="102">
        <v>2101.68</v>
      </c>
      <c r="G274" s="102">
        <v>2101.68</v>
      </c>
      <c r="H274" s="102">
        <f>D274+E274+F274+G274</f>
        <v>8406.72</v>
      </c>
      <c r="I274" s="229">
        <f t="shared" si="4"/>
        <v>5936.949152542373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10965.829152542374</v>
      </c>
    </row>
    <row r="275" spans="1:15" ht="13.5" thickBot="1">
      <c r="A275" s="15"/>
      <c r="B275" s="15"/>
      <c r="C275" s="203"/>
      <c r="D275" s="94"/>
      <c r="E275" s="94"/>
      <c r="F275" s="94"/>
      <c r="G275" s="95"/>
      <c r="H275" s="95"/>
      <c r="I275" s="229">
        <f t="shared" si="4"/>
        <v>0</v>
      </c>
      <c r="J275" s="107"/>
      <c r="K275" s="107"/>
      <c r="L275" s="107"/>
      <c r="M275" s="107"/>
      <c r="N275" s="120"/>
      <c r="O275" s="123"/>
    </row>
    <row r="276" spans="1:15" ht="13.5" thickBot="1">
      <c r="A276" s="263"/>
      <c r="B276" s="32" t="s">
        <v>321</v>
      </c>
      <c r="C276" s="197">
        <v>3075.93</v>
      </c>
      <c r="D276" s="102">
        <v>1362.99</v>
      </c>
      <c r="E276" s="102">
        <v>1362.99</v>
      </c>
      <c r="F276" s="102">
        <v>1362.99</v>
      </c>
      <c r="G276" s="102">
        <v>1362.99</v>
      </c>
      <c r="H276" s="102">
        <f>D276+E276+F276+G276</f>
        <v>5451.96</v>
      </c>
      <c r="I276" s="229">
        <f t="shared" si="4"/>
        <v>3850.2542372881358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6926.184237288136</v>
      </c>
    </row>
    <row r="277" spans="1:15" ht="13.5" thickBot="1">
      <c r="A277" s="1"/>
      <c r="B277" s="27"/>
      <c r="C277" s="194"/>
      <c r="D277" s="94"/>
      <c r="E277" s="94"/>
      <c r="F277" s="94"/>
      <c r="G277" s="95"/>
      <c r="H277" s="95"/>
      <c r="I277" s="229">
        <f t="shared" si="4"/>
        <v>0</v>
      </c>
      <c r="J277" s="107"/>
      <c r="K277" s="107"/>
      <c r="L277" s="107"/>
      <c r="M277" s="107"/>
      <c r="N277" s="120"/>
      <c r="O277" s="123"/>
    </row>
    <row r="278" spans="1:15" ht="13.5" thickBot="1">
      <c r="A278" s="263"/>
      <c r="B278" s="32" t="s">
        <v>113</v>
      </c>
      <c r="C278" s="197">
        <v>4620.42</v>
      </c>
      <c r="D278" s="102">
        <v>2550.99</v>
      </c>
      <c r="E278" s="102">
        <v>2550.99</v>
      </c>
      <c r="F278" s="102">
        <v>2550.99</v>
      </c>
      <c r="G278" s="102">
        <v>2550.99</v>
      </c>
      <c r="H278" s="102">
        <f>D278+E278+F278+G278</f>
        <v>10203.96</v>
      </c>
      <c r="I278" s="229">
        <f t="shared" si="4"/>
        <v>7206.186440677966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11826.606440677966</v>
      </c>
    </row>
    <row r="279" spans="1:15" ht="13.5" thickBot="1">
      <c r="A279" s="15"/>
      <c r="B279" s="15"/>
      <c r="C279" s="203"/>
      <c r="D279" s="94"/>
      <c r="E279" s="94"/>
      <c r="F279" s="94"/>
      <c r="G279" s="95"/>
      <c r="H279" s="95"/>
      <c r="I279" s="229">
        <f t="shared" si="4"/>
        <v>0</v>
      </c>
      <c r="J279" s="107"/>
      <c r="K279" s="107"/>
      <c r="L279" s="107"/>
      <c r="M279" s="107"/>
      <c r="N279" s="120"/>
      <c r="O279" s="123"/>
    </row>
    <row r="280" spans="1:15" ht="13.5" thickBot="1">
      <c r="A280" s="263"/>
      <c r="B280" s="32" t="s">
        <v>108</v>
      </c>
      <c r="C280" s="197">
        <v>5049.49</v>
      </c>
      <c r="D280" s="102">
        <v>2480.37</v>
      </c>
      <c r="E280" s="102">
        <v>2480.37</v>
      </c>
      <c r="F280" s="102">
        <v>2480.37</v>
      </c>
      <c r="G280" s="102">
        <v>2480.37</v>
      </c>
      <c r="H280" s="102">
        <f>D280+E280+F280+G280</f>
        <v>9921.48</v>
      </c>
      <c r="I280" s="229">
        <f t="shared" si="4"/>
        <v>7006.6949152542375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12056.184915254238</v>
      </c>
    </row>
    <row r="281" spans="1:15" ht="13.5" thickBot="1">
      <c r="A281" s="1"/>
      <c r="B281" s="15"/>
      <c r="C281" s="194"/>
      <c r="D281" s="94"/>
      <c r="E281" s="94"/>
      <c r="F281" s="94"/>
      <c r="G281" s="95"/>
      <c r="H281" s="95"/>
      <c r="I281" s="229">
        <f t="shared" si="4"/>
        <v>0</v>
      </c>
      <c r="J281" s="107"/>
      <c r="K281" s="107"/>
      <c r="L281" s="107"/>
      <c r="M281" s="107"/>
      <c r="N281" s="120"/>
      <c r="O281" s="123"/>
    </row>
    <row r="282" spans="1:15" ht="13.5" thickBot="1">
      <c r="A282" s="263"/>
      <c r="B282" s="32" t="s">
        <v>114</v>
      </c>
      <c r="C282" s="197">
        <v>2322.97</v>
      </c>
      <c r="D282" s="102">
        <v>1096.44</v>
      </c>
      <c r="E282" s="102">
        <v>1096.44</v>
      </c>
      <c r="F282" s="102">
        <v>1096.44</v>
      </c>
      <c r="G282" s="102">
        <v>1096.44</v>
      </c>
      <c r="H282" s="102">
        <f>D282+E282+F282+G282</f>
        <v>4385.76</v>
      </c>
      <c r="I282" s="229">
        <f t="shared" si="4"/>
        <v>3097.2881355932204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5420.25813559322</v>
      </c>
    </row>
    <row r="283" spans="1:15" ht="13.5" thickBot="1">
      <c r="A283" s="15"/>
      <c r="B283" s="15"/>
      <c r="C283" s="203"/>
      <c r="D283" s="94"/>
      <c r="E283" s="94"/>
      <c r="F283" s="94"/>
      <c r="G283" s="95"/>
      <c r="H283" s="95"/>
      <c r="I283" s="229">
        <f t="shared" si="4"/>
        <v>0</v>
      </c>
      <c r="J283" s="107"/>
      <c r="K283" s="107"/>
      <c r="L283" s="107"/>
      <c r="M283" s="107"/>
      <c r="N283" s="120"/>
      <c r="O283" s="123"/>
    </row>
    <row r="284" spans="1:15" ht="13.5" thickBot="1">
      <c r="A284" s="263"/>
      <c r="B284" s="32" t="s">
        <v>340</v>
      </c>
      <c r="C284" s="419">
        <v>49428.61</v>
      </c>
      <c r="D284" s="102">
        <v>20664.66</v>
      </c>
      <c r="E284" s="102">
        <v>20664.66</v>
      </c>
      <c r="F284" s="102">
        <v>20664.66</v>
      </c>
      <c r="G284" s="102">
        <v>13776.44</v>
      </c>
      <c r="H284" s="102">
        <f>D284+E284+F284+G284</f>
        <v>75770.42</v>
      </c>
      <c r="I284" s="229">
        <f t="shared" si="4"/>
        <v>53510.183615819216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102938.79361581922</v>
      </c>
    </row>
    <row r="285" spans="1:15" ht="13.5" thickBot="1">
      <c r="A285" s="15"/>
      <c r="B285" s="15"/>
      <c r="C285" s="200"/>
      <c r="D285" s="277"/>
      <c r="E285" s="277"/>
      <c r="F285" s="273"/>
      <c r="G285" s="273"/>
      <c r="H285" s="273"/>
      <c r="I285" s="229">
        <f t="shared" si="4"/>
        <v>0</v>
      </c>
      <c r="J285" s="275"/>
      <c r="K285" s="275"/>
      <c r="L285" s="275"/>
      <c r="M285" s="275"/>
      <c r="N285" s="297"/>
      <c r="O285" s="158"/>
    </row>
    <row r="286" spans="1:15" ht="13.5" thickBot="1">
      <c r="A286" s="30"/>
      <c r="B286" s="6" t="s">
        <v>234</v>
      </c>
      <c r="C286" s="298">
        <v>22286.69</v>
      </c>
      <c r="D286" s="102">
        <v>8903.73</v>
      </c>
      <c r="E286" s="102">
        <v>8903.73</v>
      </c>
      <c r="F286" s="102">
        <v>8903.73</v>
      </c>
      <c r="G286" s="102">
        <v>8903.73</v>
      </c>
      <c r="H286" s="102">
        <f>D286+E286+F286+G286</f>
        <v>35614.92</v>
      </c>
      <c r="I286" s="229">
        <f t="shared" si="4"/>
        <v>25151.77966101695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47438.46966101695</v>
      </c>
    </row>
    <row r="287" spans="1:15" ht="13.5" thickBot="1">
      <c r="A287" s="15"/>
      <c r="B287" s="15"/>
      <c r="C287" s="200"/>
      <c r="D287" s="277"/>
      <c r="E287" s="277"/>
      <c r="F287" s="273"/>
      <c r="G287" s="273"/>
      <c r="H287" s="273"/>
      <c r="I287" s="229">
        <f t="shared" si="4"/>
        <v>0</v>
      </c>
      <c r="J287" s="275"/>
      <c r="K287" s="275"/>
      <c r="L287" s="275"/>
      <c r="M287" s="275"/>
      <c r="N287" s="297"/>
      <c r="O287" s="158"/>
    </row>
    <row r="288" spans="1:15" ht="13.5" thickBot="1">
      <c r="A288" s="30"/>
      <c r="B288" s="6" t="s">
        <v>235</v>
      </c>
      <c r="C288" s="298">
        <v>25256.65</v>
      </c>
      <c r="D288" s="102">
        <v>9980.07</v>
      </c>
      <c r="E288" s="102">
        <v>9980.07</v>
      </c>
      <c r="F288" s="102">
        <v>9980.07</v>
      </c>
      <c r="G288" s="102">
        <v>9980.07</v>
      </c>
      <c r="H288" s="102">
        <f>D288+E288+F288+G288</f>
        <v>39920.28</v>
      </c>
      <c r="I288" s="229">
        <f t="shared" si="4"/>
        <v>28192.288135593222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53448.93813559323</v>
      </c>
    </row>
    <row r="289" spans="1:15" ht="13.5" thickBot="1">
      <c r="A289" s="15"/>
      <c r="B289" s="15"/>
      <c r="C289" s="200"/>
      <c r="D289" s="269"/>
      <c r="E289" s="269"/>
      <c r="F289" s="273"/>
      <c r="G289" s="273"/>
      <c r="H289" s="273"/>
      <c r="I289" s="229">
        <f t="shared" si="4"/>
        <v>0</v>
      </c>
      <c r="J289" s="275"/>
      <c r="K289" s="275"/>
      <c r="L289" s="275"/>
      <c r="M289" s="275"/>
      <c r="N289" s="297"/>
      <c r="O289" s="158"/>
    </row>
    <row r="290" spans="1:15" ht="13.5" thickBot="1">
      <c r="A290" s="30"/>
      <c r="B290" s="6" t="s">
        <v>236</v>
      </c>
      <c r="C290" s="298">
        <v>58763.76</v>
      </c>
      <c r="D290" s="102">
        <v>22762.71</v>
      </c>
      <c r="E290" s="102">
        <v>23399.55</v>
      </c>
      <c r="F290" s="102">
        <v>24673.23</v>
      </c>
      <c r="G290" s="102">
        <v>27707.64</v>
      </c>
      <c r="H290" s="102">
        <f>D290+E290+F290+G290</f>
        <v>98543.12999999999</v>
      </c>
      <c r="I290" s="229">
        <f t="shared" si="4"/>
        <v>69592.60593220338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128356.3659322034</v>
      </c>
    </row>
    <row r="291" spans="1:15" ht="13.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4"/>
        <v>0</v>
      </c>
      <c r="J291" s="271"/>
      <c r="K291" s="271"/>
      <c r="L291" s="271"/>
      <c r="M291" s="271"/>
      <c r="N291" s="294"/>
      <c r="O291" s="147"/>
    </row>
    <row r="292" spans="1:15" ht="13.5" thickBot="1">
      <c r="A292" s="30"/>
      <c r="B292" s="6" t="s">
        <v>237</v>
      </c>
      <c r="C292" s="298">
        <v>38652.37</v>
      </c>
      <c r="D292" s="102">
        <v>14137.71</v>
      </c>
      <c r="E292" s="102">
        <v>14137.71</v>
      </c>
      <c r="F292" s="102">
        <v>14137.71</v>
      </c>
      <c r="G292" s="102">
        <v>14137.71</v>
      </c>
      <c r="H292" s="102">
        <f>D292+E292+F292+G292</f>
        <v>56550.84</v>
      </c>
      <c r="I292" s="229">
        <f t="shared" si="4"/>
        <v>39937.03389830508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78589.40389830509</v>
      </c>
    </row>
    <row r="293" spans="1:15" ht="13.5" thickBot="1">
      <c r="A293" s="1"/>
      <c r="B293" s="1"/>
      <c r="C293" s="202"/>
      <c r="D293" s="277"/>
      <c r="E293" s="277"/>
      <c r="F293" s="269"/>
      <c r="G293" s="269"/>
      <c r="H293" s="269"/>
      <c r="I293" s="229">
        <f t="shared" si="4"/>
        <v>0</v>
      </c>
      <c r="J293" s="271"/>
      <c r="K293" s="271"/>
      <c r="L293" s="271"/>
      <c r="M293" s="271"/>
      <c r="N293" s="294"/>
      <c r="O293" s="147"/>
    </row>
    <row r="294" spans="1:15" ht="13.5" thickBot="1">
      <c r="A294" s="30"/>
      <c r="B294" s="22" t="s">
        <v>238</v>
      </c>
      <c r="C294" s="298">
        <v>3097.29</v>
      </c>
      <c r="D294" s="102">
        <v>1096.44</v>
      </c>
      <c r="E294" s="102">
        <v>1096.44</v>
      </c>
      <c r="F294" s="102">
        <v>1096.44</v>
      </c>
      <c r="G294" s="102">
        <v>1096.44</v>
      </c>
      <c r="H294" s="102">
        <f>D294+E294+F294+G294</f>
        <v>4385.76</v>
      </c>
      <c r="I294" s="229">
        <f t="shared" si="4"/>
        <v>3097.2881355932204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6194.57813559322</v>
      </c>
    </row>
    <row r="295" spans="1:15" ht="13.5" thickBot="1">
      <c r="A295" s="15"/>
      <c r="B295" s="15"/>
      <c r="C295" s="200"/>
      <c r="D295" s="277"/>
      <c r="E295" s="277"/>
      <c r="F295" s="273"/>
      <c r="G295" s="273"/>
      <c r="H295" s="273"/>
      <c r="I295" s="229">
        <f t="shared" si="4"/>
        <v>0</v>
      </c>
      <c r="J295" s="275"/>
      <c r="K295" s="275"/>
      <c r="L295" s="275"/>
      <c r="M295" s="275"/>
      <c r="N295" s="297"/>
      <c r="O295" s="158"/>
    </row>
    <row r="296" spans="1:15" ht="13.5" thickBot="1">
      <c r="A296" s="30"/>
      <c r="B296" s="22" t="s">
        <v>239</v>
      </c>
      <c r="C296" s="298">
        <v>61232.71</v>
      </c>
      <c r="D296" s="102">
        <v>24534.6</v>
      </c>
      <c r="E296" s="102">
        <v>24534.6</v>
      </c>
      <c r="F296" s="102">
        <v>24534.6</v>
      </c>
      <c r="G296" s="102">
        <v>24534.6</v>
      </c>
      <c r="H296" s="102">
        <f>D296+E296+F296+G296</f>
        <v>98138.4</v>
      </c>
      <c r="I296" s="229">
        <f t="shared" si="4"/>
        <v>69306.77966101695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130539.48966101694</v>
      </c>
    </row>
    <row r="297" spans="1:15" ht="13.5" thickBot="1">
      <c r="A297" s="15"/>
      <c r="B297" s="15"/>
      <c r="C297" s="200"/>
      <c r="D297" s="269"/>
      <c r="E297" s="269"/>
      <c r="F297" s="273"/>
      <c r="G297" s="273"/>
      <c r="H297" s="273"/>
      <c r="I297" s="229">
        <f t="shared" si="4"/>
        <v>0</v>
      </c>
      <c r="J297" s="275"/>
      <c r="K297" s="275"/>
      <c r="L297" s="275"/>
      <c r="M297" s="275"/>
      <c r="N297" s="297"/>
      <c r="O297" s="158"/>
    </row>
    <row r="298" spans="1:15" ht="13.5" thickBot="1">
      <c r="A298" s="30"/>
      <c r="B298" s="22" t="s">
        <v>240</v>
      </c>
      <c r="C298" s="298">
        <v>78125.01</v>
      </c>
      <c r="D298" s="102">
        <v>30923.28</v>
      </c>
      <c r="E298" s="102">
        <v>30923.28</v>
      </c>
      <c r="F298" s="102">
        <v>30923.28</v>
      </c>
      <c r="G298" s="102">
        <v>30923.28</v>
      </c>
      <c r="H298" s="102">
        <f>D298+E298+F298+G298</f>
        <v>123693.12</v>
      </c>
      <c r="I298" s="229">
        <f t="shared" si="4"/>
        <v>87353.89830508476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165478.90830508474</v>
      </c>
    </row>
    <row r="299" spans="1:15" ht="13.5" thickBot="1">
      <c r="A299" s="1"/>
      <c r="B299" s="1"/>
      <c r="C299" s="202"/>
      <c r="D299" s="277"/>
      <c r="E299" s="277"/>
      <c r="F299" s="269"/>
      <c r="G299" s="269"/>
      <c r="H299" s="269"/>
      <c r="I299" s="229">
        <f t="shared" si="4"/>
        <v>0</v>
      </c>
      <c r="J299" s="271"/>
      <c r="K299" s="271"/>
      <c r="L299" s="271"/>
      <c r="M299" s="271"/>
      <c r="N299" s="294"/>
      <c r="O299" s="147"/>
    </row>
    <row r="300" spans="1:15" ht="13.5" thickBot="1">
      <c r="A300" s="30"/>
      <c r="B300" s="22" t="s">
        <v>241</v>
      </c>
      <c r="C300" s="298">
        <v>45645.52</v>
      </c>
      <c r="D300" s="102">
        <v>18641.28</v>
      </c>
      <c r="E300" s="102">
        <v>18737.2</v>
      </c>
      <c r="F300" s="102">
        <v>18929.04</v>
      </c>
      <c r="G300" s="102">
        <v>18929.04</v>
      </c>
      <c r="H300" s="102">
        <f>D300+E300+F300+G300</f>
        <v>75236.56</v>
      </c>
      <c r="I300" s="229">
        <f t="shared" si="4"/>
        <v>53133.16384180791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98778.68384180791</v>
      </c>
    </row>
    <row r="301" spans="1:15" ht="13.5" thickBot="1">
      <c r="A301" s="15"/>
      <c r="B301" s="15"/>
      <c r="C301" s="200"/>
      <c r="D301" s="277"/>
      <c r="E301" s="277"/>
      <c r="F301" s="273"/>
      <c r="G301" s="273"/>
      <c r="H301" s="273"/>
      <c r="I301" s="229">
        <f t="shared" si="4"/>
        <v>0</v>
      </c>
      <c r="J301" s="275"/>
      <c r="K301" s="275"/>
      <c r="L301" s="275"/>
      <c r="M301" s="275"/>
      <c r="N301" s="297"/>
      <c r="O301" s="158"/>
    </row>
    <row r="302" spans="1:15" ht="13.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4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</row>
    <row r="303" spans="1:15" ht="13.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4"/>
        <v>0</v>
      </c>
      <c r="J303" s="275"/>
      <c r="K303" s="275"/>
      <c r="L303" s="275"/>
      <c r="M303" s="275"/>
      <c r="N303" s="297"/>
      <c r="O303" s="158"/>
    </row>
    <row r="304" spans="1:15" ht="13.5" thickBot="1">
      <c r="A304" s="30"/>
      <c r="B304" s="22" t="s">
        <v>243</v>
      </c>
      <c r="C304" s="298">
        <v>10730.73</v>
      </c>
      <c r="D304" s="102">
        <v>3102.39</v>
      </c>
      <c r="E304" s="102">
        <v>3566.87</v>
      </c>
      <c r="F304" s="102">
        <v>4495.83</v>
      </c>
      <c r="G304" s="102">
        <v>4495.83</v>
      </c>
      <c r="H304" s="102">
        <f>D304+E304+F304+G304</f>
        <v>15660.92</v>
      </c>
      <c r="I304" s="229">
        <f t="shared" si="4"/>
        <v>11059.97175141243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21790.70175141243</v>
      </c>
    </row>
    <row r="305" spans="1:15" ht="13.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4"/>
        <v>0</v>
      </c>
      <c r="J305" s="275"/>
      <c r="K305" s="275"/>
      <c r="L305" s="275"/>
      <c r="M305" s="275"/>
      <c r="N305" s="297"/>
      <c r="O305" s="158"/>
    </row>
    <row r="306" spans="1:15" ht="13.5" thickBot="1">
      <c r="A306" s="30"/>
      <c r="B306" s="22" t="s">
        <v>244</v>
      </c>
      <c r="C306" s="298">
        <v>10419.74</v>
      </c>
      <c r="D306" s="102">
        <v>2952.72</v>
      </c>
      <c r="E306" s="102">
        <v>3468.79</v>
      </c>
      <c r="F306" s="102">
        <v>4500.93</v>
      </c>
      <c r="G306" s="102">
        <v>4500.93</v>
      </c>
      <c r="H306" s="102">
        <f>D306+E306+F306+G306</f>
        <v>15423.37</v>
      </c>
      <c r="I306" s="229">
        <f t="shared" si="4"/>
        <v>10892.210451977402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21311.950451977402</v>
      </c>
    </row>
    <row r="307" spans="1:15" ht="13.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4"/>
        <v>0</v>
      </c>
      <c r="J307" s="271"/>
      <c r="K307" s="271"/>
      <c r="L307" s="271"/>
      <c r="M307" s="271"/>
      <c r="N307" s="294"/>
      <c r="O307" s="147"/>
    </row>
    <row r="308" spans="1:15" ht="13.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4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</row>
    <row r="309" spans="1:15" ht="13.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4"/>
        <v>0</v>
      </c>
      <c r="J309" s="275"/>
      <c r="K309" s="275"/>
      <c r="L309" s="275"/>
      <c r="M309" s="275"/>
      <c r="N309" s="297"/>
      <c r="O309" s="158"/>
    </row>
    <row r="310" spans="1:15" ht="13.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4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</row>
    <row r="311" spans="1:15" ht="13.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4"/>
        <v>0</v>
      </c>
      <c r="J311" s="285"/>
      <c r="K311" s="285"/>
      <c r="L311" s="285"/>
      <c r="M311" s="285"/>
      <c r="N311" s="300"/>
      <c r="O311" s="161"/>
    </row>
    <row r="312" spans="1:15" ht="13.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4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</row>
    <row r="313" spans="1:15" ht="13.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4"/>
        <v>0</v>
      </c>
      <c r="J313" s="285"/>
      <c r="K313" s="285"/>
      <c r="L313" s="285"/>
      <c r="M313" s="285"/>
      <c r="N313" s="300"/>
      <c r="O313" s="161"/>
    </row>
    <row r="314" spans="1:15" ht="13.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4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</row>
    <row r="315" spans="1:15" ht="13.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4"/>
        <v>0</v>
      </c>
      <c r="J315" s="285"/>
      <c r="K315" s="285"/>
      <c r="L315" s="285"/>
      <c r="M315" s="285"/>
      <c r="N315" s="300"/>
      <c r="O315" s="161"/>
    </row>
    <row r="316" spans="1:15" ht="13.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5" ref="I316:I323">H316/1.2/1.18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</row>
    <row r="317" spans="1:15" ht="13.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5"/>
        <v>0</v>
      </c>
      <c r="J317" s="275"/>
      <c r="K317" s="275"/>
      <c r="L317" s="275"/>
      <c r="M317" s="275"/>
      <c r="N317" s="297"/>
      <c r="O317" s="158"/>
    </row>
    <row r="318" spans="1:15" ht="13.5" thickBot="1">
      <c r="A318" s="30"/>
      <c r="B318" s="22" t="s">
        <v>250</v>
      </c>
      <c r="C318" s="298">
        <v>85931.67</v>
      </c>
      <c r="D318" s="102">
        <v>33107.73</v>
      </c>
      <c r="E318" s="102">
        <v>33428.65</v>
      </c>
      <c r="F318" s="102">
        <v>36106.31</v>
      </c>
      <c r="G318" s="102">
        <v>36516.24</v>
      </c>
      <c r="H318" s="102">
        <f>D318+E318+F318+G318</f>
        <v>139158.93</v>
      </c>
      <c r="I318" s="229">
        <f t="shared" si="5"/>
        <v>98276.08050847458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184207.7505084746</v>
      </c>
    </row>
    <row r="319" spans="1:15" ht="13.5" thickBot="1">
      <c r="A319" s="15"/>
      <c r="B319" s="15"/>
      <c r="C319" s="200"/>
      <c r="D319" s="277"/>
      <c r="E319" s="277"/>
      <c r="F319" s="273"/>
      <c r="G319" s="273"/>
      <c r="H319" s="273"/>
      <c r="I319" s="229">
        <f t="shared" si="5"/>
        <v>0</v>
      </c>
      <c r="J319" s="275"/>
      <c r="K319" s="275"/>
      <c r="L319" s="275"/>
      <c r="M319" s="275"/>
      <c r="N319" s="297"/>
      <c r="O319" s="158"/>
    </row>
    <row r="320" spans="1:15" ht="13.5" thickBot="1">
      <c r="A320" s="30"/>
      <c r="B320" s="22" t="s">
        <v>251</v>
      </c>
      <c r="C320" s="298">
        <v>53999.26</v>
      </c>
      <c r="D320" s="102">
        <v>19527.93</v>
      </c>
      <c r="E320" s="102">
        <v>19890.36</v>
      </c>
      <c r="F320" s="102">
        <v>23200.38</v>
      </c>
      <c r="G320" s="102">
        <v>23200.38</v>
      </c>
      <c r="H320" s="102">
        <f>D320+E320+F320+G320</f>
        <v>85819.05</v>
      </c>
      <c r="I320" s="229">
        <f t="shared" si="5"/>
        <v>60606.67372881356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114605.93372881357</v>
      </c>
    </row>
    <row r="321" spans="1:15" ht="13.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5"/>
        <v>0</v>
      </c>
      <c r="J321" s="275"/>
      <c r="K321" s="275"/>
      <c r="L321" s="275"/>
      <c r="M321" s="275"/>
      <c r="N321" s="297"/>
      <c r="O321" s="158"/>
    </row>
    <row r="322" spans="1:15" ht="13.5" thickBot="1">
      <c r="A322" s="30"/>
      <c r="B322" s="22" t="s">
        <v>356</v>
      </c>
      <c r="C322" s="301">
        <v>33438.47</v>
      </c>
      <c r="D322" s="102">
        <v>13988.34</v>
      </c>
      <c r="E322" s="102">
        <v>13988.34</v>
      </c>
      <c r="F322" s="102">
        <v>13988.34</v>
      </c>
      <c r="G322" s="102">
        <v>14216.1</v>
      </c>
      <c r="H322" s="102">
        <f>D322+E322+F322+G322</f>
        <v>56181.12</v>
      </c>
      <c r="I322" s="229">
        <f t="shared" si="5"/>
        <v>39675.932203389835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73114.40220338984</v>
      </c>
    </row>
    <row r="323" spans="1:15" ht="13.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5"/>
        <v>0</v>
      </c>
      <c r="J323" s="271"/>
      <c r="K323" s="271"/>
      <c r="L323" s="271"/>
      <c r="M323" s="271"/>
      <c r="N323" s="294"/>
      <c r="O323" s="147"/>
    </row>
    <row r="324" spans="1:15" ht="13.5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</row>
    <row r="325" spans="1:15" ht="13.5" thickBot="1">
      <c r="A325" s="13"/>
      <c r="B325" s="14" t="s">
        <v>104</v>
      </c>
      <c r="C325" s="42">
        <f>C250+C252+C254+C258+C260+C262+C264+C266+C268+C270+C272+C274+C276+C278+C280+C282+C284+C286+C288+C290+C292+C294+C296+C298+C300+C302+C304+C306+C308+C310+C312+C314+C316+C318+C320+C322+C273</f>
        <v>716618.3200000001</v>
      </c>
      <c r="D325" s="42">
        <f>D252+D254+D256+D258+D260+D262+D264+D266+D268+D270+D272+D273+D274+D276+D278+D280+D282+D284+D286+D288+D290+D292+D294+D296+D298+D300+D302+D304+D306+D308+D310+D312+D314+D316+D318+D320+D322</f>
        <v>281644.50000000006</v>
      </c>
      <c r="E325" s="42">
        <f>E252+E254+E256+E258+E260+E262+E264+E266+E268+E270+E272+E273+E274+E276+E278+E280+E282+E284+E286+E288+E290+E292+E294+E296+E298+E300+E302+E304+E306+E308+E310+E312+E314+E316+E318+E320+E322</f>
        <v>284637.38000000006</v>
      </c>
      <c r="F325" s="42">
        <f>F252+F254+F256+F258+F260+F262+F264+F266+F268+F270+F272+F273+F274+F276+F278+F280+F282+F284+F286+F288+F290+F292+F294+F296+F298+F300+F302+F304+F306+F308+F310+F312+F314+F316+F318+F320+F322</f>
        <v>296330.83</v>
      </c>
      <c r="G325" s="42">
        <f>G252+G254+G256+G258+G260+G262+G264+G266+G268+G270+G272+G273+G274+G276+G278+G280+G282+G284+G286+G288+G290+G292+G294+G296+G298+G300+G302+G304+G306+G308+G310+G312+G314+G316+G318+G320+G322</f>
        <v>293624.87999999995</v>
      </c>
      <c r="H325" s="137">
        <f>D325+E325+F325+G325</f>
        <v>1156237.59</v>
      </c>
      <c r="I325" s="42">
        <f>I252+I254+I256+I258+I260+I262+I264+I266+I268+I270+I272+I274+I276+I278+I280+I282+I284+I286+I288+I290+I292+I294+I296+I298+I300+I302+I304+I306+I308+I310+I312+I314+I316+I318+I320+I322+I273</f>
        <v>816551.970338983</v>
      </c>
      <c r="J325" s="42">
        <f>J250+J252+J254+J258+J260+J262+J264+J266+J268+J270+J272+J274+J276+J278+J280+J282+J284+J286+J288+J290+J292+J294+J296+J298+J300+J302+J304+J306+J308+J310+J312+J314+J316+J318+J320+J322+J273</f>
        <v>0</v>
      </c>
      <c r="K325" s="42">
        <f>K250+K252+K254+K258+K260+K262+K264+K266+K268+K270+K272+K274+K276+K278+K280+K282+K284+K286+K288+K290+K292+K294+K296+K298+K300+K302+K304+K306+K308+K310+K312+K314+K316+K318+K320+K322+K273</f>
        <v>0</v>
      </c>
      <c r="L325" s="42">
        <f>L250+L252+L254+L258+L260+L262+L264+L266+L268+L270+L272+L274+L276+L278+L280+L282+L284+L286+L288+L290+L292+L294+L296+L298+L300+L302+L304+L306+L308+L310+L312+L314+L316+L318+L320+L322+L273</f>
        <v>0</v>
      </c>
      <c r="M325" s="42">
        <f>M250+M252+M254+M258+M260+M262+M264+M266+M268+M270+M272+M274+M276+M278+M280+M282+M284+M286+M288+M290+M292+M294+M296+M298+M300+M302+M304+M306+M308+M310+M312+M314+M316+M318+M320+M322+M273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O250+O252+O254+O258+O260+O262+O264+O266+O268+O270+O272+O274+O276+O278+O280+O282+O284+O286+O288+O290+O292+O294+O296+O298+O300+O302+O304+O306+O308+O310+O312+O314+O316+O318+O320+O322+O273</f>
        <v>1533170.2903389833</v>
      </c>
    </row>
    <row r="326" spans="1:15" ht="13.5" thickBot="1">
      <c r="A326" s="43"/>
      <c r="B326" s="134" t="s">
        <v>410</v>
      </c>
      <c r="C326" s="78"/>
      <c r="D326" s="42"/>
      <c r="E326" s="42"/>
      <c r="F326" s="42"/>
      <c r="G326" s="42"/>
      <c r="H326" s="137"/>
      <c r="I326" s="229">
        <f>H325-I325</f>
        <v>339685.6196610171</v>
      </c>
      <c r="J326" s="42"/>
      <c r="K326" s="42"/>
      <c r="L326" s="42"/>
      <c r="M326" s="42"/>
      <c r="N326" s="145">
        <f>J326+K326+L326+M326</f>
        <v>0</v>
      </c>
      <c r="O326" s="146"/>
    </row>
    <row r="327" spans="1:15" ht="13.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/>
    </row>
    <row r="328" spans="1:15" ht="13.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I327+I326+I325</f>
        <v>1156237.59</v>
      </c>
      <c r="J328" s="167"/>
      <c r="K328" s="167"/>
      <c r="L328" s="167"/>
      <c r="M328" s="167"/>
      <c r="N328" s="164">
        <f>J328+K328+L328+M328</f>
        <v>0</v>
      </c>
      <c r="O328" s="243"/>
    </row>
    <row r="329" spans="1:15" ht="12.75">
      <c r="A329" s="12"/>
      <c r="B329" s="12"/>
      <c r="C329" s="69"/>
      <c r="D329" s="125"/>
      <c r="E329" s="125"/>
      <c r="F329" s="75"/>
      <c r="G329" s="75"/>
      <c r="H329" s="75"/>
      <c r="I329" s="75"/>
      <c r="J329" s="75"/>
      <c r="K329" s="75"/>
      <c r="L329" s="75"/>
      <c r="M329" s="75"/>
      <c r="N329" s="126"/>
      <c r="O329" s="127"/>
    </row>
    <row r="330" spans="1:15" ht="12.75">
      <c r="A330" s="12"/>
      <c r="B330" s="12"/>
      <c r="C330" s="69"/>
      <c r="D330" s="125"/>
      <c r="E330" s="125"/>
      <c r="F330" s="75"/>
      <c r="G330" s="75"/>
      <c r="H330" s="75"/>
      <c r="I330" s="75"/>
      <c r="J330" s="75"/>
      <c r="K330" s="75"/>
      <c r="L330" s="75"/>
      <c r="M330" s="75"/>
      <c r="N330" s="126"/>
      <c r="O330" s="382"/>
    </row>
    <row r="331" spans="1:15" ht="12.75">
      <c r="A331" s="253"/>
      <c r="B331" s="253"/>
      <c r="C331" s="253"/>
      <c r="D331" s="254"/>
      <c r="E331" s="254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2.75">
      <c r="A332" s="69"/>
      <c r="B332" s="69"/>
      <c r="C332" s="69"/>
      <c r="D332" s="125"/>
      <c r="E332" s="12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2.75">
      <c r="A333" s="69"/>
      <c r="B333" s="69"/>
      <c r="C333" s="69"/>
      <c r="D333" s="125"/>
      <c r="E333" s="12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1:15" ht="13.5" thickBot="1">
      <c r="A334" s="12"/>
      <c r="B334" s="12"/>
      <c r="C334" s="69"/>
      <c r="D334" s="125"/>
      <c r="E334" s="12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2.75">
      <c r="A335" s="59"/>
      <c r="B335" s="17" t="s">
        <v>61</v>
      </c>
      <c r="C335" s="328" t="s">
        <v>219</v>
      </c>
      <c r="D335" s="125"/>
      <c r="E335" s="125"/>
      <c r="F335" s="75"/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13.5" thickBot="1">
      <c r="A336" s="59"/>
      <c r="B336" s="12"/>
      <c r="C336" s="69"/>
      <c r="D336" s="125"/>
      <c r="E336" s="12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3.5" thickBot="1">
      <c r="A337" s="60" t="s">
        <v>146</v>
      </c>
      <c r="B337" s="21" t="s">
        <v>94</v>
      </c>
      <c r="C337" s="507"/>
      <c r="D337" s="240"/>
      <c r="E337" s="232" t="s">
        <v>395</v>
      </c>
      <c r="F337" s="232"/>
      <c r="G337" s="488"/>
      <c r="H337" s="496"/>
      <c r="I337" s="223"/>
      <c r="J337" s="249"/>
      <c r="K337" s="85" t="s">
        <v>405</v>
      </c>
      <c r="L337" s="85"/>
      <c r="M337" s="86"/>
      <c r="N337" s="89"/>
      <c r="O337" s="115"/>
    </row>
    <row r="338" spans="1:15" ht="57" thickBot="1">
      <c r="A338" s="61"/>
      <c r="B338" s="3"/>
      <c r="C338" s="331" t="s">
        <v>406</v>
      </c>
      <c r="D338" s="505" t="s">
        <v>220</v>
      </c>
      <c r="E338" s="505" t="s">
        <v>320</v>
      </c>
      <c r="F338" s="410" t="s">
        <v>314</v>
      </c>
      <c r="G338" s="410" t="s">
        <v>354</v>
      </c>
      <c r="H338" s="234" t="s">
        <v>407</v>
      </c>
      <c r="I338" s="90" t="s">
        <v>408</v>
      </c>
      <c r="J338" s="262" t="s">
        <v>220</v>
      </c>
      <c r="K338" s="88" t="s">
        <v>313</v>
      </c>
      <c r="L338" s="88" t="s">
        <v>314</v>
      </c>
      <c r="M338" s="88" t="s">
        <v>315</v>
      </c>
      <c r="N338" s="235" t="s">
        <v>400</v>
      </c>
      <c r="O338" s="116" t="s">
        <v>401</v>
      </c>
    </row>
    <row r="339" spans="1:15" ht="13.5" thickBot="1">
      <c r="A339" s="61"/>
      <c r="B339" s="3"/>
      <c r="C339" s="199"/>
      <c r="D339" s="437"/>
      <c r="E339" s="437"/>
      <c r="F339" s="335"/>
      <c r="G339" s="335"/>
      <c r="H339" s="411"/>
      <c r="I339" s="412"/>
      <c r="J339" s="355"/>
      <c r="K339" s="355"/>
      <c r="L339" s="355"/>
      <c r="M339" s="355"/>
      <c r="N339" s="413"/>
      <c r="O339" s="116"/>
    </row>
    <row r="340" spans="1:15" ht="13.5" thickBot="1">
      <c r="A340" s="396"/>
      <c r="B340" s="80" t="s">
        <v>147</v>
      </c>
      <c r="C340" s="416">
        <v>4908.5</v>
      </c>
      <c r="D340" s="102">
        <v>1750.98</v>
      </c>
      <c r="E340" s="102">
        <v>1939.58</v>
      </c>
      <c r="F340" s="102">
        <v>2316.78</v>
      </c>
      <c r="G340" s="102">
        <v>2316.78</v>
      </c>
      <c r="H340" s="102">
        <f>D340+E340+F340+G340</f>
        <v>8324.12</v>
      </c>
      <c r="I340" s="229">
        <f aca="true" t="shared" si="6" ref="I340:I403">H340/1.2/1.18</f>
        <v>5878.615819209041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10787.11581920904</v>
      </c>
    </row>
    <row r="341" spans="1:15" ht="13.5" thickBot="1">
      <c r="A341" s="65"/>
      <c r="B341" s="48"/>
      <c r="C341" s="72"/>
      <c r="D341" s="94"/>
      <c r="E341" s="94"/>
      <c r="F341" s="94"/>
      <c r="G341" s="95"/>
      <c r="H341" s="95"/>
      <c r="I341" s="229">
        <f t="shared" si="6"/>
        <v>0</v>
      </c>
      <c r="J341" s="107"/>
      <c r="K341" s="107"/>
      <c r="L341" s="107"/>
      <c r="M341" s="107"/>
      <c r="N341" s="120"/>
      <c r="O341" s="123"/>
    </row>
    <row r="342" spans="1:15" ht="13.5" thickBot="1">
      <c r="A342" s="396"/>
      <c r="B342" s="80" t="s">
        <v>148</v>
      </c>
      <c r="C342" s="416">
        <v>11826.82</v>
      </c>
      <c r="D342" s="102">
        <v>3870.18</v>
      </c>
      <c r="E342" s="102">
        <v>4039.09</v>
      </c>
      <c r="F342" s="102">
        <v>4376.91</v>
      </c>
      <c r="G342" s="102">
        <v>4376.91</v>
      </c>
      <c r="H342" s="102">
        <f>D342+E342+F342+G342</f>
        <v>16663.09</v>
      </c>
      <c r="I342" s="229">
        <f t="shared" si="6"/>
        <v>11767.718926553674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23594.538926553672</v>
      </c>
    </row>
    <row r="343" spans="1:15" ht="13.5" thickBot="1">
      <c r="A343" s="67"/>
      <c r="B343" s="50"/>
      <c r="C343" s="77"/>
      <c r="D343" s="94"/>
      <c r="E343" s="94"/>
      <c r="F343" s="94"/>
      <c r="G343" s="95"/>
      <c r="H343" s="95"/>
      <c r="I343" s="229">
        <f t="shared" si="6"/>
        <v>0</v>
      </c>
      <c r="J343" s="107"/>
      <c r="K343" s="107"/>
      <c r="L343" s="107"/>
      <c r="M343" s="107"/>
      <c r="N343" s="120"/>
      <c r="O343" s="123"/>
    </row>
    <row r="344" spans="1:15" ht="13.5" thickBot="1">
      <c r="A344" s="396"/>
      <c r="B344" s="80" t="s">
        <v>57</v>
      </c>
      <c r="C344" s="416">
        <v>2378.71</v>
      </c>
      <c r="D344" s="102">
        <v>1122.75</v>
      </c>
      <c r="E344" s="102">
        <v>2156.78</v>
      </c>
      <c r="F344" s="102">
        <v>4224.84</v>
      </c>
      <c r="G344" s="102">
        <v>4224.84</v>
      </c>
      <c r="H344" s="102">
        <f>D344+E344+F344+G344</f>
        <v>11729.210000000001</v>
      </c>
      <c r="I344" s="229">
        <f t="shared" si="6"/>
        <v>8283.340395480227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10662.050395480226</v>
      </c>
    </row>
    <row r="345" spans="1:15" ht="13.5" thickBot="1">
      <c r="A345" s="68"/>
      <c r="B345" s="48"/>
      <c r="C345" s="72"/>
      <c r="D345" s="94"/>
      <c r="E345" s="94"/>
      <c r="F345" s="94"/>
      <c r="G345" s="95"/>
      <c r="H345" s="95"/>
      <c r="I345" s="229">
        <f t="shared" si="6"/>
        <v>0</v>
      </c>
      <c r="J345" s="107"/>
      <c r="K345" s="107"/>
      <c r="L345" s="107"/>
      <c r="M345" s="107"/>
      <c r="N345" s="120"/>
      <c r="O345" s="123"/>
    </row>
    <row r="346" spans="1:15" ht="13.5" thickBot="1">
      <c r="A346" s="396"/>
      <c r="B346" s="80" t="s">
        <v>149</v>
      </c>
      <c r="C346" s="416">
        <v>0</v>
      </c>
      <c r="D346" s="102"/>
      <c r="E346" s="102">
        <v>1341.73</v>
      </c>
      <c r="F346" s="102">
        <v>4025.19</v>
      </c>
      <c r="G346" s="102">
        <v>4025.19</v>
      </c>
      <c r="H346" s="102">
        <f>D346+E346+F346+G346</f>
        <v>9392.11</v>
      </c>
      <c r="I346" s="229">
        <f t="shared" si="6"/>
        <v>6632.846045197741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6632.846045197741</v>
      </c>
    </row>
    <row r="347" spans="1:15" ht="13.5" thickBot="1">
      <c r="A347" s="62"/>
      <c r="B347" s="48"/>
      <c r="C347" s="75"/>
      <c r="D347" s="94"/>
      <c r="E347" s="94"/>
      <c r="F347" s="94"/>
      <c r="G347" s="95"/>
      <c r="H347" s="95"/>
      <c r="I347" s="229">
        <f t="shared" si="6"/>
        <v>0</v>
      </c>
      <c r="J347" s="107"/>
      <c r="K347" s="107"/>
      <c r="L347" s="107"/>
      <c r="M347" s="107"/>
      <c r="N347" s="120"/>
      <c r="O347" s="123"/>
    </row>
    <row r="348" spans="1:15" ht="13.5" thickBot="1">
      <c r="A348" s="396"/>
      <c r="B348" s="80" t="s">
        <v>150</v>
      </c>
      <c r="C348" s="416">
        <v>20374.73</v>
      </c>
      <c r="D348" s="102">
        <v>4562.97</v>
      </c>
      <c r="E348" s="102">
        <v>5787.06</v>
      </c>
      <c r="F348" s="102">
        <v>8235.24</v>
      </c>
      <c r="G348" s="102">
        <v>8235.24</v>
      </c>
      <c r="H348" s="102">
        <f>D348+E348+F348+G348</f>
        <v>26820.510000000002</v>
      </c>
      <c r="I348" s="229">
        <f t="shared" si="6"/>
        <v>18941.038135593222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39315.76813559322</v>
      </c>
    </row>
    <row r="349" spans="1:15" ht="13.5" thickBot="1">
      <c r="A349" s="62"/>
      <c r="B349" s="48"/>
      <c r="C349" s="75"/>
      <c r="D349" s="94"/>
      <c r="E349" s="94"/>
      <c r="F349" s="94"/>
      <c r="G349" s="95"/>
      <c r="H349" s="95"/>
      <c r="I349" s="229">
        <f t="shared" si="6"/>
        <v>0</v>
      </c>
      <c r="J349" s="107"/>
      <c r="K349" s="107"/>
      <c r="L349" s="107"/>
      <c r="M349" s="107"/>
      <c r="N349" s="120"/>
      <c r="O349" s="123"/>
    </row>
    <row r="350" spans="1:15" ht="13.5" thickBot="1">
      <c r="A350" s="396"/>
      <c r="B350" s="80" t="s">
        <v>151</v>
      </c>
      <c r="C350" s="416">
        <v>11047.58</v>
      </c>
      <c r="D350" s="102">
        <v>3880.98</v>
      </c>
      <c r="E350" s="102">
        <v>5223.18</v>
      </c>
      <c r="F350" s="102">
        <v>7907.58</v>
      </c>
      <c r="G350" s="102">
        <v>9170.37</v>
      </c>
      <c r="H350" s="102">
        <f>D350+E350+F350+G350</f>
        <v>26182.11</v>
      </c>
      <c r="I350" s="229">
        <f t="shared" si="6"/>
        <v>18490.190677966104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29537.770677966102</v>
      </c>
    </row>
    <row r="351" spans="1:15" ht="13.5" thickBot="1">
      <c r="A351" s="62"/>
      <c r="B351" s="48"/>
      <c r="C351" s="75"/>
      <c r="D351" s="94"/>
      <c r="E351" s="94"/>
      <c r="F351" s="94"/>
      <c r="G351" s="95"/>
      <c r="H351" s="95"/>
      <c r="I351" s="229">
        <f t="shared" si="6"/>
        <v>0</v>
      </c>
      <c r="J351" s="107"/>
      <c r="K351" s="107"/>
      <c r="L351" s="107"/>
      <c r="M351" s="107"/>
      <c r="N351" s="120"/>
      <c r="O351" s="123"/>
    </row>
    <row r="352" spans="1:15" ht="13.5" thickBot="1">
      <c r="A352" s="396"/>
      <c r="B352" s="80" t="s">
        <v>152</v>
      </c>
      <c r="C352" s="416">
        <v>4164.92</v>
      </c>
      <c r="D352" s="102">
        <v>1474.38</v>
      </c>
      <c r="E352" s="102">
        <v>1474.38</v>
      </c>
      <c r="F352" s="102">
        <v>1474.38</v>
      </c>
      <c r="G352" s="102">
        <v>1474.38</v>
      </c>
      <c r="H352" s="102">
        <f>D352+E352+F352+G352</f>
        <v>5897.52</v>
      </c>
      <c r="I352" s="229">
        <f t="shared" si="6"/>
        <v>4164.9152542372885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8329.835254237289</v>
      </c>
    </row>
    <row r="353" spans="1:15" ht="13.5" thickBot="1">
      <c r="A353" s="62"/>
      <c r="B353" s="48"/>
      <c r="C353" s="75"/>
      <c r="D353" s="94"/>
      <c r="E353" s="94"/>
      <c r="F353" s="94"/>
      <c r="G353" s="95"/>
      <c r="H353" s="95"/>
      <c r="I353" s="229">
        <f t="shared" si="6"/>
        <v>0</v>
      </c>
      <c r="J353" s="107"/>
      <c r="K353" s="107"/>
      <c r="L353" s="107"/>
      <c r="M353" s="107"/>
      <c r="N353" s="120"/>
      <c r="O353" s="123"/>
    </row>
    <row r="354" spans="1:15" ht="13.5" thickBot="1">
      <c r="A354" s="396"/>
      <c r="B354" s="80" t="s">
        <v>153</v>
      </c>
      <c r="C354" s="416">
        <v>3418.31</v>
      </c>
      <c r="D354" s="102">
        <v>1210.08</v>
      </c>
      <c r="E354" s="102">
        <v>1210.08</v>
      </c>
      <c r="F354" s="102">
        <v>1210.08</v>
      </c>
      <c r="G354" s="102">
        <v>1210.08</v>
      </c>
      <c r="H354" s="102">
        <f>D354+E354+F354+G354</f>
        <v>4840.32</v>
      </c>
      <c r="I354" s="229">
        <f t="shared" si="6"/>
        <v>3418.305084745763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6836.615084745763</v>
      </c>
    </row>
    <row r="355" spans="1:15" ht="13.5" thickBot="1">
      <c r="A355" s="67"/>
      <c r="B355" s="50"/>
      <c r="C355" s="77"/>
      <c r="D355" s="94"/>
      <c r="E355" s="94"/>
      <c r="F355" s="94"/>
      <c r="G355" s="95"/>
      <c r="H355" s="95"/>
      <c r="I355" s="229">
        <f t="shared" si="6"/>
        <v>0</v>
      </c>
      <c r="J355" s="107"/>
      <c r="K355" s="107"/>
      <c r="L355" s="107"/>
      <c r="M355" s="107"/>
      <c r="N355" s="120"/>
      <c r="O355" s="123"/>
    </row>
    <row r="356" spans="1:15" ht="13.5" thickBot="1">
      <c r="A356" s="396"/>
      <c r="B356" s="80" t="s">
        <v>53</v>
      </c>
      <c r="C356" s="416">
        <v>5255.99</v>
      </c>
      <c r="D356" s="102">
        <v>1772.67</v>
      </c>
      <c r="E356" s="102">
        <v>1772.67</v>
      </c>
      <c r="F356" s="102">
        <v>1772.67</v>
      </c>
      <c r="G356" s="102">
        <v>1772.67</v>
      </c>
      <c r="H356" s="102">
        <f>D356+E356+F356+G356</f>
        <v>7090.68</v>
      </c>
      <c r="I356" s="229">
        <f t="shared" si="6"/>
        <v>5007.542372881357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10263.532372881356</v>
      </c>
    </row>
    <row r="357" spans="1:15" ht="13.5" thickBot="1">
      <c r="A357" s="67"/>
      <c r="B357" s="50"/>
      <c r="C357" s="77"/>
      <c r="D357" s="94"/>
      <c r="E357" s="94"/>
      <c r="F357" s="94"/>
      <c r="G357" s="95"/>
      <c r="H357" s="95"/>
      <c r="I357" s="229">
        <f t="shared" si="6"/>
        <v>0</v>
      </c>
      <c r="J357" s="107"/>
      <c r="K357" s="107"/>
      <c r="L357" s="107"/>
      <c r="M357" s="107"/>
      <c r="N357" s="120"/>
      <c r="O357" s="123"/>
    </row>
    <row r="358" spans="1:15" ht="13.5" thickBot="1">
      <c r="A358" s="396"/>
      <c r="B358" s="80" t="s">
        <v>42</v>
      </c>
      <c r="C358" s="420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6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</row>
    <row r="359" spans="1:15" ht="13.5" thickBot="1">
      <c r="A359" s="65"/>
      <c r="B359" s="48"/>
      <c r="C359" s="76"/>
      <c r="D359" s="94"/>
      <c r="E359" s="94"/>
      <c r="F359" s="94"/>
      <c r="G359" s="95"/>
      <c r="H359" s="95"/>
      <c r="I359" s="229">
        <f t="shared" si="6"/>
        <v>0</v>
      </c>
      <c r="J359" s="107"/>
      <c r="K359" s="107"/>
      <c r="L359" s="107"/>
      <c r="M359" s="107"/>
      <c r="N359" s="120"/>
      <c r="O359" s="123"/>
    </row>
    <row r="360" spans="1:15" ht="13.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6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</row>
    <row r="361" spans="1:15" ht="13.5" thickBot="1">
      <c r="A361" s="62"/>
      <c r="B361" s="48"/>
      <c r="C361" s="75"/>
      <c r="D361" s="94"/>
      <c r="E361" s="94"/>
      <c r="F361" s="94"/>
      <c r="G361" s="95"/>
      <c r="H361" s="95"/>
      <c r="I361" s="229">
        <f t="shared" si="6"/>
        <v>0</v>
      </c>
      <c r="J361" s="107"/>
      <c r="K361" s="107"/>
      <c r="L361" s="107"/>
      <c r="M361" s="107"/>
      <c r="N361" s="120"/>
      <c r="O361" s="123"/>
    </row>
    <row r="362" spans="1:15" ht="13.5" thickBot="1">
      <c r="A362" s="396"/>
      <c r="B362" s="80" t="s">
        <v>156</v>
      </c>
      <c r="C362" s="416">
        <v>0</v>
      </c>
      <c r="D362" s="102"/>
      <c r="E362" s="102"/>
      <c r="F362" s="102"/>
      <c r="G362" s="102"/>
      <c r="H362" s="102">
        <f>D362+E362+F362+G362</f>
        <v>0</v>
      </c>
      <c r="I362" s="229">
        <f t="shared" si="6"/>
        <v>0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0</v>
      </c>
    </row>
    <row r="363" spans="1:15" ht="13.5" thickBot="1">
      <c r="A363" s="10"/>
      <c r="B363" s="48"/>
      <c r="C363" s="75"/>
      <c r="D363" s="94"/>
      <c r="E363" s="94"/>
      <c r="F363" s="94"/>
      <c r="G363" s="95"/>
      <c r="H363" s="95"/>
      <c r="I363" s="229">
        <f t="shared" si="6"/>
        <v>0</v>
      </c>
      <c r="J363" s="107"/>
      <c r="K363" s="107"/>
      <c r="L363" s="107"/>
      <c r="M363" s="107"/>
      <c r="N363" s="120"/>
      <c r="O363" s="123"/>
    </row>
    <row r="364" spans="1:15" ht="13.5" thickBot="1">
      <c r="A364" s="64"/>
      <c r="B364" s="8" t="s">
        <v>157</v>
      </c>
      <c r="C364" s="190">
        <v>2928.22</v>
      </c>
      <c r="D364" s="102">
        <v>1726.2</v>
      </c>
      <c r="E364" s="102">
        <v>3269.8</v>
      </c>
      <c r="F364" s="102">
        <v>6357</v>
      </c>
      <c r="G364" s="102">
        <v>6357</v>
      </c>
      <c r="H364" s="102">
        <f>D364+E364+F364+G364</f>
        <v>17710</v>
      </c>
      <c r="I364" s="229">
        <f t="shared" si="6"/>
        <v>12507.062146892657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15435.282146892656</v>
      </c>
    </row>
    <row r="365" spans="1:15" ht="13.5" thickBot="1">
      <c r="A365" s="62"/>
      <c r="B365" s="8"/>
      <c r="C365" s="75"/>
      <c r="D365" s="94"/>
      <c r="E365" s="94"/>
      <c r="F365" s="94"/>
      <c r="G365" s="95"/>
      <c r="H365" s="95"/>
      <c r="I365" s="229">
        <f t="shared" si="6"/>
        <v>0</v>
      </c>
      <c r="J365" s="107"/>
      <c r="K365" s="107"/>
      <c r="L365" s="107"/>
      <c r="M365" s="107"/>
      <c r="N365" s="120"/>
      <c r="O365" s="123"/>
    </row>
    <row r="366" spans="1:15" ht="13.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6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</row>
    <row r="367" spans="1:15" ht="13.5" thickBot="1">
      <c r="A367" s="62"/>
      <c r="B367" s="50"/>
      <c r="C367" s="75"/>
      <c r="D367" s="94"/>
      <c r="E367" s="94"/>
      <c r="F367" s="94"/>
      <c r="G367" s="95"/>
      <c r="H367" s="95"/>
      <c r="I367" s="229">
        <f t="shared" si="6"/>
        <v>0</v>
      </c>
      <c r="J367" s="107"/>
      <c r="K367" s="107"/>
      <c r="L367" s="107"/>
      <c r="M367" s="107"/>
      <c r="N367" s="120"/>
      <c r="O367" s="123"/>
    </row>
    <row r="368" spans="1:15" ht="13.5" thickBot="1">
      <c r="A368" s="396"/>
      <c r="B368" s="80" t="s">
        <v>159</v>
      </c>
      <c r="C368" s="416">
        <v>3290</v>
      </c>
      <c r="D368" s="102">
        <v>1854.27</v>
      </c>
      <c r="E368" s="102">
        <v>4231.67</v>
      </c>
      <c r="F368" s="102">
        <v>8986.47</v>
      </c>
      <c r="G368" s="102">
        <v>8986.47</v>
      </c>
      <c r="H368" s="102">
        <f>D368+E368+F368+G368</f>
        <v>24058.879999999997</v>
      </c>
      <c r="I368" s="229">
        <f t="shared" si="6"/>
        <v>16990.734463276836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20280.734463276836</v>
      </c>
    </row>
    <row r="369" spans="1:15" ht="13.5" thickBot="1">
      <c r="A369" s="62"/>
      <c r="B369" s="48"/>
      <c r="C369" s="75"/>
      <c r="D369" s="102"/>
      <c r="E369" s="102"/>
      <c r="F369" s="94"/>
      <c r="G369" s="95"/>
      <c r="H369" s="95"/>
      <c r="I369" s="229">
        <f t="shared" si="6"/>
        <v>0</v>
      </c>
      <c r="J369" s="107"/>
      <c r="K369" s="107"/>
      <c r="L369" s="107"/>
      <c r="M369" s="107"/>
      <c r="N369" s="120"/>
      <c r="O369" s="123"/>
    </row>
    <row r="370" spans="1:15" ht="13.5" thickBot="1">
      <c r="A370" s="64"/>
      <c r="B370" s="8" t="s">
        <v>160</v>
      </c>
      <c r="C370" s="190">
        <v>3782.8</v>
      </c>
      <c r="D370" s="94">
        <v>1726.2</v>
      </c>
      <c r="E370" s="94">
        <v>2802.64</v>
      </c>
      <c r="F370" s="102">
        <v>4955.52</v>
      </c>
      <c r="G370" s="102">
        <v>4955.52</v>
      </c>
      <c r="H370" s="102">
        <f>D370+E370+F370+G370</f>
        <v>14439.880000000001</v>
      </c>
      <c r="I370" s="229">
        <f t="shared" si="6"/>
        <v>10197.65536723164</v>
      </c>
      <c r="J370" s="109"/>
      <c r="K370" s="109"/>
      <c r="L370" s="109"/>
      <c r="M370" s="109"/>
      <c r="N370" s="236">
        <f>J370+K370+L370+M370</f>
        <v>0</v>
      </c>
      <c r="O370" s="146">
        <f>C370+I370-N370</f>
        <v>13980.45536723164</v>
      </c>
    </row>
    <row r="371" spans="1:15" ht="13.5" thickBot="1">
      <c r="A371" s="62"/>
      <c r="B371" s="8"/>
      <c r="C371" s="75"/>
      <c r="D371" s="102"/>
      <c r="E371" s="102"/>
      <c r="F371" s="94"/>
      <c r="G371" s="95"/>
      <c r="H371" s="95"/>
      <c r="I371" s="229">
        <f t="shared" si="6"/>
        <v>0</v>
      </c>
      <c r="J371" s="107"/>
      <c r="K371" s="107"/>
      <c r="L371" s="107"/>
      <c r="M371" s="107"/>
      <c r="N371" s="120"/>
      <c r="O371" s="123"/>
    </row>
    <row r="372" spans="1:15" ht="13.5" thickBot="1">
      <c r="A372" s="62">
        <v>25</v>
      </c>
      <c r="B372" s="9" t="s">
        <v>161</v>
      </c>
      <c r="C372" s="70">
        <v>5104.13</v>
      </c>
      <c r="D372" s="102">
        <v>2409.15</v>
      </c>
      <c r="E372" s="102">
        <v>3221.65</v>
      </c>
      <c r="F372" s="102">
        <v>4846.65</v>
      </c>
      <c r="G372" s="102">
        <v>4846.65</v>
      </c>
      <c r="H372" s="102">
        <f>D372+E372+F372+G372</f>
        <v>15324.1</v>
      </c>
      <c r="I372" s="229">
        <f t="shared" si="6"/>
        <v>10822.104519774013</v>
      </c>
      <c r="J372" s="109"/>
      <c r="K372" s="109"/>
      <c r="L372" s="109"/>
      <c r="M372" s="109"/>
      <c r="N372" s="236">
        <f>J372+K372+L372+M372</f>
        <v>0</v>
      </c>
      <c r="O372" s="146">
        <f>C372+I372-N372</f>
        <v>15926.234519774014</v>
      </c>
    </row>
    <row r="373" spans="1:15" ht="13.5" thickBot="1">
      <c r="A373" s="64"/>
      <c r="B373" s="80"/>
      <c r="C373" s="190"/>
      <c r="D373" s="94"/>
      <c r="E373" s="94"/>
      <c r="F373" s="102"/>
      <c r="G373" s="102"/>
      <c r="H373" s="102"/>
      <c r="I373" s="229">
        <f t="shared" si="6"/>
        <v>0</v>
      </c>
      <c r="J373" s="109"/>
      <c r="K373" s="109"/>
      <c r="L373" s="109"/>
      <c r="M373" s="109"/>
      <c r="N373" s="503"/>
      <c r="O373" s="146"/>
    </row>
    <row r="374" spans="1:15" ht="13.5" thickBot="1">
      <c r="A374" s="396"/>
      <c r="B374" s="80" t="s">
        <v>162</v>
      </c>
      <c r="C374" s="416">
        <v>7328.73</v>
      </c>
      <c r="D374" s="102">
        <v>2207.04</v>
      </c>
      <c r="E374" s="102">
        <v>2909.65</v>
      </c>
      <c r="F374" s="102">
        <v>4314.87</v>
      </c>
      <c r="G374" s="102">
        <v>5231.92</v>
      </c>
      <c r="H374" s="102">
        <f>D374+E374+F374+G374</f>
        <v>14663.480000000001</v>
      </c>
      <c r="I374" s="229">
        <f t="shared" si="6"/>
        <v>10355.564971751413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17684.294971751413</v>
      </c>
    </row>
    <row r="375" spans="1:15" ht="13.5" thickBot="1">
      <c r="A375" s="62"/>
      <c r="B375" s="48"/>
      <c r="C375" s="75"/>
      <c r="D375" s="94"/>
      <c r="E375" s="94"/>
      <c r="F375" s="94"/>
      <c r="G375" s="95"/>
      <c r="H375" s="95"/>
      <c r="I375" s="229">
        <f t="shared" si="6"/>
        <v>0</v>
      </c>
      <c r="J375" s="107"/>
      <c r="K375" s="107"/>
      <c r="L375" s="107"/>
      <c r="M375" s="107"/>
      <c r="N375" s="120"/>
      <c r="O375" s="123"/>
    </row>
    <row r="376" spans="1:15" ht="13.5" thickBot="1">
      <c r="A376" s="396"/>
      <c r="B376" s="80" t="s">
        <v>163</v>
      </c>
      <c r="C376" s="416">
        <v>3782.8</v>
      </c>
      <c r="D376" s="102">
        <v>1726.2</v>
      </c>
      <c r="E376" s="102">
        <v>2862.26</v>
      </c>
      <c r="F376" s="102">
        <v>5134.38</v>
      </c>
      <c r="G376" s="102">
        <v>5348.9</v>
      </c>
      <c r="H376" s="102">
        <f>D376+E376+F376+G376</f>
        <v>15071.74</v>
      </c>
      <c r="I376" s="229">
        <f t="shared" si="6"/>
        <v>10643.884180790961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14426.684180790962</v>
      </c>
    </row>
    <row r="377" spans="1:15" ht="13.5" thickBot="1">
      <c r="A377" s="62"/>
      <c r="B377" s="48"/>
      <c r="C377" s="75"/>
      <c r="D377" s="94"/>
      <c r="E377" s="94"/>
      <c r="F377" s="94"/>
      <c r="G377" s="95"/>
      <c r="H377" s="95"/>
      <c r="I377" s="229">
        <f t="shared" si="6"/>
        <v>0</v>
      </c>
      <c r="J377" s="107"/>
      <c r="K377" s="107"/>
      <c r="L377" s="107"/>
      <c r="M377" s="107"/>
      <c r="N377" s="120"/>
      <c r="O377" s="123"/>
    </row>
    <row r="378" spans="1:15" ht="13.5" thickBot="1">
      <c r="A378" s="396"/>
      <c r="B378" s="80" t="s">
        <v>164</v>
      </c>
      <c r="C378" s="416">
        <v>2563.73</v>
      </c>
      <c r="D378" s="102">
        <v>1210.08</v>
      </c>
      <c r="E378" s="102">
        <v>2361.89</v>
      </c>
      <c r="F378" s="102">
        <v>4665.51</v>
      </c>
      <c r="G378" s="102">
        <v>4665.51</v>
      </c>
      <c r="H378" s="102">
        <f>D378+E378+F378+G378</f>
        <v>12902.99</v>
      </c>
      <c r="I378" s="229">
        <f t="shared" si="6"/>
        <v>9112.28107344633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11676.011073446329</v>
      </c>
    </row>
    <row r="379" spans="1:15" ht="13.5" thickBot="1">
      <c r="A379" s="62"/>
      <c r="B379" s="50"/>
      <c r="C379" s="75"/>
      <c r="D379" s="94"/>
      <c r="E379" s="94"/>
      <c r="F379" s="94"/>
      <c r="G379" s="95"/>
      <c r="H379" s="95"/>
      <c r="I379" s="229">
        <f t="shared" si="6"/>
        <v>0</v>
      </c>
      <c r="J379" s="107"/>
      <c r="K379" s="107"/>
      <c r="L379" s="107"/>
      <c r="M379" s="107"/>
      <c r="N379" s="120"/>
      <c r="O379" s="123"/>
    </row>
    <row r="380" spans="1:15" ht="13.5" thickBot="1">
      <c r="A380" s="396"/>
      <c r="B380" s="80" t="s">
        <v>165</v>
      </c>
      <c r="C380" s="416">
        <v>4916.51</v>
      </c>
      <c r="D380" s="102">
        <v>1595.79</v>
      </c>
      <c r="E380" s="102">
        <v>1595.79</v>
      </c>
      <c r="F380" s="102">
        <v>1595.79</v>
      </c>
      <c r="G380" s="102">
        <v>1595.79</v>
      </c>
      <c r="H380" s="102">
        <f>D380+E380+F380+G380</f>
        <v>6383.16</v>
      </c>
      <c r="I380" s="229">
        <f t="shared" si="6"/>
        <v>4507.881355932203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9424.391355932203</v>
      </c>
    </row>
    <row r="381" spans="1:15" ht="13.5" thickBot="1">
      <c r="A381" s="62"/>
      <c r="B381" s="50"/>
      <c r="C381" s="75"/>
      <c r="D381" s="94"/>
      <c r="E381" s="94"/>
      <c r="F381" s="94"/>
      <c r="G381" s="95"/>
      <c r="H381" s="95"/>
      <c r="I381" s="229">
        <f t="shared" si="6"/>
        <v>0</v>
      </c>
      <c r="J381" s="107"/>
      <c r="K381" s="107"/>
      <c r="L381" s="107"/>
      <c r="M381" s="107"/>
      <c r="N381" s="120"/>
      <c r="O381" s="123"/>
    </row>
    <row r="382" spans="1:15" ht="13.5" thickBot="1">
      <c r="A382" s="396"/>
      <c r="B382" s="80" t="s">
        <v>166</v>
      </c>
      <c r="C382" s="416">
        <v>6382.56</v>
      </c>
      <c r="D382" s="102">
        <v>2584.62</v>
      </c>
      <c r="E382" s="102">
        <v>2584.62</v>
      </c>
      <c r="F382" s="102">
        <v>2584.62</v>
      </c>
      <c r="G382" s="102">
        <v>4361.7</v>
      </c>
      <c r="H382" s="102">
        <f>D382+E382+F382+G382</f>
        <v>12115.56</v>
      </c>
      <c r="I382" s="229">
        <f t="shared" si="6"/>
        <v>8556.186440677966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14938.746440677965</v>
      </c>
    </row>
    <row r="383" spans="1:15" ht="13.5" thickBot="1">
      <c r="A383" s="62"/>
      <c r="B383" s="48"/>
      <c r="C383" s="75"/>
      <c r="D383" s="102"/>
      <c r="E383" s="102"/>
      <c r="F383" s="94"/>
      <c r="G383" s="95"/>
      <c r="H383" s="95"/>
      <c r="I383" s="229">
        <f t="shared" si="6"/>
        <v>0</v>
      </c>
      <c r="J383" s="107"/>
      <c r="K383" s="107"/>
      <c r="L383" s="107"/>
      <c r="M383" s="107"/>
      <c r="N383" s="120"/>
      <c r="O383" s="123"/>
    </row>
    <row r="384" spans="1:15" ht="13.5" thickBot="1">
      <c r="A384" s="396"/>
      <c r="B384" s="80" t="s">
        <v>167</v>
      </c>
      <c r="C384" s="416">
        <v>2598.24</v>
      </c>
      <c r="D384" s="102">
        <v>1226.37</v>
      </c>
      <c r="E384" s="102">
        <v>2455.45</v>
      </c>
      <c r="F384" s="102">
        <v>4913.61</v>
      </c>
      <c r="G384" s="102">
        <v>4913.61</v>
      </c>
      <c r="H384" s="102">
        <f>D384+E384+F384+G384</f>
        <v>13509.04</v>
      </c>
      <c r="I384" s="229">
        <f t="shared" si="6"/>
        <v>9540.282485875709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12138.522485875708</v>
      </c>
    </row>
    <row r="385" spans="1:15" ht="13.5" thickBot="1">
      <c r="A385" s="62"/>
      <c r="B385" s="48"/>
      <c r="C385" s="75"/>
      <c r="D385" s="94"/>
      <c r="E385" s="94"/>
      <c r="F385" s="94"/>
      <c r="G385" s="95"/>
      <c r="H385" s="95"/>
      <c r="I385" s="229">
        <f t="shared" si="6"/>
        <v>0</v>
      </c>
      <c r="J385" s="107"/>
      <c r="K385" s="107"/>
      <c r="L385" s="107"/>
      <c r="M385" s="107"/>
      <c r="N385" s="120"/>
      <c r="O385" s="123"/>
    </row>
    <row r="386" spans="1:15" ht="13.5" thickBot="1">
      <c r="A386" s="396"/>
      <c r="B386" s="80" t="s">
        <v>169</v>
      </c>
      <c r="C386" s="416">
        <v>2563.73</v>
      </c>
      <c r="D386" s="102">
        <v>1210.08</v>
      </c>
      <c r="E386" s="102">
        <v>2348.92</v>
      </c>
      <c r="F386" s="102">
        <v>4626.6</v>
      </c>
      <c r="G386" s="102">
        <v>4626.6</v>
      </c>
      <c r="H386" s="102">
        <f>D386+E386+F386+G386</f>
        <v>12812.2</v>
      </c>
      <c r="I386" s="229">
        <f t="shared" si="6"/>
        <v>9048.163841807911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11611.89384180791</v>
      </c>
    </row>
    <row r="387" spans="1:15" ht="13.5" thickBot="1">
      <c r="A387" s="62"/>
      <c r="B387" s="48"/>
      <c r="C387" s="75"/>
      <c r="D387" s="94"/>
      <c r="E387" s="94"/>
      <c r="F387" s="94"/>
      <c r="G387" s="95"/>
      <c r="H387" s="95"/>
      <c r="I387" s="229">
        <f t="shared" si="6"/>
        <v>0</v>
      </c>
      <c r="J387" s="107"/>
      <c r="K387" s="107"/>
      <c r="L387" s="107"/>
      <c r="M387" s="107"/>
      <c r="N387" s="120"/>
      <c r="O387" s="123"/>
    </row>
    <row r="388" spans="1:15" ht="13.5" thickBot="1">
      <c r="A388" s="396"/>
      <c r="B388" s="80" t="s">
        <v>170</v>
      </c>
      <c r="C388" s="416">
        <v>0</v>
      </c>
      <c r="D388" s="102"/>
      <c r="E388" s="102"/>
      <c r="F388" s="102"/>
      <c r="G388" s="102"/>
      <c r="H388" s="102">
        <f>D388+E388+F388+G388</f>
        <v>0</v>
      </c>
      <c r="I388" s="229">
        <f t="shared" si="6"/>
        <v>0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0</v>
      </c>
    </row>
    <row r="389" spans="1:15" ht="13.5" thickBot="1">
      <c r="A389" s="62"/>
      <c r="B389" s="50"/>
      <c r="C389" s="70"/>
      <c r="D389" s="94"/>
      <c r="E389" s="94"/>
      <c r="F389" s="94"/>
      <c r="G389" s="95"/>
      <c r="H389" s="95"/>
      <c r="I389" s="229">
        <f t="shared" si="6"/>
        <v>0</v>
      </c>
      <c r="J389" s="107"/>
      <c r="K389" s="107"/>
      <c r="L389" s="107"/>
      <c r="M389" s="107"/>
      <c r="N389" s="120"/>
      <c r="O389" s="123"/>
    </row>
    <row r="390" spans="1:15" ht="13.5" thickBot="1">
      <c r="A390" s="396"/>
      <c r="B390" s="80" t="s">
        <v>171</v>
      </c>
      <c r="C390" s="416">
        <v>10726.61</v>
      </c>
      <c r="D390" s="102">
        <v>3797.22</v>
      </c>
      <c r="E390" s="102">
        <v>4882.83</v>
      </c>
      <c r="F390" s="102">
        <v>7054.05</v>
      </c>
      <c r="G390" s="102">
        <v>7054.05</v>
      </c>
      <c r="H390" s="102">
        <f>D390+E390+F390+G390</f>
        <v>22788.149999999998</v>
      </c>
      <c r="I390" s="229">
        <f t="shared" si="6"/>
        <v>16093.32627118644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26819.93627118644</v>
      </c>
    </row>
    <row r="391" spans="1:15" ht="13.5" thickBot="1">
      <c r="A391" s="62"/>
      <c r="B391" s="48"/>
      <c r="C391" s="75"/>
      <c r="D391" s="94"/>
      <c r="E391" s="94"/>
      <c r="F391" s="94"/>
      <c r="G391" s="95"/>
      <c r="H391" s="95"/>
      <c r="I391" s="229">
        <f t="shared" si="6"/>
        <v>0</v>
      </c>
      <c r="J391" s="107"/>
      <c r="K391" s="107"/>
      <c r="L391" s="107"/>
      <c r="M391" s="107"/>
      <c r="N391" s="112"/>
      <c r="O391" s="119"/>
    </row>
    <row r="392" spans="1:15" ht="13.5" thickBot="1">
      <c r="A392" s="396"/>
      <c r="B392" s="80" t="s">
        <v>344</v>
      </c>
      <c r="C392" s="416">
        <v>4449.07</v>
      </c>
      <c r="D392" s="102">
        <v>1574.97</v>
      </c>
      <c r="E392" s="102">
        <v>2602.22</v>
      </c>
      <c r="F392" s="102">
        <v>4656.72</v>
      </c>
      <c r="G392" s="102">
        <v>4656.72</v>
      </c>
      <c r="H392" s="102">
        <f>D392+E392+F392+G392</f>
        <v>13490.630000000001</v>
      </c>
      <c r="I392" s="229">
        <f t="shared" si="6"/>
        <v>9527.28107344633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13976.351073446329</v>
      </c>
    </row>
    <row r="393" spans="1:15" ht="13.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6"/>
        <v>0</v>
      </c>
      <c r="J393" s="285"/>
      <c r="K393" s="285"/>
      <c r="L393" s="285"/>
      <c r="M393" s="285"/>
      <c r="N393" s="284"/>
      <c r="O393" s="159"/>
    </row>
    <row r="394" spans="1:15" ht="13.5" thickBot="1">
      <c r="A394" s="453"/>
      <c r="B394" s="454" t="s">
        <v>252</v>
      </c>
      <c r="C394" s="455">
        <v>0</v>
      </c>
      <c r="D394" s="280"/>
      <c r="E394" s="280"/>
      <c r="F394" s="456"/>
      <c r="G394" s="456">
        <v>402.56</v>
      </c>
      <c r="H394" s="456">
        <f>D394+E394+F394+G394</f>
        <v>402.56</v>
      </c>
      <c r="I394" s="229">
        <f t="shared" si="6"/>
        <v>284.2937853107345</v>
      </c>
      <c r="J394" s="460"/>
      <c r="K394" s="460"/>
      <c r="L394" s="460"/>
      <c r="M394" s="460"/>
      <c r="N394" s="461">
        <f>J394+K394+L394+M394</f>
        <v>0</v>
      </c>
      <c r="O394" s="133">
        <f>C394+I394-N394</f>
        <v>284.2937853107345</v>
      </c>
    </row>
    <row r="395" spans="1:15" ht="13.5" thickBot="1">
      <c r="A395" s="62"/>
      <c r="B395" s="8"/>
      <c r="C395" s="70"/>
      <c r="D395" s="283"/>
      <c r="E395" s="283"/>
      <c r="F395" s="269"/>
      <c r="G395" s="269"/>
      <c r="H395" s="269"/>
      <c r="I395" s="229">
        <f t="shared" si="6"/>
        <v>0</v>
      </c>
      <c r="J395" s="271"/>
      <c r="K395" s="271"/>
      <c r="L395" s="271"/>
      <c r="M395" s="271"/>
      <c r="N395" s="270"/>
      <c r="O395" s="160"/>
    </row>
    <row r="396" spans="1:15" ht="13.5" thickBot="1">
      <c r="A396" s="451"/>
      <c r="B396" s="462" t="s">
        <v>253</v>
      </c>
      <c r="C396" s="452">
        <v>0</v>
      </c>
      <c r="D396" s="280"/>
      <c r="E396" s="280"/>
      <c r="F396" s="440"/>
      <c r="G396" s="440"/>
      <c r="H396" s="440">
        <f>D396+E396+F396+G396</f>
        <v>0</v>
      </c>
      <c r="I396" s="229">
        <f t="shared" si="6"/>
        <v>0</v>
      </c>
      <c r="J396" s="442"/>
      <c r="K396" s="442"/>
      <c r="L396" s="442"/>
      <c r="M396" s="442"/>
      <c r="N396" s="443">
        <f>J396+K396+L396+M396</f>
        <v>0</v>
      </c>
      <c r="O396" s="444">
        <f>C396+I396-N396</f>
        <v>0</v>
      </c>
    </row>
    <row r="397" spans="1:15" ht="13.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6"/>
        <v>0</v>
      </c>
      <c r="J397" s="285"/>
      <c r="K397" s="285"/>
      <c r="L397" s="285"/>
      <c r="M397" s="285"/>
      <c r="N397" s="284"/>
      <c r="O397" s="159"/>
    </row>
    <row r="398" spans="1:15" ht="13.5" thickBot="1">
      <c r="A398" s="64"/>
      <c r="B398" s="11" t="s">
        <v>254</v>
      </c>
      <c r="C398" s="190">
        <v>0</v>
      </c>
      <c r="D398" s="280"/>
      <c r="E398" s="280"/>
      <c r="F398" s="102"/>
      <c r="G398" s="102"/>
      <c r="H398" s="102">
        <f>D398+E398+F398+G398</f>
        <v>0</v>
      </c>
      <c r="I398" s="229">
        <f t="shared" si="6"/>
        <v>0</v>
      </c>
      <c r="J398" s="109"/>
      <c r="K398" s="109"/>
      <c r="L398" s="109"/>
      <c r="M398" s="109"/>
      <c r="N398" s="236">
        <f>J398+K398+L398+M398</f>
        <v>0</v>
      </c>
      <c r="O398" s="146">
        <f>C398+I398-N398</f>
        <v>0</v>
      </c>
    </row>
    <row r="399" spans="1:15" ht="13.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6"/>
        <v>0</v>
      </c>
      <c r="J399" s="285"/>
      <c r="K399" s="285"/>
      <c r="L399" s="285"/>
      <c r="M399" s="285"/>
      <c r="N399" s="284"/>
      <c r="O399" s="159"/>
    </row>
    <row r="400" spans="1:15" ht="13.5" thickBot="1">
      <c r="A400" s="64"/>
      <c r="B400" s="11" t="s">
        <v>255</v>
      </c>
      <c r="C400" s="190">
        <v>18838.7</v>
      </c>
      <c r="D400" s="280">
        <v>5558.43</v>
      </c>
      <c r="E400" s="280">
        <v>5558.43</v>
      </c>
      <c r="F400" s="102">
        <v>5558.43</v>
      </c>
      <c r="G400" s="102">
        <v>5558.43</v>
      </c>
      <c r="H400" s="102">
        <f>D400+E400+F400+G400</f>
        <v>22233.72</v>
      </c>
      <c r="I400" s="229">
        <f t="shared" si="6"/>
        <v>15701.779661016952</v>
      </c>
      <c r="J400" s="109"/>
      <c r="K400" s="109"/>
      <c r="L400" s="109"/>
      <c r="M400" s="109"/>
      <c r="N400" s="236">
        <f>J400+K400+L400+M400</f>
        <v>0</v>
      </c>
      <c r="O400" s="146">
        <f>C400+I400-N400</f>
        <v>34540.47966101695</v>
      </c>
    </row>
    <row r="401" spans="1:15" ht="13.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6"/>
        <v>0</v>
      </c>
      <c r="J401" s="285"/>
      <c r="K401" s="285"/>
      <c r="L401" s="285"/>
      <c r="M401" s="285"/>
      <c r="N401" s="284"/>
      <c r="O401" s="159"/>
    </row>
    <row r="402" spans="1:15" ht="13.5" thickBot="1">
      <c r="A402" s="64"/>
      <c r="B402" s="11" t="s">
        <v>256</v>
      </c>
      <c r="C402" s="190">
        <v>1917.27</v>
      </c>
      <c r="D402" s="280">
        <v>0</v>
      </c>
      <c r="E402" s="280">
        <v>0</v>
      </c>
      <c r="F402" s="102">
        <v>0</v>
      </c>
      <c r="G402" s="102">
        <v>0</v>
      </c>
      <c r="H402" s="102">
        <f>D402+E402+F402+G402</f>
        <v>0</v>
      </c>
      <c r="I402" s="229">
        <f t="shared" si="6"/>
        <v>0</v>
      </c>
      <c r="J402" s="109"/>
      <c r="K402" s="109"/>
      <c r="L402" s="109"/>
      <c r="M402" s="109"/>
      <c r="N402" s="236">
        <f>J402+K402+L402+M402</f>
        <v>0</v>
      </c>
      <c r="O402" s="146">
        <f>C402+I402-N402</f>
        <v>1917.27</v>
      </c>
    </row>
    <row r="403" spans="1:15" ht="13.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6"/>
        <v>0</v>
      </c>
      <c r="J403" s="285"/>
      <c r="K403" s="285"/>
      <c r="L403" s="285"/>
      <c r="M403" s="285"/>
      <c r="N403" s="284"/>
      <c r="O403" s="159"/>
    </row>
    <row r="404" spans="1:15" ht="13.5" thickBot="1">
      <c r="A404" s="64"/>
      <c r="B404" s="11" t="s">
        <v>257</v>
      </c>
      <c r="C404" s="190">
        <v>3418.31</v>
      </c>
      <c r="D404" s="280">
        <v>1210.08</v>
      </c>
      <c r="E404" s="280">
        <v>2346.14</v>
      </c>
      <c r="F404" s="102">
        <v>4618.26</v>
      </c>
      <c r="G404" s="102">
        <v>4618.26</v>
      </c>
      <c r="H404" s="102">
        <f>D404+E404+F404+G404</f>
        <v>12792.74</v>
      </c>
      <c r="I404" s="229">
        <f aca="true" t="shared" si="7" ref="I404:I429">H404/1.2/1.18</f>
        <v>9034.420903954802</v>
      </c>
      <c r="J404" s="109"/>
      <c r="K404" s="109"/>
      <c r="L404" s="109"/>
      <c r="M404" s="109"/>
      <c r="N404" s="236">
        <f>J404+K404+L404+M404</f>
        <v>0</v>
      </c>
      <c r="O404" s="146">
        <f>C404+I404-N404</f>
        <v>12452.730903954802</v>
      </c>
    </row>
    <row r="405" spans="1:15" ht="13.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7"/>
        <v>0</v>
      </c>
      <c r="J405" s="275"/>
      <c r="K405" s="275"/>
      <c r="L405" s="275"/>
      <c r="M405" s="275"/>
      <c r="N405" s="274"/>
      <c r="O405" s="276"/>
    </row>
    <row r="406" spans="1:15" ht="13.5" thickBot="1">
      <c r="A406" s="64"/>
      <c r="B406" s="11" t="s">
        <v>258</v>
      </c>
      <c r="C406" s="190">
        <v>7016.91</v>
      </c>
      <c r="D406" s="280">
        <v>2184.6</v>
      </c>
      <c r="E406" s="280">
        <v>3232.49</v>
      </c>
      <c r="F406" s="102">
        <v>5328.27</v>
      </c>
      <c r="G406" s="102">
        <v>5328.27</v>
      </c>
      <c r="H406" s="102">
        <f>D406+E406+F406+G406</f>
        <v>16073.630000000001</v>
      </c>
      <c r="I406" s="229">
        <f t="shared" si="7"/>
        <v>11351.43361581921</v>
      </c>
      <c r="J406" s="109"/>
      <c r="K406" s="109"/>
      <c r="L406" s="109"/>
      <c r="M406" s="109"/>
      <c r="N406" s="236">
        <f>J406+K406+L406+M406</f>
        <v>0</v>
      </c>
      <c r="O406" s="146">
        <f>C406+I406-N406</f>
        <v>18368.343615819213</v>
      </c>
    </row>
    <row r="407" spans="1:15" ht="13.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7"/>
        <v>0</v>
      </c>
      <c r="J407" s="271"/>
      <c r="K407" s="271"/>
      <c r="L407" s="271"/>
      <c r="M407" s="271"/>
      <c r="N407" s="270"/>
      <c r="O407" s="160"/>
    </row>
    <row r="408" spans="1:15" ht="13.5" thickBot="1">
      <c r="A408" s="64"/>
      <c r="B408" s="11" t="s">
        <v>264</v>
      </c>
      <c r="C408" s="190">
        <v>2563.73</v>
      </c>
      <c r="D408" s="280">
        <v>1210.08</v>
      </c>
      <c r="E408" s="280">
        <v>2637.1</v>
      </c>
      <c r="F408" s="102">
        <v>5491.14</v>
      </c>
      <c r="G408" s="102">
        <v>5491.14</v>
      </c>
      <c r="H408" s="102">
        <f>D408+E408+F408+G408</f>
        <v>14829.46</v>
      </c>
      <c r="I408" s="229">
        <f t="shared" si="7"/>
        <v>10472.782485875707</v>
      </c>
      <c r="J408" s="109"/>
      <c r="K408" s="109"/>
      <c r="L408" s="109"/>
      <c r="M408" s="109"/>
      <c r="N408" s="236">
        <f>J408+K408+L408+M408</f>
        <v>0</v>
      </c>
      <c r="O408" s="146">
        <f>C408+I408-N408</f>
        <v>13036.512485875706</v>
      </c>
    </row>
    <row r="409" spans="1:15" ht="13.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7"/>
        <v>0</v>
      </c>
      <c r="J409" s="271"/>
      <c r="K409" s="271"/>
      <c r="L409" s="271"/>
      <c r="M409" s="271"/>
      <c r="N409" s="270"/>
      <c r="O409" s="160"/>
    </row>
    <row r="410" spans="1:15" ht="13.5" thickBot="1">
      <c r="A410" s="64"/>
      <c r="B410" s="11" t="s">
        <v>259</v>
      </c>
      <c r="C410" s="190">
        <v>2657.86</v>
      </c>
      <c r="D410" s="280">
        <v>1343.37</v>
      </c>
      <c r="E410" s="280">
        <v>2224.31</v>
      </c>
      <c r="F410" s="102">
        <v>3986.19</v>
      </c>
      <c r="G410" s="102">
        <v>3986.19</v>
      </c>
      <c r="H410" s="102">
        <f>D410+E410+F410+G410</f>
        <v>11540.06</v>
      </c>
      <c r="I410" s="229">
        <f t="shared" si="7"/>
        <v>8149.759887005651</v>
      </c>
      <c r="J410" s="109"/>
      <c r="K410" s="109"/>
      <c r="L410" s="109"/>
      <c r="M410" s="109"/>
      <c r="N410" s="236">
        <f>J410+K410+L410+M410</f>
        <v>0</v>
      </c>
      <c r="O410" s="146">
        <f>C410+I410-N410</f>
        <v>10807.61988700565</v>
      </c>
    </row>
    <row r="411" spans="1:15" ht="13.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7"/>
        <v>0</v>
      </c>
      <c r="J411" s="271"/>
      <c r="K411" s="271"/>
      <c r="L411" s="271"/>
      <c r="M411" s="271"/>
      <c r="N411" s="270"/>
      <c r="O411" s="160"/>
    </row>
    <row r="412" spans="1:15" ht="13.5" thickBot="1">
      <c r="A412" s="64"/>
      <c r="B412" s="11" t="s">
        <v>260</v>
      </c>
      <c r="C412" s="190">
        <v>2417.1</v>
      </c>
      <c r="D412" s="280">
        <v>1229.73</v>
      </c>
      <c r="E412" s="280">
        <v>2110.67</v>
      </c>
      <c r="F412" s="102">
        <v>3872.55</v>
      </c>
      <c r="G412" s="102">
        <v>3872.55</v>
      </c>
      <c r="H412" s="102">
        <f>D412+E412+F412+G412</f>
        <v>11085.5</v>
      </c>
      <c r="I412" s="229">
        <f t="shared" si="7"/>
        <v>7828.742937853109</v>
      </c>
      <c r="J412" s="109"/>
      <c r="K412" s="109"/>
      <c r="L412" s="109"/>
      <c r="M412" s="109"/>
      <c r="N412" s="236">
        <f>J412+K412+L412+M412</f>
        <v>0</v>
      </c>
      <c r="O412" s="146">
        <f>C412+I412-N412</f>
        <v>10245.84293785311</v>
      </c>
    </row>
    <row r="413" spans="1:15" ht="13.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7"/>
        <v>0</v>
      </c>
      <c r="J413" s="271"/>
      <c r="K413" s="271"/>
      <c r="L413" s="271"/>
      <c r="M413" s="271"/>
      <c r="N413" s="270"/>
      <c r="O413" s="160"/>
    </row>
    <row r="414" spans="1:15" ht="13.5" thickBot="1">
      <c r="A414" s="64"/>
      <c r="B414" s="11" t="s">
        <v>261</v>
      </c>
      <c r="C414" s="190">
        <v>2417.1</v>
      </c>
      <c r="D414" s="280">
        <v>1229.73</v>
      </c>
      <c r="E414" s="280">
        <v>2110.67</v>
      </c>
      <c r="F414" s="102">
        <v>3872.55</v>
      </c>
      <c r="G414" s="102">
        <v>3872.55</v>
      </c>
      <c r="H414" s="102">
        <f>D414+E414+F414+G414</f>
        <v>11085.5</v>
      </c>
      <c r="I414" s="229">
        <f t="shared" si="7"/>
        <v>7828.742937853109</v>
      </c>
      <c r="J414" s="109"/>
      <c r="K414" s="109"/>
      <c r="L414" s="109"/>
      <c r="M414" s="109"/>
      <c r="N414" s="236">
        <f>J414+K414+L414+M414</f>
        <v>0</v>
      </c>
      <c r="O414" s="146">
        <f>C414+I414-N414</f>
        <v>10245.84293785311</v>
      </c>
    </row>
    <row r="415" spans="1:15" ht="13.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7"/>
        <v>0</v>
      </c>
      <c r="J415" s="271"/>
      <c r="K415" s="271"/>
      <c r="L415" s="271"/>
      <c r="M415" s="271"/>
      <c r="N415" s="270"/>
      <c r="O415" s="160"/>
    </row>
    <row r="416" spans="1:15" ht="13.5" thickBot="1">
      <c r="A416" s="64"/>
      <c r="B416" s="11" t="s">
        <v>262</v>
      </c>
      <c r="C416" s="190">
        <v>5010.19</v>
      </c>
      <c r="D416" s="280">
        <v>2453.67</v>
      </c>
      <c r="E416" s="280">
        <v>3033.45</v>
      </c>
      <c r="F416" s="102">
        <v>4193.01</v>
      </c>
      <c r="G416" s="102">
        <v>4193.01</v>
      </c>
      <c r="H416" s="102">
        <f>D416+E416+F416+G416</f>
        <v>13873.140000000001</v>
      </c>
      <c r="I416" s="229">
        <f t="shared" si="7"/>
        <v>9797.415254237289</v>
      </c>
      <c r="J416" s="109"/>
      <c r="K416" s="109"/>
      <c r="L416" s="109"/>
      <c r="M416" s="109"/>
      <c r="N416" s="236">
        <f>J416+K416+L416+M416</f>
        <v>0</v>
      </c>
      <c r="O416" s="146">
        <f>C416+I416-N416</f>
        <v>14807.605254237289</v>
      </c>
    </row>
    <row r="417" spans="1:15" ht="13.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7"/>
        <v>0</v>
      </c>
      <c r="J417" s="271"/>
      <c r="K417" s="271"/>
      <c r="L417" s="271"/>
      <c r="M417" s="271"/>
      <c r="N417" s="270"/>
      <c r="O417" s="160"/>
    </row>
    <row r="418" spans="1:15" ht="13.5" thickBot="1">
      <c r="A418" s="64"/>
      <c r="B418" s="11" t="s">
        <v>263</v>
      </c>
      <c r="C418" s="190">
        <v>18317.63</v>
      </c>
      <c r="D418" s="280">
        <v>6758.55</v>
      </c>
      <c r="E418" s="280">
        <v>8152.31</v>
      </c>
      <c r="F418" s="102">
        <v>13276.02</v>
      </c>
      <c r="G418" s="102">
        <v>13276.02</v>
      </c>
      <c r="H418" s="102">
        <f>D418+E418+F418+G418</f>
        <v>41462.9</v>
      </c>
      <c r="I418" s="229">
        <f t="shared" si="7"/>
        <v>29281.70903954803</v>
      </c>
      <c r="J418" s="109"/>
      <c r="K418" s="109"/>
      <c r="L418" s="109"/>
      <c r="M418" s="109"/>
      <c r="N418" s="236">
        <f>J418+K418+L418+M418</f>
        <v>0</v>
      </c>
      <c r="O418" s="146">
        <f>C418+I418-N418</f>
        <v>47599.33903954803</v>
      </c>
    </row>
    <row r="419" spans="1:15" ht="13.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7"/>
        <v>0</v>
      </c>
      <c r="J419" s="279"/>
      <c r="K419" s="279"/>
      <c r="L419" s="279"/>
      <c r="M419" s="279"/>
      <c r="N419" s="278"/>
      <c r="O419" s="162"/>
    </row>
    <row r="420" spans="1:15" ht="13.5" thickBot="1">
      <c r="A420" s="64"/>
      <c r="B420" s="11" t="s">
        <v>265</v>
      </c>
      <c r="C420" s="190">
        <v>0</v>
      </c>
      <c r="D420" s="280"/>
      <c r="E420" s="280"/>
      <c r="F420" s="102"/>
      <c r="G420" s="102">
        <v>1654.56</v>
      </c>
      <c r="H420" s="102">
        <f>D420+E420+F420+G420</f>
        <v>1654.56</v>
      </c>
      <c r="I420" s="229">
        <f t="shared" si="7"/>
        <v>1168.4745762711864</v>
      </c>
      <c r="J420" s="109"/>
      <c r="K420" s="109"/>
      <c r="L420" s="109"/>
      <c r="M420" s="109"/>
      <c r="N420" s="236">
        <f>J420+K420+L420+M420</f>
        <v>0</v>
      </c>
      <c r="O420" s="146">
        <f>C420+I420-N420</f>
        <v>1168.4745762711864</v>
      </c>
    </row>
    <row r="421" spans="1:15" ht="13.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7"/>
        <v>0</v>
      </c>
      <c r="J421" s="285"/>
      <c r="K421" s="285"/>
      <c r="L421" s="285"/>
      <c r="M421" s="285"/>
      <c r="N421" s="284"/>
      <c r="O421" s="159"/>
    </row>
    <row r="422" spans="1:15" ht="13.5" thickBot="1">
      <c r="A422" s="64"/>
      <c r="B422" s="11" t="s">
        <v>266</v>
      </c>
      <c r="C422" s="190">
        <v>0</v>
      </c>
      <c r="D422" s="280"/>
      <c r="E422" s="280"/>
      <c r="F422" s="102"/>
      <c r="G422" s="102"/>
      <c r="H422" s="102">
        <f>D422+E422+F422+G422</f>
        <v>0</v>
      </c>
      <c r="I422" s="229">
        <f t="shared" si="7"/>
        <v>0</v>
      </c>
      <c r="J422" s="109"/>
      <c r="K422" s="109"/>
      <c r="L422" s="109"/>
      <c r="M422" s="109"/>
      <c r="N422" s="236">
        <f>J422+K422+L422+M422</f>
        <v>0</v>
      </c>
      <c r="O422" s="146">
        <f>C422+I422-N422</f>
        <v>0</v>
      </c>
    </row>
    <row r="423" spans="1:15" ht="13.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7"/>
        <v>0</v>
      </c>
      <c r="J423" s="285"/>
      <c r="K423" s="285"/>
      <c r="L423" s="285"/>
      <c r="M423" s="285"/>
      <c r="N423" s="284"/>
      <c r="O423" s="159"/>
    </row>
    <row r="424" spans="1:15" ht="13.5" thickBot="1">
      <c r="A424" s="64"/>
      <c r="B424" s="11" t="s">
        <v>267</v>
      </c>
      <c r="C424" s="190">
        <v>0</v>
      </c>
      <c r="D424" s="280"/>
      <c r="E424" s="280"/>
      <c r="F424" s="102"/>
      <c r="G424" s="102"/>
      <c r="H424" s="102">
        <f>D424+E424+F424+G424</f>
        <v>0</v>
      </c>
      <c r="I424" s="229">
        <f t="shared" si="7"/>
        <v>0</v>
      </c>
      <c r="J424" s="109"/>
      <c r="K424" s="109"/>
      <c r="L424" s="109"/>
      <c r="M424" s="109"/>
      <c r="N424" s="236">
        <f>J424+K424+L424+M424</f>
        <v>0</v>
      </c>
      <c r="O424" s="146">
        <f>C424+I424-N424</f>
        <v>0</v>
      </c>
    </row>
    <row r="425" spans="1:15" ht="13.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7"/>
        <v>0</v>
      </c>
      <c r="J425" s="285"/>
      <c r="K425" s="285"/>
      <c r="L425" s="285"/>
      <c r="M425" s="285"/>
      <c r="N425" s="284"/>
      <c r="O425" s="159"/>
    </row>
    <row r="426" spans="1:15" ht="13.5" thickBot="1">
      <c r="A426" s="64"/>
      <c r="B426" s="11" t="s">
        <v>282</v>
      </c>
      <c r="C426" s="190">
        <v>17436.43</v>
      </c>
      <c r="D426" s="280">
        <v>4809.39</v>
      </c>
      <c r="E426" s="280">
        <v>6059.33</v>
      </c>
      <c r="F426" s="102">
        <v>8559.21</v>
      </c>
      <c r="G426" s="102">
        <v>9692.65</v>
      </c>
      <c r="H426" s="102">
        <f>D426+E426+F426+G426</f>
        <v>29120.58</v>
      </c>
      <c r="I426" s="229">
        <f t="shared" si="7"/>
        <v>20565.381355932204</v>
      </c>
      <c r="J426" s="109"/>
      <c r="K426" s="109"/>
      <c r="L426" s="109"/>
      <c r="M426" s="109"/>
      <c r="N426" s="236">
        <f>J426+K426+L426+M426</f>
        <v>0</v>
      </c>
      <c r="O426" s="146">
        <f>C426+I426-N426</f>
        <v>38001.81135593221</v>
      </c>
    </row>
    <row r="427" spans="1:15" ht="13.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7"/>
        <v>0</v>
      </c>
      <c r="J427" s="285"/>
      <c r="K427" s="285"/>
      <c r="L427" s="285"/>
      <c r="M427" s="285"/>
      <c r="N427" s="284"/>
      <c r="O427" s="159"/>
    </row>
    <row r="428" spans="1:15" ht="13.5" thickBot="1">
      <c r="A428" s="64"/>
      <c r="B428" s="11" t="s">
        <v>303</v>
      </c>
      <c r="C428" s="190">
        <v>15429.83</v>
      </c>
      <c r="D428" s="280">
        <v>3226.56</v>
      </c>
      <c r="E428" s="280">
        <v>3226.56</v>
      </c>
      <c r="F428" s="102">
        <v>3387.39</v>
      </c>
      <c r="G428" s="102">
        <v>3709.05</v>
      </c>
      <c r="H428" s="102">
        <f>D428+E428+F428+G428</f>
        <v>13549.560000000001</v>
      </c>
      <c r="I428" s="229">
        <f t="shared" si="7"/>
        <v>9568.898305084747</v>
      </c>
      <c r="J428" s="109"/>
      <c r="K428" s="109"/>
      <c r="L428" s="109"/>
      <c r="M428" s="109"/>
      <c r="N428" s="236">
        <f>J428+K428+L428+M428</f>
        <v>0</v>
      </c>
      <c r="O428" s="146">
        <f>C428+I428-N428</f>
        <v>24998.728305084747</v>
      </c>
    </row>
    <row r="429" spans="1:15" ht="13.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7"/>
        <v>0</v>
      </c>
      <c r="J429" s="275"/>
      <c r="K429" s="275"/>
      <c r="L429" s="275"/>
      <c r="M429" s="275"/>
      <c r="N429" s="274"/>
      <c r="O429" s="276"/>
    </row>
    <row r="430" spans="1:15" ht="13.5" thickBot="1">
      <c r="A430" s="265"/>
      <c r="B430" s="305" t="s">
        <v>104</v>
      </c>
      <c r="C430" s="306">
        <f>C340+C342+C344+C346+C348+C350+C352+C354+C356+C358+C360+C362+C364+C366+C368+C370+C372+C374+C376+C378+C380+C382+C384+C386+C388+C390+C392+C394+C396+C398+C400+C402+C404+C406+C408+C410+C412+C414+C416+C418+C420+C422+C424+C426+C428</f>
        <v>221233.74999999997</v>
      </c>
      <c r="D430" s="306">
        <f>D340+D342+D344+D346+D348+D350+D352+D354+D356+D360+D362+D364+D366+D368+D370+D372+D374+D376+D378+D380+D382+D384+D386+D388+D390+D392+D358+D394+D396+D398+D400+D402+D404+D406+D408+D410+D412+D414+D416+D418+D420+D422+D424+D426+D428</f>
        <v>75707.37000000002</v>
      </c>
      <c r="E430" s="306">
        <f>E340+E342+E344+E346+E348+E350+E352+E354+E356+E360+E362+E364+E366+E368+E370+E372+E374+E376+E378+E380+E382+E384+E386+E388+E390+E392+E358+E394+E396+E398+E400+E402+E404+E406+E408+E410+E412+E414+E416+E418+E420+E422+E424+E426+E428</f>
        <v>103765.40000000001</v>
      </c>
      <c r="F430" s="306">
        <f>F340+F342+F344+F346+F348+F350+F352+F354+F356+F360+F362+F364+F366+F368+F370+F372+F374+F376+F378+F380+F382+F384+F386+F388+F390+F392+F358+F394+F396+F398+F400+F402+F404+F406+F408+F410+F412+F414+F416+F418+F420+F422+F424+F426+F428</f>
        <v>162378.48</v>
      </c>
      <c r="G430" s="306">
        <f>G340+G342+G344+G346+G348+G350+G352+G354+G356+G360+G362+G364+G366+G368+G370+G372+G374+G376+G378+G380+G382+G384+G386+G388+G390+G392+G358+G394+G396+G398+G400+G402+G404+G406+G408+G410+G412+G414+G416+G418+G420+G422+G424+G426+G428</f>
        <v>170062.13999999996</v>
      </c>
      <c r="H430" s="291">
        <f>D430+E430+F430+G430</f>
        <v>511913.38999999996</v>
      </c>
      <c r="I430" s="306">
        <f>I340+I342+I344+I346+I348+I350+I352+I354+I356+I360+I362+I364+I366+I368+I370+I372+I374+I376+I378+I380+I382+I384+I386+I388+I390+I392+I358+I394+I396+I398+I400+I402+I404+I406+I408+I410+I412+I414+I416+I418+I420+I422+I424+I426+I428</f>
        <v>361520.7556497175</v>
      </c>
      <c r="J430" s="306">
        <f>J340+J342+J344+J346+J348+J350+J352+J354+J356+J360+J362+J364+J366+J368+J370+J373+J374+J376+J378+J380+J382+J384+J386+J388+J390+J392+J358+J394+J396+J398+J400+J402+J404+J406+J408+J410+J412+J414+J416+J418+J420+J422+J424+J426+J428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K340+K342+K344+K346+K348+K350+K352+K354+K356+K360+K362+K364+K366+K368+K370+K373+K374+K376+K378+K380+K382+K384+K386+K388+K390+K392+K358+K394+K396+K398+K400+K402+K404+K406+K408+K410+K412+K414+K416+K418+K420+K422+K424+K426+K428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L340+L342+L344+L346+L348+L350+L352+L354+L356+L360+L362+L364+L366+L368+L370+L373+L374+L376+L378+L380+L382+L384+L386+L388+L390+L392+L358+L394+L396+L398+L400+L402+L404+L406+L408+L410+L412+L414+L416+L418+L420+L422+L424+L426+L428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M340+M342+M344+M346+M348+M350+M352+M354+M356+M360+M362+M364+M366+M368+M370+M373+M374+M376+M378+M380+M382+M384+M386+M388+M390+M392+M358+M394+M396+M398+M400+M402+M404+M406+M408+M410+M412+M414+M416+M418+M420+M422+M424+M426+M428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O340+O342+O344+O346+O348+O350+O352+O354+O356+O360+O362+O364+O366+O368+O370+O372+O374+O376+O378+O380+O382+O384+O386+O388+O390+O392+O358+O394+O396+O398+O400+O402+O404+O406+O408+O410+O412+O414+O416+O418+O420+O422+O424+O426+O428</f>
        <v>582754.5056497176</v>
      </c>
    </row>
    <row r="431" spans="1:15" ht="13.5" thickBot="1">
      <c r="A431" s="1"/>
      <c r="B431" s="134" t="s">
        <v>410</v>
      </c>
      <c r="C431" s="70"/>
      <c r="D431" s="42"/>
      <c r="E431" s="42"/>
      <c r="F431" s="42"/>
      <c r="G431" s="42"/>
      <c r="H431" s="137"/>
      <c r="I431" s="229">
        <f>H430-I430</f>
        <v>150392.63435028243</v>
      </c>
      <c r="J431" s="42"/>
      <c r="K431" s="42"/>
      <c r="L431" s="42"/>
      <c r="M431" s="42"/>
      <c r="N431" s="145">
        <f>J431+K431+L431+M431</f>
        <v>0</v>
      </c>
      <c r="O431" s="146"/>
    </row>
    <row r="432" spans="1:15" ht="13.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>
        <f>J432+K432+L432+M432</f>
        <v>0</v>
      </c>
      <c r="O432" s="146"/>
    </row>
    <row r="433" spans="1:15" ht="13.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511913.38999999996</v>
      </c>
      <c r="J433" s="167"/>
      <c r="K433" s="167"/>
      <c r="L433" s="167"/>
      <c r="M433" s="167"/>
      <c r="N433" s="164">
        <f>J433+K433+L433+M433</f>
        <v>0</v>
      </c>
      <c r="O433" s="243"/>
    </row>
    <row r="434" spans="1:15" ht="12.75">
      <c r="A434" s="308"/>
      <c r="B434" s="308"/>
      <c r="C434" s="303"/>
      <c r="D434" s="208"/>
      <c r="E434" s="208"/>
      <c r="F434" s="74"/>
      <c r="G434" s="74"/>
      <c r="H434" s="309"/>
      <c r="I434" s="310"/>
      <c r="J434" s="74"/>
      <c r="K434" s="74"/>
      <c r="L434" s="74"/>
      <c r="M434" s="74"/>
      <c r="N434" s="311"/>
      <c r="O434" s="312"/>
    </row>
    <row r="435" spans="1:15" ht="12.75">
      <c r="A435" s="308"/>
      <c r="B435" s="308"/>
      <c r="C435" s="303"/>
      <c r="D435" s="208"/>
      <c r="E435" s="208"/>
      <c r="F435" s="74"/>
      <c r="G435" s="74"/>
      <c r="H435" s="309"/>
      <c r="I435" s="310"/>
      <c r="J435" s="74"/>
      <c r="K435" s="74"/>
      <c r="L435" s="74"/>
      <c r="M435" s="74"/>
      <c r="N435" s="311"/>
      <c r="O435" s="312"/>
    </row>
    <row r="436" spans="1:15" ht="12.75">
      <c r="A436" s="308"/>
      <c r="B436" s="308"/>
      <c r="C436" s="303"/>
      <c r="D436" s="208"/>
      <c r="E436" s="208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1:15" ht="12.75">
      <c r="A437" s="12"/>
      <c r="B437" s="12"/>
      <c r="C437" s="69"/>
      <c r="D437" s="128"/>
      <c r="E437" s="128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5" ht="12.75">
      <c r="A438" s="253"/>
      <c r="B438" s="253"/>
      <c r="C438" s="253"/>
      <c r="D438" s="254"/>
      <c r="E438" s="254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</row>
    <row r="439" spans="1:15" ht="12.75">
      <c r="A439" s="69"/>
      <c r="B439" s="69"/>
      <c r="C439" s="69"/>
      <c r="D439" s="125"/>
      <c r="E439" s="12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</row>
    <row r="440" spans="1:15" ht="12.75">
      <c r="A440" s="69"/>
      <c r="B440" s="69"/>
      <c r="C440" s="69"/>
      <c r="D440" s="125"/>
      <c r="E440" s="12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</row>
    <row r="441" spans="1:15" ht="12.75">
      <c r="A441" s="69"/>
      <c r="B441" s="69"/>
      <c r="C441" s="69"/>
      <c r="D441" s="125"/>
      <c r="E441" s="12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</row>
    <row r="442" spans="1:15" ht="12.75">
      <c r="A442" s="12"/>
      <c r="B442" s="12"/>
      <c r="C442" s="69"/>
      <c r="D442" s="125"/>
      <c r="E442" s="12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1:15" ht="13.5" thickBot="1">
      <c r="A443" s="12"/>
      <c r="B443" s="12"/>
      <c r="C443" s="69"/>
      <c r="D443" s="125"/>
      <c r="E443" s="12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1:15" ht="13.5" thickBot="1">
      <c r="A444" s="12" t="s">
        <v>59</v>
      </c>
      <c r="B444" s="12"/>
      <c r="C444" s="328" t="s">
        <v>219</v>
      </c>
      <c r="D444" s="125"/>
      <c r="E444" s="125"/>
      <c r="F444" s="75"/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3.5" thickBot="1">
      <c r="A445" s="7" t="s">
        <v>119</v>
      </c>
      <c r="B445" s="7" t="s">
        <v>94</v>
      </c>
      <c r="C445" s="507"/>
      <c r="D445" s="240"/>
      <c r="E445" s="232" t="s">
        <v>395</v>
      </c>
      <c r="F445" s="232"/>
      <c r="G445" s="488"/>
      <c r="H445" s="496"/>
      <c r="I445" s="223"/>
      <c r="J445" s="249"/>
      <c r="K445" s="85" t="s">
        <v>405</v>
      </c>
      <c r="L445" s="85"/>
      <c r="M445" s="86"/>
      <c r="N445" s="89"/>
      <c r="O445" s="115"/>
    </row>
    <row r="446" spans="1:15" ht="57" thickBot="1">
      <c r="A446" s="27" t="s">
        <v>120</v>
      </c>
      <c r="B446" s="27"/>
      <c r="C446" s="331" t="s">
        <v>406</v>
      </c>
      <c r="D446" s="505" t="s">
        <v>220</v>
      </c>
      <c r="E446" s="505" t="s">
        <v>320</v>
      </c>
      <c r="F446" s="410" t="s">
        <v>314</v>
      </c>
      <c r="G446" s="410" t="s">
        <v>354</v>
      </c>
      <c r="H446" s="234" t="s">
        <v>407</v>
      </c>
      <c r="I446" s="90" t="s">
        <v>408</v>
      </c>
      <c r="J446" s="262" t="s">
        <v>220</v>
      </c>
      <c r="K446" s="88" t="s">
        <v>313</v>
      </c>
      <c r="L446" s="88" t="s">
        <v>314</v>
      </c>
      <c r="M446" s="88" t="s">
        <v>315</v>
      </c>
      <c r="N446" s="235" t="s">
        <v>400</v>
      </c>
      <c r="O446" s="116" t="s">
        <v>401</v>
      </c>
    </row>
    <row r="447" spans="1:15" ht="13.5" thickBot="1">
      <c r="A447" s="36"/>
      <c r="B447" s="27"/>
      <c r="C447" s="425"/>
      <c r="D447" s="463"/>
      <c r="E447" s="463"/>
      <c r="F447" s="89"/>
      <c r="G447" s="89"/>
      <c r="H447" s="464"/>
      <c r="I447" s="235"/>
      <c r="J447" s="404"/>
      <c r="K447" s="92"/>
      <c r="L447" s="92"/>
      <c r="M447" s="92"/>
      <c r="N447" s="93"/>
      <c r="O447" s="116"/>
    </row>
    <row r="448" spans="1:15" ht="13.5" thickBot="1">
      <c r="A448" s="51"/>
      <c r="B448" s="45" t="s">
        <v>121</v>
      </c>
      <c r="C448" s="190">
        <v>2870.02</v>
      </c>
      <c r="D448" s="102">
        <v>1354.65</v>
      </c>
      <c r="E448" s="102">
        <v>1354.65</v>
      </c>
      <c r="F448" s="102">
        <v>2812.95</v>
      </c>
      <c r="G448" s="102">
        <v>2812.95</v>
      </c>
      <c r="H448" s="102">
        <f>D448+E448+F448+G448</f>
        <v>8335.2</v>
      </c>
      <c r="I448" s="229">
        <f aca="true" t="shared" si="8" ref="I448:I511">H448/1.2/1.18</f>
        <v>5886.440677966103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8756.460677966103</v>
      </c>
    </row>
    <row r="449" spans="1:15" ht="13.5" thickBot="1">
      <c r="A449" s="48"/>
      <c r="B449" s="50"/>
      <c r="C449" s="72"/>
      <c r="D449" s="103"/>
      <c r="E449" s="103"/>
      <c r="F449" s="104"/>
      <c r="G449" s="104"/>
      <c r="H449" s="104"/>
      <c r="I449" s="229">
        <f t="shared" si="8"/>
        <v>0</v>
      </c>
      <c r="J449" s="110"/>
      <c r="K449" s="110"/>
      <c r="L449" s="110"/>
      <c r="M449" s="110"/>
      <c r="N449" s="111"/>
      <c r="O449" s="119"/>
    </row>
    <row r="450" spans="1:15" ht="13.5" thickBot="1">
      <c r="A450" s="314"/>
      <c r="B450" s="80" t="s">
        <v>122</v>
      </c>
      <c r="C450" s="416">
        <v>19715.59</v>
      </c>
      <c r="D450" s="102">
        <v>6979.32</v>
      </c>
      <c r="E450" s="102">
        <v>6979.32</v>
      </c>
      <c r="F450" s="102">
        <v>6979.32</v>
      </c>
      <c r="G450" s="102">
        <v>6979.32</v>
      </c>
      <c r="H450" s="102">
        <f>D450+E450+F450+G450</f>
        <v>27917.28</v>
      </c>
      <c r="I450" s="229">
        <f t="shared" si="8"/>
        <v>19715.593220338986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39431.183220338986</v>
      </c>
    </row>
    <row r="451" spans="1:15" ht="13.5" thickBot="1">
      <c r="A451" s="8"/>
      <c r="B451" s="50"/>
      <c r="C451" s="75"/>
      <c r="D451" s="94"/>
      <c r="E451" s="94"/>
      <c r="F451" s="95"/>
      <c r="G451" s="95"/>
      <c r="H451" s="95"/>
      <c r="I451" s="229">
        <f t="shared" si="8"/>
        <v>0</v>
      </c>
      <c r="J451" s="107"/>
      <c r="K451" s="107"/>
      <c r="L451" s="107"/>
      <c r="M451" s="107"/>
      <c r="N451" s="112"/>
      <c r="O451" s="119"/>
    </row>
    <row r="452" spans="1:15" ht="13.5" thickBot="1">
      <c r="A452" s="314"/>
      <c r="B452" s="80" t="s">
        <v>123</v>
      </c>
      <c r="C452" s="416">
        <v>10088.77</v>
      </c>
      <c r="D452" s="102">
        <v>1497.63</v>
      </c>
      <c r="E452" s="102">
        <v>1497.63</v>
      </c>
      <c r="F452" s="102">
        <v>1497.53</v>
      </c>
      <c r="G452" s="102">
        <v>2599.08</v>
      </c>
      <c r="H452" s="102">
        <f>D452+E452+F452+G452</f>
        <v>7091.87</v>
      </c>
      <c r="I452" s="229">
        <f t="shared" si="8"/>
        <v>5008.382768361582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15097.152768361582</v>
      </c>
    </row>
    <row r="453" spans="1:15" ht="13.5" thickBot="1">
      <c r="A453" s="8"/>
      <c r="B453" s="50"/>
      <c r="C453" s="75"/>
      <c r="D453" s="94"/>
      <c r="E453" s="94"/>
      <c r="F453" s="94"/>
      <c r="G453" s="95"/>
      <c r="H453" s="95"/>
      <c r="I453" s="229">
        <f t="shared" si="8"/>
        <v>0</v>
      </c>
      <c r="J453" s="107"/>
      <c r="K453" s="107"/>
      <c r="L453" s="107"/>
      <c r="M453" s="107"/>
      <c r="N453" s="112"/>
      <c r="O453" s="119"/>
    </row>
    <row r="454" spans="1:15" ht="13.5" thickBot="1">
      <c r="A454" s="314"/>
      <c r="B454" s="80" t="s">
        <v>124</v>
      </c>
      <c r="C454" s="416">
        <v>18597.78</v>
      </c>
      <c r="D454" s="102">
        <v>1035.87</v>
      </c>
      <c r="E454" s="102">
        <v>1035.87</v>
      </c>
      <c r="F454" s="102">
        <v>4907.01</v>
      </c>
      <c r="G454" s="102">
        <v>3271.34</v>
      </c>
      <c r="H454" s="102">
        <f>D454+E454+F454+G454</f>
        <v>10250.09</v>
      </c>
      <c r="I454" s="229">
        <f t="shared" si="8"/>
        <v>7238.764124293786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25836.544124293785</v>
      </c>
    </row>
    <row r="455" spans="1:15" ht="13.5" thickBot="1">
      <c r="A455" s="9"/>
      <c r="B455" s="50"/>
      <c r="C455" s="75"/>
      <c r="D455" s="94"/>
      <c r="E455" s="94"/>
      <c r="F455" s="94"/>
      <c r="G455" s="95"/>
      <c r="H455" s="95"/>
      <c r="I455" s="229">
        <f t="shared" si="8"/>
        <v>0</v>
      </c>
      <c r="J455" s="107"/>
      <c r="K455" s="107"/>
      <c r="L455" s="107"/>
      <c r="M455" s="107"/>
      <c r="N455" s="112"/>
      <c r="O455" s="119"/>
    </row>
    <row r="456" spans="1:15" ht="13.5" thickBot="1">
      <c r="A456" s="314"/>
      <c r="B456" s="80" t="s">
        <v>125</v>
      </c>
      <c r="C456" s="416">
        <v>0</v>
      </c>
      <c r="D456" s="102"/>
      <c r="E456" s="102"/>
      <c r="F456" s="102"/>
      <c r="G456" s="102"/>
      <c r="H456" s="102">
        <f>D456+E456+F456+G456</f>
        <v>0</v>
      </c>
      <c r="I456" s="229">
        <f t="shared" si="8"/>
        <v>0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0</v>
      </c>
    </row>
    <row r="457" spans="1:15" ht="13.5" thickBot="1">
      <c r="A457" s="44"/>
      <c r="B457" s="53"/>
      <c r="C457" s="75"/>
      <c r="D457" s="94"/>
      <c r="E457" s="94"/>
      <c r="F457" s="94"/>
      <c r="G457" s="95"/>
      <c r="H457" s="95"/>
      <c r="I457" s="229">
        <f t="shared" si="8"/>
        <v>0</v>
      </c>
      <c r="J457" s="107"/>
      <c r="K457" s="107"/>
      <c r="L457" s="107"/>
      <c r="M457" s="107"/>
      <c r="N457" s="112"/>
      <c r="O457" s="119"/>
    </row>
    <row r="458" spans="1:15" ht="13.5" thickBot="1">
      <c r="A458" s="314"/>
      <c r="B458" s="58" t="s">
        <v>126</v>
      </c>
      <c r="C458" s="416">
        <v>0</v>
      </c>
      <c r="D458" s="102"/>
      <c r="E458" s="102"/>
      <c r="F458" s="102"/>
      <c r="G458" s="102">
        <v>648.86</v>
      </c>
      <c r="H458" s="102">
        <f>D458+E458+F458+G458</f>
        <v>648.86</v>
      </c>
      <c r="I458" s="229">
        <f t="shared" si="8"/>
        <v>458.2344632768362</v>
      </c>
      <c r="J458" s="109"/>
      <c r="K458" s="109"/>
      <c r="L458" s="109"/>
      <c r="M458" s="109"/>
      <c r="N458" s="236">
        <f>J458+K458+L458+M458</f>
        <v>0</v>
      </c>
      <c r="O458" s="146">
        <f>C458+I458-N458</f>
        <v>458.2344632768362</v>
      </c>
    </row>
    <row r="459" spans="1:15" ht="13.5" thickBot="1">
      <c r="A459" s="314"/>
      <c r="B459" s="55"/>
      <c r="C459" s="416"/>
      <c r="D459" s="94"/>
      <c r="E459" s="94"/>
      <c r="F459" s="102"/>
      <c r="G459" s="102"/>
      <c r="H459" s="102"/>
      <c r="I459" s="229">
        <f t="shared" si="8"/>
        <v>0</v>
      </c>
      <c r="J459" s="109"/>
      <c r="K459" s="109"/>
      <c r="L459" s="109"/>
      <c r="M459" s="109"/>
      <c r="N459" s="236"/>
      <c r="O459" s="146"/>
    </row>
    <row r="460" spans="1:15" ht="13.5" thickBot="1">
      <c r="A460" s="314"/>
      <c r="B460" s="80" t="s">
        <v>127</v>
      </c>
      <c r="C460" s="416">
        <v>28401.12</v>
      </c>
      <c r="D460" s="102">
        <v>10356.27</v>
      </c>
      <c r="E460" s="102">
        <v>10356.27</v>
      </c>
      <c r="F460" s="102">
        <v>10356.27</v>
      </c>
      <c r="G460" s="102">
        <v>10356.27</v>
      </c>
      <c r="H460" s="102">
        <f>D460+E460+F460+G460</f>
        <v>41425.08</v>
      </c>
      <c r="I460" s="229">
        <f t="shared" si="8"/>
        <v>29255.000000000004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57656.12</v>
      </c>
    </row>
    <row r="461" spans="1:15" ht="13.5" thickBot="1">
      <c r="A461" s="44"/>
      <c r="B461" s="52"/>
      <c r="C461" s="75"/>
      <c r="D461" s="94"/>
      <c r="E461" s="94"/>
      <c r="F461" s="94"/>
      <c r="G461" s="95"/>
      <c r="H461" s="95"/>
      <c r="I461" s="229">
        <f t="shared" si="8"/>
        <v>0</v>
      </c>
      <c r="J461" s="107"/>
      <c r="K461" s="107"/>
      <c r="L461" s="107"/>
      <c r="M461" s="107"/>
      <c r="N461" s="112"/>
      <c r="O461" s="119"/>
    </row>
    <row r="462" spans="1:15" ht="13.5" thickBot="1">
      <c r="A462" s="314"/>
      <c r="B462" s="80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8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3.5" thickBot="1">
      <c r="A463" s="8"/>
      <c r="B463" s="50"/>
      <c r="C463" s="75"/>
      <c r="D463" s="94"/>
      <c r="E463" s="94"/>
      <c r="F463" s="94"/>
      <c r="G463" s="95"/>
      <c r="H463" s="95"/>
      <c r="I463" s="229">
        <f t="shared" si="8"/>
        <v>0</v>
      </c>
      <c r="J463" s="107"/>
      <c r="K463" s="107"/>
      <c r="L463" s="107"/>
      <c r="M463" s="107"/>
      <c r="N463" s="120"/>
      <c r="O463" s="122"/>
    </row>
    <row r="464" spans="1:15" ht="13.5" thickBot="1">
      <c r="A464" s="314"/>
      <c r="B464" s="80" t="s">
        <v>129</v>
      </c>
      <c r="C464" s="416">
        <v>0</v>
      </c>
      <c r="D464" s="102"/>
      <c r="E464" s="102"/>
      <c r="F464" s="102"/>
      <c r="G464" s="102"/>
      <c r="H464" s="102">
        <f>D464+E464+F464+G464</f>
        <v>0</v>
      </c>
      <c r="I464" s="229">
        <f t="shared" si="8"/>
        <v>0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0</v>
      </c>
    </row>
    <row r="465" spans="1:15" ht="13.5" thickBot="1">
      <c r="A465" s="8"/>
      <c r="B465" s="48"/>
      <c r="C465" s="75"/>
      <c r="D465" s="94"/>
      <c r="E465" s="94"/>
      <c r="F465" s="94"/>
      <c r="G465" s="95"/>
      <c r="H465" s="95"/>
      <c r="I465" s="229">
        <f t="shared" si="8"/>
        <v>0</v>
      </c>
      <c r="J465" s="107"/>
      <c r="K465" s="107"/>
      <c r="L465" s="107"/>
      <c r="M465" s="107"/>
      <c r="N465" s="120"/>
      <c r="O465" s="123"/>
    </row>
    <row r="466" spans="1:15" ht="13.5" thickBot="1">
      <c r="A466" s="314"/>
      <c r="B466" s="58" t="s">
        <v>50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8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3.5" thickBot="1">
      <c r="A467" s="8"/>
      <c r="B467" s="50"/>
      <c r="C467" s="75"/>
      <c r="D467" s="94"/>
      <c r="E467" s="94"/>
      <c r="F467" s="94"/>
      <c r="G467" s="95"/>
      <c r="H467" s="95"/>
      <c r="I467" s="229">
        <f t="shared" si="8"/>
        <v>0</v>
      </c>
      <c r="J467" s="107"/>
      <c r="K467" s="107"/>
      <c r="L467" s="107"/>
      <c r="M467" s="107"/>
      <c r="N467" s="120"/>
      <c r="O467" s="123"/>
    </row>
    <row r="468" spans="1:15" ht="13.5" thickBot="1">
      <c r="A468" s="314"/>
      <c r="B468" s="80" t="s">
        <v>131</v>
      </c>
      <c r="C468" s="416">
        <v>5580.11</v>
      </c>
      <c r="D468" s="102">
        <v>2183.73</v>
      </c>
      <c r="E468" s="102">
        <v>2183.73</v>
      </c>
      <c r="F468" s="102">
        <v>2183.73</v>
      </c>
      <c r="G468" s="102">
        <v>2183.73</v>
      </c>
      <c r="H468" s="102">
        <f>D468+E468+F468+G468</f>
        <v>8734.92</v>
      </c>
      <c r="I468" s="229">
        <f t="shared" si="8"/>
        <v>6168.728813559323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11748.838813559323</v>
      </c>
    </row>
    <row r="469" spans="1:15" ht="13.5" thickBot="1">
      <c r="A469" s="8"/>
      <c r="B469" s="50"/>
      <c r="C469" s="75"/>
      <c r="D469" s="94"/>
      <c r="E469" s="94"/>
      <c r="F469" s="94"/>
      <c r="G469" s="95"/>
      <c r="H469" s="95"/>
      <c r="I469" s="229">
        <f t="shared" si="8"/>
        <v>0</v>
      </c>
      <c r="J469" s="107"/>
      <c r="K469" s="107"/>
      <c r="L469" s="107"/>
      <c r="M469" s="107"/>
      <c r="N469" s="120"/>
      <c r="O469" s="123"/>
    </row>
    <row r="470" spans="1:15" ht="13.5" thickBot="1">
      <c r="A470" s="54"/>
      <c r="B470" s="80" t="s">
        <v>44</v>
      </c>
      <c r="C470" s="423">
        <v>0</v>
      </c>
      <c r="D470" s="102"/>
      <c r="E470" s="102"/>
      <c r="F470" s="102"/>
      <c r="G470" s="102"/>
      <c r="H470" s="102">
        <f>D470+E470+F470+G470</f>
        <v>0</v>
      </c>
      <c r="I470" s="229">
        <f t="shared" si="8"/>
        <v>0</v>
      </c>
      <c r="J470" s="109"/>
      <c r="K470" s="109"/>
      <c r="L470" s="109"/>
      <c r="M470" s="109"/>
      <c r="N470" s="236">
        <f>J470+K470+L470+M470</f>
        <v>0</v>
      </c>
      <c r="O470" s="146">
        <f>C470+I470-N470</f>
        <v>0</v>
      </c>
    </row>
    <row r="471" spans="1:15" ht="13.5" thickBot="1">
      <c r="A471" s="48"/>
      <c r="B471" s="50"/>
      <c r="C471" s="72"/>
      <c r="D471" s="94"/>
      <c r="E471" s="94"/>
      <c r="F471" s="94"/>
      <c r="G471" s="95"/>
      <c r="H471" s="95"/>
      <c r="I471" s="229">
        <f t="shared" si="8"/>
        <v>0</v>
      </c>
      <c r="J471" s="107"/>
      <c r="K471" s="107"/>
      <c r="L471" s="107"/>
      <c r="M471" s="107"/>
      <c r="N471" s="120"/>
      <c r="O471" s="123"/>
    </row>
    <row r="472" spans="1:15" ht="13.5" thickBot="1">
      <c r="A472" s="314"/>
      <c r="B472" s="80" t="s">
        <v>132</v>
      </c>
      <c r="C472" s="416">
        <v>18358.64</v>
      </c>
      <c r="D472" s="102">
        <v>6801.48</v>
      </c>
      <c r="E472" s="102">
        <v>7494.95</v>
      </c>
      <c r="F472" s="102">
        <v>8881.89</v>
      </c>
      <c r="G472" s="102">
        <v>8881.89</v>
      </c>
      <c r="H472" s="102">
        <f>D472+E472+F472+G472</f>
        <v>32060.21</v>
      </c>
      <c r="I472" s="229">
        <f t="shared" si="8"/>
        <v>22641.391242937854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41000.031242937854</v>
      </c>
    </row>
    <row r="473" spans="1:15" ht="13.5" thickBot="1">
      <c r="A473" s="8"/>
      <c r="B473" s="50"/>
      <c r="C473" s="75"/>
      <c r="D473" s="94"/>
      <c r="E473" s="94"/>
      <c r="F473" s="94"/>
      <c r="G473" s="95"/>
      <c r="H473" s="95"/>
      <c r="I473" s="229">
        <f t="shared" si="8"/>
        <v>0</v>
      </c>
      <c r="J473" s="107"/>
      <c r="K473" s="107"/>
      <c r="L473" s="107"/>
      <c r="M473" s="107"/>
      <c r="N473" s="120"/>
      <c r="O473" s="123"/>
    </row>
    <row r="474" spans="1:15" ht="13.5" thickBot="1">
      <c r="A474" s="314"/>
      <c r="B474" s="80" t="s">
        <v>133</v>
      </c>
      <c r="C474" s="416">
        <v>2724.22</v>
      </c>
      <c r="D474" s="102">
        <v>1285.83</v>
      </c>
      <c r="E474" s="102">
        <v>2413.28</v>
      </c>
      <c r="F474" s="102">
        <v>4668.18</v>
      </c>
      <c r="G474" s="102">
        <v>4668.18</v>
      </c>
      <c r="H474" s="102">
        <f>D474+E474+F474+G474</f>
        <v>13035.470000000001</v>
      </c>
      <c r="I474" s="229">
        <f t="shared" si="8"/>
        <v>9205.840395480227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11930.060395480226</v>
      </c>
    </row>
    <row r="475" spans="1:15" ht="13.5" thickBot="1">
      <c r="A475" s="8"/>
      <c r="B475" s="50"/>
      <c r="C475" s="75"/>
      <c r="D475" s="94"/>
      <c r="E475" s="94"/>
      <c r="F475" s="94"/>
      <c r="G475" s="95"/>
      <c r="H475" s="95"/>
      <c r="I475" s="229">
        <f t="shared" si="8"/>
        <v>0</v>
      </c>
      <c r="J475" s="107"/>
      <c r="K475" s="107"/>
      <c r="L475" s="107"/>
      <c r="M475" s="107"/>
      <c r="N475" s="120"/>
      <c r="O475" s="123"/>
    </row>
    <row r="476" spans="1:15" ht="13.5" thickBot="1">
      <c r="A476" s="314"/>
      <c r="B476" s="80" t="s">
        <v>134</v>
      </c>
      <c r="C476" s="416">
        <v>12385.97</v>
      </c>
      <c r="D476" s="102">
        <v>4650.69</v>
      </c>
      <c r="E476" s="102">
        <v>5469.91</v>
      </c>
      <c r="F476" s="102">
        <v>7108.35</v>
      </c>
      <c r="G476" s="102">
        <v>7108.35</v>
      </c>
      <c r="H476" s="102">
        <f>D476+E476+F476+G476</f>
        <v>24337.299999999996</v>
      </c>
      <c r="I476" s="229">
        <f t="shared" si="8"/>
        <v>17187.358757062146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29573.328757062147</v>
      </c>
    </row>
    <row r="477" spans="1:15" ht="13.5" thickBot="1">
      <c r="A477" s="8"/>
      <c r="B477" s="48"/>
      <c r="C477" s="75"/>
      <c r="D477" s="94"/>
      <c r="E477" s="94"/>
      <c r="F477" s="94"/>
      <c r="G477" s="95"/>
      <c r="H477" s="95"/>
      <c r="I477" s="229">
        <f t="shared" si="8"/>
        <v>0</v>
      </c>
      <c r="J477" s="107"/>
      <c r="K477" s="107"/>
      <c r="L477" s="107"/>
      <c r="M477" s="107"/>
      <c r="N477" s="120"/>
      <c r="O477" s="123"/>
    </row>
    <row r="478" spans="1:15" ht="13.5" thickBot="1">
      <c r="A478" s="314"/>
      <c r="B478" s="80" t="s">
        <v>135</v>
      </c>
      <c r="C478" s="416">
        <v>12235.97</v>
      </c>
      <c r="D478" s="102">
        <v>4766.37</v>
      </c>
      <c r="E478" s="102">
        <v>5542.13</v>
      </c>
      <c r="F478" s="102">
        <v>7093.65</v>
      </c>
      <c r="G478" s="102">
        <v>7093.65</v>
      </c>
      <c r="H478" s="102">
        <f>D478+E478+F478+G478</f>
        <v>24495.800000000003</v>
      </c>
      <c r="I478" s="229">
        <f t="shared" si="8"/>
        <v>17299.29378531074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29535.263785310737</v>
      </c>
    </row>
    <row r="479" spans="1:15" ht="13.5" thickBot="1">
      <c r="A479" s="8"/>
      <c r="B479" s="48"/>
      <c r="C479" s="75"/>
      <c r="D479" s="94"/>
      <c r="E479" s="94"/>
      <c r="F479" s="94"/>
      <c r="G479" s="95"/>
      <c r="H479" s="95"/>
      <c r="I479" s="229">
        <f t="shared" si="8"/>
        <v>0</v>
      </c>
      <c r="J479" s="107"/>
      <c r="K479" s="107"/>
      <c r="L479" s="107"/>
      <c r="M479" s="107"/>
      <c r="N479" s="120"/>
      <c r="O479" s="123"/>
    </row>
    <row r="480" spans="1:15" ht="13.5" thickBot="1">
      <c r="A480" s="314"/>
      <c r="B480" s="80" t="s">
        <v>136</v>
      </c>
      <c r="C480" s="416">
        <v>11829.75</v>
      </c>
      <c r="D480" s="102">
        <v>4717.89</v>
      </c>
      <c r="E480" s="102">
        <v>5428.85</v>
      </c>
      <c r="F480" s="102">
        <v>6850.77</v>
      </c>
      <c r="G480" s="102">
        <v>6850.77</v>
      </c>
      <c r="H480" s="102">
        <f>D480+E480+F480+G480</f>
        <v>23848.280000000002</v>
      </c>
      <c r="I480" s="229">
        <f t="shared" si="8"/>
        <v>16842.005649717517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28671.755649717517</v>
      </c>
    </row>
    <row r="481" spans="1:15" ht="13.5" thickBot="1">
      <c r="A481" s="9"/>
      <c r="B481" s="50"/>
      <c r="C481" s="75"/>
      <c r="D481" s="94"/>
      <c r="E481" s="94"/>
      <c r="F481" s="94"/>
      <c r="G481" s="95"/>
      <c r="H481" s="95"/>
      <c r="I481" s="229">
        <f t="shared" si="8"/>
        <v>0</v>
      </c>
      <c r="J481" s="107"/>
      <c r="K481" s="107"/>
      <c r="L481" s="107"/>
      <c r="M481" s="107"/>
      <c r="N481" s="120"/>
      <c r="O481" s="123"/>
    </row>
    <row r="482" spans="1:15" ht="13.5" thickBot="1">
      <c r="A482" s="51"/>
      <c r="B482" s="9" t="s">
        <v>137</v>
      </c>
      <c r="C482" s="190">
        <v>37277.97</v>
      </c>
      <c r="D482" s="102">
        <v>11474.94</v>
      </c>
      <c r="E482" s="102">
        <v>12221.55</v>
      </c>
      <c r="F482" s="102">
        <v>13714.77</v>
      </c>
      <c r="G482" s="102">
        <v>13714.77</v>
      </c>
      <c r="H482" s="102">
        <f>D482+E482+F482+G482</f>
        <v>51126.03</v>
      </c>
      <c r="I482" s="229">
        <f t="shared" si="8"/>
        <v>36105.95338983051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73383.92338983051</v>
      </c>
    </row>
    <row r="483" spans="1:15" ht="13.5" thickBot="1">
      <c r="A483" s="8"/>
      <c r="B483" s="8"/>
      <c r="C483" s="75"/>
      <c r="D483" s="94"/>
      <c r="E483" s="94"/>
      <c r="F483" s="94"/>
      <c r="G483" s="95"/>
      <c r="H483" s="95"/>
      <c r="I483" s="229">
        <f t="shared" si="8"/>
        <v>0</v>
      </c>
      <c r="J483" s="107"/>
      <c r="K483" s="107"/>
      <c r="L483" s="107"/>
      <c r="M483" s="107"/>
      <c r="N483" s="120"/>
      <c r="O483" s="123"/>
    </row>
    <row r="484" spans="1:15" ht="13.5" thickBot="1">
      <c r="A484" s="314"/>
      <c r="B484" s="80" t="s">
        <v>138</v>
      </c>
      <c r="C484" s="416">
        <v>547.35</v>
      </c>
      <c r="D484" s="102">
        <v>775.05</v>
      </c>
      <c r="E484" s="102">
        <v>775.05</v>
      </c>
      <c r="F484" s="102">
        <v>775.05</v>
      </c>
      <c r="G484" s="102">
        <v>775.05</v>
      </c>
      <c r="H484" s="102">
        <f>D484+E484+F484+G484</f>
        <v>3100.2</v>
      </c>
      <c r="I484" s="229">
        <f t="shared" si="8"/>
        <v>2189.406779661017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2736.756779661017</v>
      </c>
    </row>
    <row r="485" spans="1:15" ht="13.5" thickBot="1">
      <c r="A485" s="8"/>
      <c r="B485" s="50"/>
      <c r="C485" s="75"/>
      <c r="D485" s="94"/>
      <c r="E485" s="94"/>
      <c r="F485" s="94"/>
      <c r="G485" s="95"/>
      <c r="H485" s="95"/>
      <c r="I485" s="229">
        <f t="shared" si="8"/>
        <v>0</v>
      </c>
      <c r="J485" s="107"/>
      <c r="K485" s="107"/>
      <c r="L485" s="107"/>
      <c r="M485" s="107"/>
      <c r="N485" s="120"/>
      <c r="O485" s="123"/>
    </row>
    <row r="486" spans="1:15" ht="13.5" thickBot="1">
      <c r="A486" s="314"/>
      <c r="B486" s="80" t="s">
        <v>139</v>
      </c>
      <c r="C486" s="416">
        <v>2681.64</v>
      </c>
      <c r="D486" s="102">
        <v>560.58</v>
      </c>
      <c r="E486" s="102">
        <v>560.58</v>
      </c>
      <c r="F486" s="102">
        <v>560.58</v>
      </c>
      <c r="G486" s="102">
        <v>560.58</v>
      </c>
      <c r="H486" s="102">
        <f>D486+E486+F486+G486</f>
        <v>2242.32</v>
      </c>
      <c r="I486" s="229">
        <f t="shared" si="8"/>
        <v>1583.5593220338985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4265.199322033898</v>
      </c>
    </row>
    <row r="487" spans="1:15" ht="13.5" thickBot="1">
      <c r="A487" s="8"/>
      <c r="B487" s="50"/>
      <c r="C487" s="75"/>
      <c r="D487" s="94"/>
      <c r="E487" s="94"/>
      <c r="F487" s="94"/>
      <c r="G487" s="95"/>
      <c r="H487" s="95"/>
      <c r="I487" s="229">
        <f t="shared" si="8"/>
        <v>0</v>
      </c>
      <c r="J487" s="107"/>
      <c r="K487" s="107"/>
      <c r="L487" s="107"/>
      <c r="M487" s="107"/>
      <c r="N487" s="120"/>
      <c r="O487" s="123"/>
    </row>
    <row r="488" spans="1:15" ht="13.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8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3.5" thickBot="1">
      <c r="A489" s="8"/>
      <c r="B489" s="50"/>
      <c r="C489" s="75"/>
      <c r="D489" s="94"/>
      <c r="E489" s="94"/>
      <c r="F489" s="94"/>
      <c r="G489" s="95"/>
      <c r="H489" s="95"/>
      <c r="I489" s="229">
        <f t="shared" si="8"/>
        <v>0</v>
      </c>
      <c r="J489" s="107"/>
      <c r="K489" s="107"/>
      <c r="L489" s="107"/>
      <c r="M489" s="107"/>
      <c r="N489" s="120"/>
      <c r="O489" s="123"/>
    </row>
    <row r="490" spans="1:15" ht="13.5" thickBot="1">
      <c r="A490" s="314"/>
      <c r="B490" s="58" t="s">
        <v>140</v>
      </c>
      <c r="C490" s="416">
        <v>11735.56</v>
      </c>
      <c r="D490" s="102">
        <v>4386.9</v>
      </c>
      <c r="E490" s="102">
        <v>5172.52</v>
      </c>
      <c r="F490" s="102">
        <v>6743.76</v>
      </c>
      <c r="G490" s="102">
        <v>6743.76</v>
      </c>
      <c r="H490" s="102">
        <f>D490+E490+F490+G490</f>
        <v>23046.940000000002</v>
      </c>
      <c r="I490" s="229">
        <f t="shared" si="8"/>
        <v>16276.087570621472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28011.64757062147</v>
      </c>
    </row>
    <row r="491" spans="1:15" ht="13.5" thickBot="1">
      <c r="A491" s="8"/>
      <c r="B491" s="48"/>
      <c r="C491" s="75"/>
      <c r="D491" s="94"/>
      <c r="E491" s="94"/>
      <c r="F491" s="94"/>
      <c r="G491" s="95"/>
      <c r="H491" s="95"/>
      <c r="I491" s="229">
        <f t="shared" si="8"/>
        <v>0</v>
      </c>
      <c r="J491" s="107"/>
      <c r="K491" s="107"/>
      <c r="L491" s="107"/>
      <c r="M491" s="107"/>
      <c r="N491" s="120"/>
      <c r="O491" s="123"/>
    </row>
    <row r="492" spans="1:15" ht="13.5" thickBot="1">
      <c r="A492" s="314"/>
      <c r="B492" s="80" t="s">
        <v>141</v>
      </c>
      <c r="C492" s="416">
        <v>0</v>
      </c>
      <c r="D492" s="102"/>
      <c r="E492" s="102"/>
      <c r="F492" s="102"/>
      <c r="G492" s="102"/>
      <c r="H492" s="102">
        <f>D492+E492+F492+G492</f>
        <v>0</v>
      </c>
      <c r="I492" s="229">
        <f t="shared" si="8"/>
        <v>0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0</v>
      </c>
    </row>
    <row r="493" spans="1:15" ht="13.5" thickBot="1">
      <c r="A493" s="8"/>
      <c r="B493" s="48"/>
      <c r="C493" s="75"/>
      <c r="D493" s="94"/>
      <c r="E493" s="94"/>
      <c r="F493" s="94"/>
      <c r="G493" s="95"/>
      <c r="H493" s="95"/>
      <c r="I493" s="229">
        <f t="shared" si="8"/>
        <v>0</v>
      </c>
      <c r="J493" s="107"/>
      <c r="K493" s="107"/>
      <c r="L493" s="107"/>
      <c r="M493" s="107"/>
      <c r="N493" s="120"/>
      <c r="O493" s="123"/>
    </row>
    <row r="494" spans="1:15" ht="13.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8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3.5" thickBot="1">
      <c r="A495" s="8"/>
      <c r="B495" s="50"/>
      <c r="C495" s="75"/>
      <c r="D495" s="94"/>
      <c r="E495" s="94"/>
      <c r="F495" s="94"/>
      <c r="G495" s="95"/>
      <c r="H495" s="95"/>
      <c r="I495" s="229">
        <f t="shared" si="8"/>
        <v>0</v>
      </c>
      <c r="J495" s="107"/>
      <c r="K495" s="107"/>
      <c r="L495" s="107"/>
      <c r="M495" s="107"/>
      <c r="N495" s="120"/>
      <c r="O495" s="123"/>
    </row>
    <row r="496" spans="1:15" ht="13.5" thickBot="1">
      <c r="A496" s="314"/>
      <c r="B496" s="80" t="s">
        <v>143</v>
      </c>
      <c r="C496" s="416">
        <v>14377.66</v>
      </c>
      <c r="D496" s="102">
        <v>3006.03</v>
      </c>
      <c r="E496" s="102">
        <v>3006.03</v>
      </c>
      <c r="F496" s="102">
        <v>3006.03</v>
      </c>
      <c r="G496" s="102">
        <v>3964.43</v>
      </c>
      <c r="H496" s="102">
        <f>D496+E496+F496+G496</f>
        <v>12982.52</v>
      </c>
      <c r="I496" s="229">
        <f t="shared" si="8"/>
        <v>9168.446327683618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23546.106327683618</v>
      </c>
    </row>
    <row r="497" spans="1:15" ht="13.5" thickBot="1">
      <c r="A497" s="8"/>
      <c r="B497" s="48"/>
      <c r="C497" s="75"/>
      <c r="D497" s="94"/>
      <c r="E497" s="94"/>
      <c r="F497" s="94"/>
      <c r="G497" s="95"/>
      <c r="H497" s="95"/>
      <c r="I497" s="229">
        <f t="shared" si="8"/>
        <v>0</v>
      </c>
      <c r="J497" s="107"/>
      <c r="K497" s="107"/>
      <c r="L497" s="107"/>
      <c r="M497" s="107"/>
      <c r="N497" s="120"/>
      <c r="O497" s="123"/>
    </row>
    <row r="498" spans="1:15" ht="13.5" thickBot="1">
      <c r="A498" s="314"/>
      <c r="B498" s="80" t="s">
        <v>144</v>
      </c>
      <c r="C498" s="416">
        <v>2876.83</v>
      </c>
      <c r="D498" s="102">
        <v>601.35</v>
      </c>
      <c r="E498" s="102">
        <v>601.35</v>
      </c>
      <c r="F498" s="102">
        <v>601.35</v>
      </c>
      <c r="G498" s="102">
        <v>601.35</v>
      </c>
      <c r="H498" s="102">
        <f>D498+E498+F498+G498</f>
        <v>2405.4</v>
      </c>
      <c r="I498" s="229">
        <f t="shared" si="8"/>
        <v>1698.7288135593224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4575.5588135593225</v>
      </c>
    </row>
    <row r="499" spans="1:15" ht="13.5" thickBot="1">
      <c r="A499" s="8"/>
      <c r="B499" s="50"/>
      <c r="C499" s="75"/>
      <c r="D499" s="94"/>
      <c r="E499" s="94"/>
      <c r="F499" s="94"/>
      <c r="G499" s="95"/>
      <c r="H499" s="95"/>
      <c r="I499" s="229">
        <f t="shared" si="8"/>
        <v>0</v>
      </c>
      <c r="J499" s="107"/>
      <c r="K499" s="107"/>
      <c r="L499" s="107"/>
      <c r="M499" s="107"/>
      <c r="N499" s="120"/>
      <c r="O499" s="123"/>
    </row>
    <row r="500" spans="1:15" ht="13.5" thickBot="1">
      <c r="A500" s="314"/>
      <c r="B500" s="80" t="s">
        <v>145</v>
      </c>
      <c r="C500" s="416">
        <v>14802.36</v>
      </c>
      <c r="D500" s="102">
        <v>4709.16</v>
      </c>
      <c r="E500" s="102">
        <v>4709.16</v>
      </c>
      <c r="F500" s="102">
        <v>4709.16</v>
      </c>
      <c r="G500" s="102">
        <v>5378.74</v>
      </c>
      <c r="H500" s="102">
        <f>D500+E500+F500+G500</f>
        <v>19506.22</v>
      </c>
      <c r="I500" s="229">
        <f t="shared" si="8"/>
        <v>13775.5790960452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28577.9390960452</v>
      </c>
    </row>
    <row r="501" spans="1:15" ht="13.5" thickBot="1">
      <c r="A501" s="8"/>
      <c r="B501" s="48"/>
      <c r="C501" s="75"/>
      <c r="D501" s="94"/>
      <c r="E501" s="94"/>
      <c r="F501" s="94"/>
      <c r="G501" s="95"/>
      <c r="H501" s="95"/>
      <c r="I501" s="229">
        <f t="shared" si="8"/>
        <v>0</v>
      </c>
      <c r="J501" s="107"/>
      <c r="K501" s="107"/>
      <c r="L501" s="107"/>
      <c r="M501" s="107"/>
      <c r="N501" s="120"/>
      <c r="O501" s="123"/>
    </row>
    <row r="502" spans="1:15" ht="13.5" thickBot="1">
      <c r="A502" s="51"/>
      <c r="B502" s="44" t="s">
        <v>142</v>
      </c>
      <c r="C502" s="190">
        <v>14169.5</v>
      </c>
      <c r="D502" s="102">
        <v>3512.01</v>
      </c>
      <c r="E502" s="102">
        <v>3512.01</v>
      </c>
      <c r="F502" s="102">
        <v>3512.01</v>
      </c>
      <c r="G502" s="102">
        <v>4278.81</v>
      </c>
      <c r="H502" s="102">
        <f>D502+E502+F502+G502</f>
        <v>14814.84</v>
      </c>
      <c r="I502" s="229">
        <f t="shared" si="8"/>
        <v>10462.457627118645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24631.957627118645</v>
      </c>
    </row>
    <row r="503" spans="1:15" ht="13.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8"/>
        <v>0</v>
      </c>
      <c r="J503" s="275"/>
      <c r="K503" s="275"/>
      <c r="L503" s="275"/>
      <c r="M503" s="275"/>
      <c r="N503" s="274"/>
      <c r="O503" s="276"/>
    </row>
    <row r="504" spans="1:15" ht="13.5" thickBot="1">
      <c r="A504" s="314"/>
      <c r="B504" s="11" t="s">
        <v>268</v>
      </c>
      <c r="C504" s="190">
        <v>44586.78</v>
      </c>
      <c r="D504" s="102">
        <v>14759.4</v>
      </c>
      <c r="E504" s="102">
        <v>15878.37</v>
      </c>
      <c r="F504" s="102">
        <v>18116.31</v>
      </c>
      <c r="G504" s="102">
        <v>18116.31</v>
      </c>
      <c r="H504" s="102">
        <f>D504+E504+F504+G504</f>
        <v>66870.39</v>
      </c>
      <c r="I504" s="229">
        <f t="shared" si="8"/>
        <v>47224.85169491526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91811.63169491527</v>
      </c>
    </row>
    <row r="505" spans="1:15" ht="13.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8"/>
        <v>0</v>
      </c>
      <c r="J505" s="285"/>
      <c r="K505" s="285"/>
      <c r="L505" s="285"/>
      <c r="M505" s="285"/>
      <c r="N505" s="300"/>
      <c r="O505" s="161"/>
    </row>
    <row r="506" spans="1:15" ht="13.5" thickBot="1">
      <c r="A506" s="314"/>
      <c r="B506" s="11" t="s">
        <v>269</v>
      </c>
      <c r="C506" s="190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8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3.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8"/>
        <v>0</v>
      </c>
      <c r="J507" s="285"/>
      <c r="K507" s="285"/>
      <c r="L507" s="285"/>
      <c r="M507" s="285"/>
      <c r="N507" s="300"/>
      <c r="O507" s="161"/>
    </row>
    <row r="508" spans="1:15" ht="13.5" thickBot="1">
      <c r="A508" s="314"/>
      <c r="B508" s="11" t="s">
        <v>270</v>
      </c>
      <c r="C508" s="190">
        <v>32480.52</v>
      </c>
      <c r="D508" s="102">
        <v>10203.75</v>
      </c>
      <c r="E508" s="102">
        <v>10203.75</v>
      </c>
      <c r="F508" s="102">
        <v>10203.75</v>
      </c>
      <c r="G508" s="102">
        <v>10203.75</v>
      </c>
      <c r="H508" s="102">
        <f>D508+E508+F508+G508</f>
        <v>40815</v>
      </c>
      <c r="I508" s="229">
        <f t="shared" si="8"/>
        <v>28824.15254237288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61304.67254237288</v>
      </c>
    </row>
    <row r="509" spans="1:15" ht="13.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8"/>
        <v>0</v>
      </c>
      <c r="J509" s="285"/>
      <c r="K509" s="285"/>
      <c r="L509" s="285"/>
      <c r="M509" s="285"/>
      <c r="N509" s="300"/>
      <c r="O509" s="161"/>
    </row>
    <row r="510" spans="1:15" ht="13.5" thickBot="1">
      <c r="A510" s="314"/>
      <c r="B510" s="11" t="s">
        <v>271</v>
      </c>
      <c r="C510" s="190">
        <v>24980.77</v>
      </c>
      <c r="D510" s="102">
        <v>8843.19</v>
      </c>
      <c r="E510" s="102">
        <v>9801.11</v>
      </c>
      <c r="F510" s="102">
        <v>11716.95</v>
      </c>
      <c r="G510" s="102">
        <v>11716.95</v>
      </c>
      <c r="H510" s="102">
        <f>D510+E510+F510+G510</f>
        <v>42078.200000000004</v>
      </c>
      <c r="I510" s="229">
        <f t="shared" si="8"/>
        <v>29716.242937853112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54697.01293785311</v>
      </c>
    </row>
    <row r="511" spans="1:15" ht="13.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8"/>
        <v>0</v>
      </c>
      <c r="J511" s="285"/>
      <c r="K511" s="285"/>
      <c r="L511" s="285"/>
      <c r="M511" s="285"/>
      <c r="N511" s="300"/>
      <c r="O511" s="161"/>
    </row>
    <row r="512" spans="1:15" ht="13.5" thickBot="1">
      <c r="A512" s="314"/>
      <c r="B512" s="11" t="s">
        <v>272</v>
      </c>
      <c r="C512" s="190">
        <v>27115.47</v>
      </c>
      <c r="D512" s="102">
        <v>9850.77</v>
      </c>
      <c r="E512" s="102">
        <v>10978.22</v>
      </c>
      <c r="F512" s="102">
        <v>13233.12</v>
      </c>
      <c r="G512" s="102">
        <v>13233.12</v>
      </c>
      <c r="H512" s="102">
        <f>D512+E512+F512+G512</f>
        <v>47295.23</v>
      </c>
      <c r="I512" s="229">
        <f aca="true" t="shared" si="9" ref="I512:I537">H512/1.2/1.18</f>
        <v>33400.5861581921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60516.0561581921</v>
      </c>
    </row>
    <row r="513" spans="1:15" ht="13.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9"/>
        <v>0</v>
      </c>
      <c r="J513" s="285"/>
      <c r="K513" s="285"/>
      <c r="L513" s="285"/>
      <c r="M513" s="285"/>
      <c r="N513" s="300"/>
      <c r="O513" s="161"/>
    </row>
    <row r="514" spans="1:15" ht="13.5" thickBot="1">
      <c r="A514" s="314"/>
      <c r="B514" s="11" t="s">
        <v>273</v>
      </c>
      <c r="C514" s="190">
        <v>12223.82</v>
      </c>
      <c r="D514" s="102">
        <v>4617.36</v>
      </c>
      <c r="E514" s="102">
        <v>5318.22</v>
      </c>
      <c r="F514" s="102">
        <v>6719.94</v>
      </c>
      <c r="G514" s="102">
        <v>6719.94</v>
      </c>
      <c r="H514" s="102">
        <f>D514+E514+F514+G514</f>
        <v>23375.46</v>
      </c>
      <c r="I514" s="229">
        <f t="shared" si="9"/>
        <v>16508.093220338982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28731.91322033898</v>
      </c>
    </row>
    <row r="515" spans="1:15" ht="13.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9"/>
        <v>0</v>
      </c>
      <c r="J515" s="285"/>
      <c r="K515" s="285"/>
      <c r="L515" s="285"/>
      <c r="M515" s="285"/>
      <c r="N515" s="300"/>
      <c r="O515" s="161"/>
    </row>
    <row r="516" spans="1:15" ht="13.5" thickBot="1">
      <c r="A516" s="314"/>
      <c r="B516" s="11" t="s">
        <v>274</v>
      </c>
      <c r="C516" s="190">
        <v>4194.11</v>
      </c>
      <c r="D516" s="102">
        <v>1781.25</v>
      </c>
      <c r="E516" s="102">
        <v>1781.25</v>
      </c>
      <c r="F516" s="102">
        <v>1781.25</v>
      </c>
      <c r="G516" s="102">
        <v>2433.42</v>
      </c>
      <c r="H516" s="102">
        <f>D516+E516+F516+G516</f>
        <v>7777.17</v>
      </c>
      <c r="I516" s="229">
        <f t="shared" si="9"/>
        <v>5492.3516949152545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9686.461694915255</v>
      </c>
    </row>
    <row r="517" spans="1:15" ht="13.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9"/>
        <v>0</v>
      </c>
      <c r="J517" s="285"/>
      <c r="K517" s="285"/>
      <c r="L517" s="285"/>
      <c r="M517" s="285"/>
      <c r="N517" s="300"/>
      <c r="O517" s="161"/>
    </row>
    <row r="518" spans="1:15" ht="13.5" thickBot="1">
      <c r="A518" s="314"/>
      <c r="B518" s="11" t="s">
        <v>275</v>
      </c>
      <c r="C518" s="190">
        <v>9137.21</v>
      </c>
      <c r="D518" s="102">
        <v>3624.93</v>
      </c>
      <c r="E518" s="102">
        <v>3624.93</v>
      </c>
      <c r="F518" s="102">
        <v>3624.93</v>
      </c>
      <c r="G518" s="102">
        <v>3847.4</v>
      </c>
      <c r="H518" s="102">
        <f>D518+E518+F518+G518</f>
        <v>14722.189999999999</v>
      </c>
      <c r="I518" s="229">
        <f t="shared" si="9"/>
        <v>10397.026836158193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19534.23683615819</v>
      </c>
    </row>
    <row r="519" spans="1:15" ht="13.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9"/>
        <v>0</v>
      </c>
      <c r="J519" s="275"/>
      <c r="K519" s="275"/>
      <c r="L519" s="275"/>
      <c r="M519" s="275"/>
      <c r="N519" s="297"/>
      <c r="O519" s="158"/>
    </row>
    <row r="520" spans="1:15" ht="13.5" thickBot="1">
      <c r="A520" s="314"/>
      <c r="B520" s="11" t="s">
        <v>276</v>
      </c>
      <c r="C520" s="190">
        <v>5434.83</v>
      </c>
      <c r="D520" s="102">
        <v>1797.15</v>
      </c>
      <c r="E520" s="102">
        <v>1797.15</v>
      </c>
      <c r="F520" s="102">
        <v>1797.15</v>
      </c>
      <c r="G520" s="102">
        <v>1797.15</v>
      </c>
      <c r="H520" s="102">
        <f>D520+E520+F520+G520</f>
        <v>7188.6</v>
      </c>
      <c r="I520" s="229">
        <f t="shared" si="9"/>
        <v>5076.694915254238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10511.524915254238</v>
      </c>
    </row>
    <row r="521" spans="1:15" ht="13.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9"/>
        <v>0</v>
      </c>
      <c r="J521" s="285"/>
      <c r="K521" s="285"/>
      <c r="L521" s="285"/>
      <c r="M521" s="285"/>
      <c r="N521" s="300"/>
      <c r="O521" s="161"/>
    </row>
    <row r="522" spans="1:15" ht="13.5" thickBot="1">
      <c r="A522" s="314"/>
      <c r="B522" s="11" t="s">
        <v>277</v>
      </c>
      <c r="C522" s="190">
        <v>5644.62</v>
      </c>
      <c r="D522" s="102">
        <v>1840.62</v>
      </c>
      <c r="E522" s="102">
        <v>1840.62</v>
      </c>
      <c r="F522" s="102">
        <v>1840.62</v>
      </c>
      <c r="G522" s="102">
        <v>1840.62</v>
      </c>
      <c r="H522" s="102">
        <f>D522+E522+F522+G522</f>
        <v>7362.48</v>
      </c>
      <c r="I522" s="229">
        <f t="shared" si="9"/>
        <v>5199.4915254237285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10844.111525423728</v>
      </c>
    </row>
    <row r="523" spans="1:15" ht="13.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9"/>
        <v>0</v>
      </c>
      <c r="J523" s="285"/>
      <c r="K523" s="285"/>
      <c r="L523" s="285"/>
      <c r="M523" s="285"/>
      <c r="N523" s="300"/>
      <c r="O523" s="161"/>
    </row>
    <row r="524" spans="1:15" ht="13.5" thickBot="1">
      <c r="A524" s="314"/>
      <c r="B524" s="11" t="s">
        <v>278</v>
      </c>
      <c r="C524" s="190">
        <v>5916.49</v>
      </c>
      <c r="D524" s="102">
        <v>1897.68</v>
      </c>
      <c r="E524" s="102">
        <v>1897.68</v>
      </c>
      <c r="F524" s="102">
        <v>1897.68</v>
      </c>
      <c r="G524" s="102">
        <v>1897.68</v>
      </c>
      <c r="H524" s="102">
        <f>D524+E524+F524+G524</f>
        <v>7590.72</v>
      </c>
      <c r="I524" s="229">
        <f t="shared" si="9"/>
        <v>5360.677966101695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11277.167966101695</v>
      </c>
    </row>
    <row r="525" spans="1:15" ht="13.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9"/>
        <v>0</v>
      </c>
      <c r="J525" s="285"/>
      <c r="K525" s="285"/>
      <c r="L525" s="285"/>
      <c r="M525" s="285"/>
      <c r="N525" s="300"/>
      <c r="O525" s="161"/>
    </row>
    <row r="526" spans="1:15" ht="13.5" thickBot="1">
      <c r="A526" s="314"/>
      <c r="B526" s="11" t="s">
        <v>279</v>
      </c>
      <c r="C526" s="190">
        <v>12014.49</v>
      </c>
      <c r="D526" s="102">
        <v>4518.57</v>
      </c>
      <c r="E526" s="102">
        <v>5405.59</v>
      </c>
      <c r="F526" s="102">
        <v>7179.63</v>
      </c>
      <c r="G526" s="102">
        <v>7179.63</v>
      </c>
      <c r="H526" s="102">
        <f>D526+E526+F526+G526</f>
        <v>24283.420000000002</v>
      </c>
      <c r="I526" s="229">
        <f t="shared" si="9"/>
        <v>17149.307909604522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29163.797909604524</v>
      </c>
    </row>
    <row r="527" spans="1:15" ht="13.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9"/>
        <v>0</v>
      </c>
      <c r="J527" s="285"/>
      <c r="K527" s="285"/>
      <c r="L527" s="285"/>
      <c r="M527" s="285"/>
      <c r="N527" s="300"/>
      <c r="O527" s="161"/>
    </row>
    <row r="528" spans="1:15" ht="13.5" thickBot="1">
      <c r="A528" s="314"/>
      <c r="B528" s="11" t="s">
        <v>280</v>
      </c>
      <c r="C528" s="190">
        <v>22229.95</v>
      </c>
      <c r="D528" s="102">
        <v>8077.23</v>
      </c>
      <c r="E528" s="102">
        <v>8717.07</v>
      </c>
      <c r="F528" s="102">
        <v>9996.75</v>
      </c>
      <c r="G528" s="102">
        <v>9996.75</v>
      </c>
      <c r="H528" s="102">
        <f>D528+E528+F528+G528</f>
        <v>36787.8</v>
      </c>
      <c r="I528" s="229">
        <f t="shared" si="9"/>
        <v>25980.084745762717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48210.03474576272</v>
      </c>
    </row>
    <row r="529" spans="1:15" ht="13.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9"/>
        <v>0</v>
      </c>
      <c r="J529" s="285"/>
      <c r="K529" s="285"/>
      <c r="L529" s="285"/>
      <c r="M529" s="285"/>
      <c r="N529" s="300"/>
      <c r="O529" s="161"/>
    </row>
    <row r="530" spans="1:15" ht="13.5" thickBot="1">
      <c r="A530" s="314"/>
      <c r="B530" s="11" t="s">
        <v>281</v>
      </c>
      <c r="C530" s="190">
        <v>11805.25</v>
      </c>
      <c r="D530" s="102">
        <v>4419.81</v>
      </c>
      <c r="E530" s="102">
        <v>5120.67</v>
      </c>
      <c r="F530" s="102">
        <v>6522.39</v>
      </c>
      <c r="G530" s="102">
        <v>6522.39</v>
      </c>
      <c r="H530" s="102">
        <f>D530+E530+F530+G530</f>
        <v>22585.26</v>
      </c>
      <c r="I530" s="229">
        <f t="shared" si="9"/>
        <v>15950.042372881357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27755.292372881355</v>
      </c>
    </row>
    <row r="531" spans="1:15" ht="13.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9"/>
        <v>0</v>
      </c>
      <c r="J531" s="285"/>
      <c r="K531" s="285"/>
      <c r="L531" s="285"/>
      <c r="M531" s="285"/>
      <c r="N531" s="300"/>
      <c r="O531" s="161"/>
    </row>
    <row r="532" spans="1:15" ht="13.5" thickBot="1">
      <c r="A532" s="314"/>
      <c r="B532" s="11" t="s">
        <v>283</v>
      </c>
      <c r="C532" s="190">
        <v>18358.64</v>
      </c>
      <c r="D532" s="102">
        <v>6801.48</v>
      </c>
      <c r="E532" s="102">
        <v>7376.28</v>
      </c>
      <c r="F532" s="102">
        <v>8525.88</v>
      </c>
      <c r="G532" s="102">
        <v>8525.88</v>
      </c>
      <c r="H532" s="102">
        <f>D532+E532+F532+G532</f>
        <v>31229.519999999997</v>
      </c>
      <c r="I532" s="229">
        <f t="shared" si="9"/>
        <v>22054.745762711864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40413.38576271186</v>
      </c>
    </row>
    <row r="533" spans="1:15" ht="13.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9"/>
        <v>0</v>
      </c>
      <c r="J533" s="285"/>
      <c r="K533" s="285"/>
      <c r="L533" s="285"/>
      <c r="M533" s="285"/>
      <c r="N533" s="300"/>
      <c r="O533" s="161"/>
    </row>
    <row r="534" spans="1:15" ht="13.5" thickBot="1">
      <c r="A534" s="314"/>
      <c r="B534" s="11" t="s">
        <v>284</v>
      </c>
      <c r="C534" s="190">
        <v>11883.07</v>
      </c>
      <c r="D534" s="102">
        <v>3808.05</v>
      </c>
      <c r="E534" s="102">
        <v>3808.05</v>
      </c>
      <c r="F534" s="102">
        <v>3808.05</v>
      </c>
      <c r="G534" s="102">
        <v>3808.05</v>
      </c>
      <c r="H534" s="102">
        <f>D534+E534+F534+G534</f>
        <v>15232.2</v>
      </c>
      <c r="I534" s="229">
        <f t="shared" si="9"/>
        <v>10757.20338983051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22640.27338983051</v>
      </c>
    </row>
    <row r="535" spans="1:15" ht="13.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9"/>
        <v>0</v>
      </c>
      <c r="J535" s="285"/>
      <c r="K535" s="285"/>
      <c r="L535" s="285"/>
      <c r="M535" s="285"/>
      <c r="N535" s="300"/>
      <c r="O535" s="161"/>
    </row>
    <row r="536" spans="1:15" ht="13.5" thickBot="1">
      <c r="A536" s="314"/>
      <c r="B536" s="11"/>
      <c r="C536" s="190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9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3.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9"/>
        <v>0</v>
      </c>
      <c r="J537" s="275"/>
      <c r="K537" s="275"/>
      <c r="L537" s="275"/>
      <c r="M537" s="275"/>
      <c r="N537" s="297"/>
      <c r="O537" s="158"/>
    </row>
    <row r="538" spans="1:15" ht="13.5" thickBot="1">
      <c r="A538" s="148"/>
      <c r="B538" s="313"/>
      <c r="C538" s="77"/>
      <c r="D538" s="150"/>
      <c r="E538" s="150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5" ht="13.5" thickBot="1">
      <c r="A539" s="1"/>
      <c r="B539" s="14" t="s">
        <v>104</v>
      </c>
      <c r="C539" s="37">
        <f>C448+C450+C452+C454+C456+C458+C460+C462+C464+C466+C468+C470+C472+C474+C476+C478+C480+C482+C484+C486+C488+C490+C492+C494+C496+C498+C500+C502+C504+C506+C508+C510+C512+C514+C516+C518+C520+C522+C524+C526+C528+C530+C532+C534+C536</f>
        <v>489262.83</v>
      </c>
      <c r="D539" s="37">
        <f>D448+D450+D452+D454+D456+D458+D460+D462+D464+D466+D468+D470+D472+D474+D476+D478+D480+D482+D484+D486+D488+D490+D492+D494+D496+D498+D500+D502+D504+D506+D508+D510+D512+D514+D516+D518+D520+D522+D524+D526+D528+D530+D532+D534+D536</f>
        <v>161496.99000000002</v>
      </c>
      <c r="E539" s="37">
        <f>E448+E450+E452+E454+E456+E458+E460+E462+E464+E466+E468+E470+E472+E474+E476+E478+E480+E482+E484+E486+E488+E490+E492+E494+E496+E498+E500+E502+E504+E506+E508+E510+E512+E514+E516+E518+E520+E522+E524+E526+E528+E530+E532+E534+E536</f>
        <v>173863.8</v>
      </c>
      <c r="F539" s="37">
        <f>F448+F450+F452+F454+F456+F458+F460+F462+F464+F466+F468+F470+F472+F474+F476+F478+F480+F482+F484+F486+F488+F490+F492+F494+F496+F498+F500+F502+F504+F506+F508+F510+F512+F514+F516+F518+F520+F522+F524+F526+F528+F530+F532+F534+F536</f>
        <v>203926.75999999998</v>
      </c>
      <c r="G539" s="37">
        <f>G448+G450+G452+G454+G456+G458+G460+G462+G464+G466+G468+G470+G472+G474+G476+G478+G480+G482+G484+G486+G488+G490+G492+G494+G496+G498+G500+G502+G504+G506+G508+G510+G512+G514+G516+G518+G520+G522+G524+G526+G528+G530+G532+G534+G536</f>
        <v>207310.92</v>
      </c>
      <c r="H539" s="137">
        <f>D539+E539+F539+G539</f>
        <v>746598.4700000001</v>
      </c>
      <c r="I539" s="37">
        <f>I448+I450+I452+I454+I456+I458+I460+I462+I464+I466+I468+I470+I472+I474+I476+I478+I480+I482+I484+I486+I488+I490+I492+I494+I496+I498+I500+I502+I504+I506+I508+I510+I512+I514+I516+I518+I520+I522+I524+I526+I528+I530+I532+I534+I536</f>
        <v>527258.8064971751</v>
      </c>
      <c r="J539" s="37">
        <f>SUM(J448:J537)</f>
        <v>0</v>
      </c>
      <c r="K539" s="37">
        <f>SUM(K448:K537)</f>
        <v>0</v>
      </c>
      <c r="L539" s="37">
        <f>SUM(L448:L537)</f>
        <v>0</v>
      </c>
      <c r="M539" s="37">
        <f>SUM(M448:M537)</f>
        <v>0</v>
      </c>
      <c r="N539" s="145">
        <f>J539+K539+L539+M539</f>
        <v>0</v>
      </c>
      <c r="O539" s="37">
        <f>SUM(O448:O537)</f>
        <v>1016521.6364971751</v>
      </c>
    </row>
    <row r="540" spans="1:15" ht="13.5" thickBot="1">
      <c r="A540" s="1"/>
      <c r="B540" s="134" t="s">
        <v>410</v>
      </c>
      <c r="C540" s="70"/>
      <c r="D540" s="42"/>
      <c r="E540" s="42"/>
      <c r="F540" s="42"/>
      <c r="G540" s="42"/>
      <c r="H540" s="137"/>
      <c r="I540" s="229">
        <f>H539-I539</f>
        <v>219339.66350282496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3.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3.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746598.4700000001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1:15" ht="12.75">
      <c r="A543" s="12"/>
      <c r="B543" s="12"/>
      <c r="C543" s="37"/>
      <c r="D543" s="125"/>
      <c r="E543" s="125"/>
      <c r="F543" s="75"/>
      <c r="G543" s="75"/>
      <c r="H543" s="75"/>
      <c r="I543" s="75"/>
      <c r="J543" s="75"/>
      <c r="K543" s="75"/>
      <c r="L543" s="75"/>
      <c r="M543" s="75"/>
      <c r="N543" s="126"/>
      <c r="O543" s="37"/>
    </row>
    <row r="544" spans="1:15" ht="12.75">
      <c r="A544" s="253"/>
      <c r="B544" s="253"/>
      <c r="C544" s="253"/>
      <c r="D544" s="254"/>
      <c r="E544" s="254"/>
      <c r="F544" s="255"/>
      <c r="G544" s="255"/>
      <c r="H544" s="255"/>
      <c r="I544" s="255"/>
      <c r="J544" s="255"/>
      <c r="K544" s="255"/>
      <c r="L544" s="255"/>
      <c r="M544" s="255"/>
      <c r="N544" s="257"/>
      <c r="O544" s="258"/>
    </row>
    <row r="545" spans="1:15" ht="13.5" thickBot="1">
      <c r="A545" s="12"/>
      <c r="B545" s="12"/>
      <c r="C545" s="69"/>
      <c r="D545" s="125"/>
      <c r="E545" s="12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1:15" ht="13.5" thickBot="1">
      <c r="A546" s="12" t="s">
        <v>58</v>
      </c>
      <c r="B546" s="12"/>
      <c r="C546" s="328" t="s">
        <v>219</v>
      </c>
      <c r="D546" s="172"/>
      <c r="E546" s="172"/>
      <c r="F546" s="173"/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3.5" thickBot="1">
      <c r="A547" s="40" t="s">
        <v>97</v>
      </c>
      <c r="B547" s="41" t="s">
        <v>94</v>
      </c>
      <c r="C547" s="507"/>
      <c r="D547" s="240"/>
      <c r="E547" s="232" t="s">
        <v>395</v>
      </c>
      <c r="F547" s="232"/>
      <c r="G547" s="488"/>
      <c r="H547" s="496"/>
      <c r="I547" s="223"/>
      <c r="J547" s="249"/>
      <c r="K547" s="85" t="s">
        <v>405</v>
      </c>
      <c r="L547" s="85"/>
      <c r="M547" s="86"/>
      <c r="N547" s="89"/>
      <c r="O547" s="115"/>
    </row>
    <row r="548" spans="1:15" ht="57" thickBot="1">
      <c r="A548" s="178" t="s">
        <v>173</v>
      </c>
      <c r="B548" s="34"/>
      <c r="C548" s="331" t="s">
        <v>406</v>
      </c>
      <c r="D548" s="505" t="s">
        <v>220</v>
      </c>
      <c r="E548" s="505" t="s">
        <v>320</v>
      </c>
      <c r="F548" s="410" t="s">
        <v>314</v>
      </c>
      <c r="G548" s="410" t="s">
        <v>354</v>
      </c>
      <c r="H548" s="234" t="s">
        <v>407</v>
      </c>
      <c r="I548" s="90" t="s">
        <v>408</v>
      </c>
      <c r="J548" s="262" t="s">
        <v>220</v>
      </c>
      <c r="K548" s="88" t="s">
        <v>313</v>
      </c>
      <c r="L548" s="88" t="s">
        <v>314</v>
      </c>
      <c r="M548" s="88" t="s">
        <v>315</v>
      </c>
      <c r="N548" s="235" t="s">
        <v>400</v>
      </c>
      <c r="O548" s="116" t="s">
        <v>401</v>
      </c>
    </row>
    <row r="549" spans="1:15" ht="13.5" thickBot="1">
      <c r="A549" s="50"/>
      <c r="B549" s="50"/>
      <c r="C549" s="77"/>
      <c r="D549" s="358"/>
      <c r="E549" s="358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5" ht="13.5" thickBot="1">
      <c r="A550" s="46"/>
      <c r="B550" s="11" t="s">
        <v>304</v>
      </c>
      <c r="C550" s="190">
        <v>25558.54</v>
      </c>
      <c r="D550" s="362">
        <v>14959.5</v>
      </c>
      <c r="E550" s="362">
        <v>14959.5</v>
      </c>
      <c r="F550" s="362">
        <v>22693.86</v>
      </c>
      <c r="G550" s="363">
        <v>24805.3</v>
      </c>
      <c r="H550" s="102">
        <f>D550+E550+F550+G550</f>
        <v>77418.16</v>
      </c>
      <c r="I550" s="229">
        <f aca="true" t="shared" si="10" ref="I550:I613">H550/1.2/1.18</f>
        <v>54673.841807909615</v>
      </c>
      <c r="J550" s="109"/>
      <c r="K550" s="109"/>
      <c r="L550" s="109"/>
      <c r="M550" s="109"/>
      <c r="N550" s="236">
        <f>J550+K550+L550+M550</f>
        <v>0</v>
      </c>
      <c r="O550" s="146">
        <f>C550+I550-N550</f>
        <v>80232.38180790961</v>
      </c>
    </row>
    <row r="551" spans="1:15" ht="13.5" thickBot="1">
      <c r="A551" s="50"/>
      <c r="B551" s="50"/>
      <c r="C551" s="77"/>
      <c r="D551" s="358"/>
      <c r="E551" s="358"/>
      <c r="F551" s="358"/>
      <c r="G551" s="225"/>
      <c r="H551" s="225"/>
      <c r="I551" s="229">
        <f t="shared" si="10"/>
        <v>0</v>
      </c>
      <c r="J551" s="359"/>
      <c r="K551" s="359"/>
      <c r="L551" s="359"/>
      <c r="M551" s="359"/>
      <c r="N551" s="360"/>
      <c r="O551" s="361"/>
    </row>
    <row r="552" spans="1:15" ht="13.5" thickBot="1">
      <c r="A552" s="46"/>
      <c r="B552" s="11" t="s">
        <v>305</v>
      </c>
      <c r="C552" s="190">
        <v>15605.02</v>
      </c>
      <c r="D552" s="362">
        <v>5140.23</v>
      </c>
      <c r="E552" s="362">
        <v>5140.23</v>
      </c>
      <c r="F552" s="362">
        <v>10306.8</v>
      </c>
      <c r="G552" s="363">
        <v>9660.54</v>
      </c>
      <c r="H552" s="102">
        <f>D552+E552+F552+G552</f>
        <v>30247.8</v>
      </c>
      <c r="I552" s="229">
        <f t="shared" si="10"/>
        <v>21361.440677966104</v>
      </c>
      <c r="J552" s="109"/>
      <c r="K552" s="109"/>
      <c r="L552" s="109"/>
      <c r="M552" s="109"/>
      <c r="N552" s="236">
        <f>J552+K552+L552+M552</f>
        <v>0</v>
      </c>
      <c r="O552" s="146">
        <f>C552+I552-N552</f>
        <v>36966.460677966104</v>
      </c>
    </row>
    <row r="553" spans="1:15" ht="13.5" thickBot="1">
      <c r="A553" s="50"/>
      <c r="B553" s="50"/>
      <c r="C553" s="77"/>
      <c r="D553" s="358"/>
      <c r="E553" s="358"/>
      <c r="F553" s="358"/>
      <c r="G553" s="225"/>
      <c r="H553" s="225"/>
      <c r="I553" s="229">
        <f t="shared" si="10"/>
        <v>0</v>
      </c>
      <c r="J553" s="359"/>
      <c r="K553" s="359"/>
      <c r="L553" s="359"/>
      <c r="M553" s="359"/>
      <c r="N553" s="360"/>
      <c r="O553" s="361"/>
    </row>
    <row r="554" spans="1:15" ht="13.5" thickBot="1">
      <c r="A554" s="46"/>
      <c r="B554" s="11" t="s">
        <v>306</v>
      </c>
      <c r="C554" s="190">
        <v>21621.82</v>
      </c>
      <c r="D554" s="362">
        <v>5937.84</v>
      </c>
      <c r="E554" s="362">
        <v>5937.84</v>
      </c>
      <c r="F554" s="362">
        <v>10538</v>
      </c>
      <c r="G554" s="363">
        <v>9387.96</v>
      </c>
      <c r="H554" s="102">
        <f>D554+E554+F554+G554</f>
        <v>31801.64</v>
      </c>
      <c r="I554" s="229">
        <f t="shared" si="10"/>
        <v>22458.785310734467</v>
      </c>
      <c r="J554" s="109"/>
      <c r="K554" s="109"/>
      <c r="L554" s="109"/>
      <c r="M554" s="109"/>
      <c r="N554" s="236">
        <f>J554+K554+L554+M554</f>
        <v>0</v>
      </c>
      <c r="O554" s="146">
        <f>C554+I554-N554</f>
        <v>44080.60531073446</v>
      </c>
    </row>
    <row r="555" spans="1:15" ht="13.5" thickBot="1">
      <c r="A555" s="50"/>
      <c r="B555" s="50"/>
      <c r="C555" s="77"/>
      <c r="D555" s="358"/>
      <c r="E555" s="358"/>
      <c r="F555" s="358"/>
      <c r="G555" s="225"/>
      <c r="H555" s="225"/>
      <c r="I555" s="229">
        <f t="shared" si="10"/>
        <v>0</v>
      </c>
      <c r="J555" s="359"/>
      <c r="K555" s="359"/>
      <c r="L555" s="359"/>
      <c r="M555" s="359"/>
      <c r="N555" s="360"/>
      <c r="O555" s="361"/>
    </row>
    <row r="556" spans="1:15" ht="13.5" thickBot="1">
      <c r="A556" s="46"/>
      <c r="B556" s="11" t="s">
        <v>307</v>
      </c>
      <c r="C556" s="190">
        <v>9216.79</v>
      </c>
      <c r="D556" s="362">
        <v>3096.45</v>
      </c>
      <c r="E556" s="362">
        <v>3096.45</v>
      </c>
      <c r="F556" s="362">
        <v>3710.43</v>
      </c>
      <c r="G556" s="363">
        <v>3710.43</v>
      </c>
      <c r="H556" s="102">
        <f>D556+E556+F556+G556</f>
        <v>13613.76</v>
      </c>
      <c r="I556" s="229">
        <f t="shared" si="10"/>
        <v>9614.237288135595</v>
      </c>
      <c r="J556" s="109"/>
      <c r="K556" s="109"/>
      <c r="L556" s="109"/>
      <c r="M556" s="109"/>
      <c r="N556" s="236">
        <f>J556+K556+L556+M556</f>
        <v>0</v>
      </c>
      <c r="O556" s="146">
        <f>C556+I556-N556</f>
        <v>18831.027288135596</v>
      </c>
    </row>
    <row r="557" spans="1:15" ht="13.5" thickBot="1">
      <c r="A557" s="50"/>
      <c r="B557" s="50"/>
      <c r="C557" s="77"/>
      <c r="D557" s="358"/>
      <c r="E557" s="358"/>
      <c r="F557" s="358"/>
      <c r="G557" s="225"/>
      <c r="H557" s="225"/>
      <c r="I557" s="229">
        <f t="shared" si="10"/>
        <v>0</v>
      </c>
      <c r="J557" s="359"/>
      <c r="K557" s="359"/>
      <c r="L557" s="359"/>
      <c r="M557" s="359"/>
      <c r="N557" s="360"/>
      <c r="O557" s="361"/>
    </row>
    <row r="558" spans="1:15" ht="13.5" thickBot="1">
      <c r="A558" s="51"/>
      <c r="B558" s="47" t="s">
        <v>308</v>
      </c>
      <c r="C558" s="71">
        <v>19799.56</v>
      </c>
      <c r="D558" s="362">
        <v>8485.77</v>
      </c>
      <c r="E558" s="102">
        <v>8485.77</v>
      </c>
      <c r="F558" s="102">
        <v>9979.08</v>
      </c>
      <c r="G558" s="363">
        <v>9605.76</v>
      </c>
      <c r="H558" s="102">
        <f>D558+E558+F558+G558</f>
        <v>36556.380000000005</v>
      </c>
      <c r="I558" s="229">
        <f t="shared" si="10"/>
        <v>25816.652542372885</v>
      </c>
      <c r="J558" s="109"/>
      <c r="K558" s="109"/>
      <c r="L558" s="109"/>
      <c r="M558" s="109"/>
      <c r="N558" s="236">
        <f>J558+K558+L558+M558</f>
        <v>0</v>
      </c>
      <c r="O558" s="146">
        <f>C558+I558-N558</f>
        <v>45616.21254237289</v>
      </c>
    </row>
    <row r="559" spans="1:15" ht="13.5" thickBot="1">
      <c r="A559" s="48"/>
      <c r="B559" s="53"/>
      <c r="C559" s="304"/>
      <c r="D559" s="103"/>
      <c r="E559" s="103"/>
      <c r="F559" s="103"/>
      <c r="G559" s="104"/>
      <c r="H559" s="104"/>
      <c r="I559" s="229">
        <f t="shared" si="10"/>
        <v>0</v>
      </c>
      <c r="J559" s="110"/>
      <c r="K559" s="110"/>
      <c r="L559" s="110"/>
      <c r="M559" s="110"/>
      <c r="N559" s="132"/>
      <c r="O559" s="176"/>
    </row>
    <row r="560" spans="1:15" ht="13.5" thickBot="1">
      <c r="A560" s="54"/>
      <c r="B560" s="58" t="s">
        <v>322</v>
      </c>
      <c r="C560" s="415">
        <v>2648.72</v>
      </c>
      <c r="D560" s="102">
        <v>937.65</v>
      </c>
      <c r="E560" s="102">
        <v>937.65</v>
      </c>
      <c r="F560" s="102">
        <v>937.65</v>
      </c>
      <c r="G560" s="102">
        <v>937.65</v>
      </c>
      <c r="H560" s="102">
        <f>D560+E560+F560+G560</f>
        <v>3750.6</v>
      </c>
      <c r="I560" s="229">
        <f t="shared" si="10"/>
        <v>2648.728813559322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5297.448813559322</v>
      </c>
    </row>
    <row r="561" spans="1:15" ht="13.5" thickBot="1">
      <c r="A561" s="48"/>
      <c r="B561" s="50"/>
      <c r="C561" s="76"/>
      <c r="D561" s="94"/>
      <c r="E561" s="94"/>
      <c r="F561" s="94"/>
      <c r="G561" s="95"/>
      <c r="H561" s="95"/>
      <c r="I561" s="229">
        <f t="shared" si="10"/>
        <v>0</v>
      </c>
      <c r="J561" s="107"/>
      <c r="K561" s="107"/>
      <c r="L561" s="107"/>
      <c r="M561" s="107"/>
      <c r="N561" s="120"/>
      <c r="O561" s="123"/>
    </row>
    <row r="562" spans="1:15" ht="13.5" thickBot="1">
      <c r="A562" s="54"/>
      <c r="B562" s="80" t="s">
        <v>174</v>
      </c>
      <c r="C562" s="415">
        <v>2266.72</v>
      </c>
      <c r="D562" s="102">
        <v>1069.89</v>
      </c>
      <c r="E562" s="102">
        <v>1069.89</v>
      </c>
      <c r="F562" s="102">
        <v>1069.89</v>
      </c>
      <c r="G562" s="102">
        <v>1069.89</v>
      </c>
      <c r="H562" s="102">
        <f>D562+E562+F562+G562</f>
        <v>4279.56</v>
      </c>
      <c r="I562" s="229">
        <f t="shared" si="10"/>
        <v>3022.288135593221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5289.008135593221</v>
      </c>
    </row>
    <row r="563" spans="1:15" ht="13.5" thickBot="1">
      <c r="A563" s="48"/>
      <c r="B563" s="48"/>
      <c r="C563" s="76"/>
      <c r="D563" s="94"/>
      <c r="E563" s="94"/>
      <c r="F563" s="94"/>
      <c r="G563" s="95"/>
      <c r="H563" s="95"/>
      <c r="I563" s="229">
        <f t="shared" si="10"/>
        <v>0</v>
      </c>
      <c r="J563" s="107"/>
      <c r="K563" s="107"/>
      <c r="L563" s="107"/>
      <c r="M563" s="107"/>
      <c r="N563" s="120"/>
      <c r="O563" s="123"/>
    </row>
    <row r="564" spans="1:15" ht="13.5" thickBot="1">
      <c r="A564" s="54"/>
      <c r="B564" s="80" t="s">
        <v>175</v>
      </c>
      <c r="C564" s="415">
        <v>17774.49</v>
      </c>
      <c r="D564" s="102">
        <v>6292.17</v>
      </c>
      <c r="E564" s="102">
        <v>6292.17</v>
      </c>
      <c r="F564" s="102">
        <v>6292.17</v>
      </c>
      <c r="G564" s="102">
        <v>6292.17</v>
      </c>
      <c r="H564" s="102">
        <f>D564+E564+F564+G564</f>
        <v>25168.68</v>
      </c>
      <c r="I564" s="229">
        <f t="shared" si="10"/>
        <v>17774.49152542373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35548.98152542373</v>
      </c>
    </row>
    <row r="565" spans="1:15" ht="13.5" thickBot="1">
      <c r="A565" s="48"/>
      <c r="B565" s="50"/>
      <c r="C565" s="76"/>
      <c r="D565" s="94"/>
      <c r="E565" s="94"/>
      <c r="F565" s="94"/>
      <c r="G565" s="95"/>
      <c r="H565" s="95"/>
      <c r="I565" s="229">
        <f t="shared" si="10"/>
        <v>0</v>
      </c>
      <c r="J565" s="107"/>
      <c r="K565" s="107"/>
      <c r="L565" s="107"/>
      <c r="M565" s="107"/>
      <c r="N565" s="120"/>
      <c r="O565" s="123"/>
    </row>
    <row r="566" spans="1:15" ht="13.5" thickBot="1">
      <c r="A566" s="54"/>
      <c r="B566" s="80" t="s">
        <v>176</v>
      </c>
      <c r="C566" s="416">
        <v>24415.56</v>
      </c>
      <c r="D566" s="102">
        <v>12232.38</v>
      </c>
      <c r="E566" s="102">
        <v>12232.38</v>
      </c>
      <c r="F566" s="102">
        <v>12232.38</v>
      </c>
      <c r="G566" s="102">
        <v>12232.38</v>
      </c>
      <c r="H566" s="102">
        <f>D566+E566+F566+G566</f>
        <v>48929.52</v>
      </c>
      <c r="I566" s="229">
        <f t="shared" si="10"/>
        <v>34554.745762711864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58970.30576271187</v>
      </c>
    </row>
    <row r="567" spans="1:15" ht="13.5" thickBot="1">
      <c r="A567" s="48"/>
      <c r="B567" s="50"/>
      <c r="C567" s="76"/>
      <c r="D567" s="94"/>
      <c r="E567" s="94"/>
      <c r="F567" s="94"/>
      <c r="G567" s="95"/>
      <c r="H567" s="95"/>
      <c r="I567" s="229">
        <f t="shared" si="10"/>
        <v>0</v>
      </c>
      <c r="J567" s="107"/>
      <c r="K567" s="107"/>
      <c r="L567" s="107"/>
      <c r="M567" s="107"/>
      <c r="N567" s="120"/>
      <c r="O567" s="123"/>
    </row>
    <row r="568" spans="1:15" ht="13.5" thickBot="1">
      <c r="A568" s="314"/>
      <c r="B568" s="58" t="s">
        <v>323</v>
      </c>
      <c r="C568" s="416">
        <v>19060.39</v>
      </c>
      <c r="D568" s="102">
        <v>7069.71</v>
      </c>
      <c r="E568" s="102">
        <v>7069.71</v>
      </c>
      <c r="F568" s="102">
        <v>7069.71</v>
      </c>
      <c r="G568" s="102">
        <v>7069.71</v>
      </c>
      <c r="H568" s="102">
        <f>D568+E568+F568+G568</f>
        <v>28278.84</v>
      </c>
      <c r="I568" s="229">
        <f t="shared" si="10"/>
        <v>19970.93220338983</v>
      </c>
      <c r="J568" s="109"/>
      <c r="K568" s="109"/>
      <c r="L568" s="109"/>
      <c r="M568" s="109"/>
      <c r="N568" s="236">
        <f>J568+K568+L568+M568</f>
        <v>0</v>
      </c>
      <c r="O568" s="146">
        <f>C568+I568-N568</f>
        <v>39031.322203389835</v>
      </c>
    </row>
    <row r="569" spans="1:15" ht="13.5" thickBot="1">
      <c r="A569" s="52"/>
      <c r="B569" s="52"/>
      <c r="C569" s="76"/>
      <c r="D569" s="94"/>
      <c r="E569" s="94"/>
      <c r="F569" s="94"/>
      <c r="G569" s="95"/>
      <c r="H569" s="95"/>
      <c r="I569" s="229">
        <f t="shared" si="10"/>
        <v>0</v>
      </c>
      <c r="J569" s="107"/>
      <c r="K569" s="107"/>
      <c r="L569" s="107"/>
      <c r="M569" s="107"/>
      <c r="N569" s="120"/>
      <c r="O569" s="123"/>
    </row>
    <row r="570" spans="1:15" ht="13.5" thickBot="1">
      <c r="A570" s="54"/>
      <c r="B570" s="80" t="s">
        <v>177</v>
      </c>
      <c r="C570" s="415">
        <v>31087</v>
      </c>
      <c r="D570" s="102">
        <v>12055.38</v>
      </c>
      <c r="E570" s="102">
        <v>12055.38</v>
      </c>
      <c r="F570" s="102">
        <v>15642.3</v>
      </c>
      <c r="G570" s="102">
        <v>15115.8</v>
      </c>
      <c r="H570" s="102">
        <f>D570+E570+F570+G570</f>
        <v>54868.86</v>
      </c>
      <c r="I570" s="229">
        <f t="shared" si="10"/>
        <v>38749.194915254244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69836.19491525425</v>
      </c>
    </row>
    <row r="571" spans="1:15" ht="13.5" thickBot="1">
      <c r="A571" s="48"/>
      <c r="B571" s="48"/>
      <c r="C571" s="76"/>
      <c r="D571" s="94"/>
      <c r="E571" s="94"/>
      <c r="F571" s="94"/>
      <c r="G571" s="95"/>
      <c r="H571" s="95"/>
      <c r="I571" s="229">
        <f t="shared" si="10"/>
        <v>0</v>
      </c>
      <c r="J571" s="107"/>
      <c r="K571" s="107"/>
      <c r="L571" s="107"/>
      <c r="M571" s="107"/>
      <c r="N571" s="120"/>
      <c r="O571" s="123"/>
    </row>
    <row r="572" spans="1:15" ht="13.5" thickBot="1">
      <c r="A572" s="54"/>
      <c r="B572" s="58" t="s">
        <v>178</v>
      </c>
      <c r="C572" s="415">
        <v>16071.15</v>
      </c>
      <c r="D572" s="102">
        <v>6405.81</v>
      </c>
      <c r="E572" s="102">
        <v>6405.81</v>
      </c>
      <c r="F572" s="102">
        <v>12114.92</v>
      </c>
      <c r="G572" s="102">
        <v>13222.44</v>
      </c>
      <c r="H572" s="102">
        <f>D572+E572+F572+G572</f>
        <v>38148.98</v>
      </c>
      <c r="I572" s="229">
        <f t="shared" si="10"/>
        <v>26941.37005649718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43012.52005649718</v>
      </c>
    </row>
    <row r="573" spans="1:15" ht="13.5" thickBot="1">
      <c r="A573" s="48"/>
      <c r="B573" s="48"/>
      <c r="C573" s="76"/>
      <c r="D573" s="94"/>
      <c r="E573" s="94"/>
      <c r="F573" s="94"/>
      <c r="G573" s="95"/>
      <c r="H573" s="95"/>
      <c r="I573" s="229">
        <f t="shared" si="10"/>
        <v>0</v>
      </c>
      <c r="J573" s="107"/>
      <c r="K573" s="107"/>
      <c r="L573" s="107"/>
      <c r="M573" s="107"/>
      <c r="N573" s="120"/>
      <c r="O573" s="123"/>
    </row>
    <row r="574" spans="1:15" ht="13.5" thickBot="1">
      <c r="A574" s="54"/>
      <c r="B574" s="80" t="s">
        <v>180</v>
      </c>
      <c r="C574" s="415">
        <v>9608.62</v>
      </c>
      <c r="D574" s="102">
        <v>3400.02</v>
      </c>
      <c r="E574" s="102">
        <v>3400.02</v>
      </c>
      <c r="F574" s="102">
        <v>9249.48</v>
      </c>
      <c r="G574" s="102">
        <v>10549.99</v>
      </c>
      <c r="H574" s="102">
        <f>D574+E574+F574+G574</f>
        <v>26599.510000000002</v>
      </c>
      <c r="I574" s="229">
        <f t="shared" si="10"/>
        <v>18784.96468926554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28393.58468926554</v>
      </c>
    </row>
    <row r="575" spans="1:15" ht="13.5" thickBot="1">
      <c r="A575" s="48"/>
      <c r="B575" s="50"/>
      <c r="C575" s="76"/>
      <c r="D575" s="94"/>
      <c r="E575" s="94"/>
      <c r="F575" s="94"/>
      <c r="G575" s="95"/>
      <c r="H575" s="95"/>
      <c r="I575" s="229">
        <f t="shared" si="10"/>
        <v>0</v>
      </c>
      <c r="J575" s="107"/>
      <c r="K575" s="107"/>
      <c r="L575" s="107"/>
      <c r="M575" s="107"/>
      <c r="N575" s="120"/>
      <c r="O575" s="123"/>
    </row>
    <row r="576" spans="1:15" ht="13.5" thickBot="1">
      <c r="A576" s="314"/>
      <c r="B576" s="58" t="s">
        <v>48</v>
      </c>
      <c r="C576" s="416">
        <v>41258.39</v>
      </c>
      <c r="D576" s="102">
        <v>14771.85</v>
      </c>
      <c r="E576" s="102">
        <v>14771.85</v>
      </c>
      <c r="F576" s="102">
        <v>21200.18</v>
      </c>
      <c r="G576" s="102">
        <v>20239.2</v>
      </c>
      <c r="H576" s="102">
        <f>D576+E576+F576+G576</f>
        <v>70983.08</v>
      </c>
      <c r="I576" s="229">
        <f t="shared" si="10"/>
        <v>50129.29378531074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91387.68378531074</v>
      </c>
    </row>
    <row r="577" spans="1:15" ht="13.5" thickBot="1">
      <c r="A577" s="48"/>
      <c r="B577" s="48"/>
      <c r="C577" s="76"/>
      <c r="D577" s="94"/>
      <c r="E577" s="94"/>
      <c r="F577" s="94"/>
      <c r="G577" s="95"/>
      <c r="H577" s="95"/>
      <c r="I577" s="229">
        <f t="shared" si="10"/>
        <v>0</v>
      </c>
      <c r="J577" s="107"/>
      <c r="K577" s="107"/>
      <c r="L577" s="107"/>
      <c r="M577" s="107"/>
      <c r="N577" s="120"/>
      <c r="O577" s="123"/>
    </row>
    <row r="578" spans="1:15" ht="13.5" thickBot="1">
      <c r="A578" s="54"/>
      <c r="B578" s="80" t="s">
        <v>182</v>
      </c>
      <c r="C578" s="415">
        <v>2720.02</v>
      </c>
      <c r="D578" s="102">
        <v>1283.85</v>
      </c>
      <c r="E578" s="102">
        <v>1283.85</v>
      </c>
      <c r="F578" s="102">
        <v>5487.1</v>
      </c>
      <c r="G578" s="102">
        <v>6871.88</v>
      </c>
      <c r="H578" s="102">
        <f>D578+E578+F578+G578</f>
        <v>14926.68</v>
      </c>
      <c r="I578" s="229">
        <f t="shared" si="10"/>
        <v>10541.440677966104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13261.460677966104</v>
      </c>
    </row>
    <row r="579" spans="1:15" ht="13.5" thickBot="1">
      <c r="A579" s="48"/>
      <c r="B579" s="50"/>
      <c r="C579" s="76"/>
      <c r="D579" s="103"/>
      <c r="E579" s="103"/>
      <c r="F579" s="103"/>
      <c r="G579" s="104"/>
      <c r="H579" s="104"/>
      <c r="I579" s="229">
        <f t="shared" si="10"/>
        <v>0</v>
      </c>
      <c r="J579" s="110"/>
      <c r="K579" s="110"/>
      <c r="L579" s="110"/>
      <c r="M579" s="110"/>
      <c r="N579" s="111"/>
      <c r="O579" s="119"/>
    </row>
    <row r="580" spans="1:15" ht="13.5" thickBot="1">
      <c r="A580" s="314"/>
      <c r="B580" s="80" t="s">
        <v>183</v>
      </c>
      <c r="C580" s="415">
        <v>22334.18</v>
      </c>
      <c r="D580" s="102">
        <v>8625.06</v>
      </c>
      <c r="E580" s="102">
        <v>8625.06</v>
      </c>
      <c r="F580" s="102">
        <v>28034.35</v>
      </c>
      <c r="G580" s="102">
        <v>25931.1</v>
      </c>
      <c r="H580" s="102">
        <f>D580+E580+F580+G580</f>
        <v>71215.57</v>
      </c>
      <c r="I580" s="229">
        <f t="shared" si="10"/>
        <v>50293.48163841809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72627.6616384181</v>
      </c>
    </row>
    <row r="581" spans="1:15" ht="13.5" thickBot="1">
      <c r="A581" s="52"/>
      <c r="B581" s="48"/>
      <c r="C581" s="76"/>
      <c r="D581" s="94"/>
      <c r="E581" s="94"/>
      <c r="F581" s="94"/>
      <c r="G581" s="95"/>
      <c r="H581" s="95"/>
      <c r="I581" s="229">
        <f t="shared" si="10"/>
        <v>0</v>
      </c>
      <c r="J581" s="107"/>
      <c r="K581" s="107"/>
      <c r="L581" s="107"/>
      <c r="M581" s="107"/>
      <c r="N581" s="112"/>
      <c r="O581" s="119"/>
    </row>
    <row r="582" spans="1:15" ht="13.5" thickBot="1">
      <c r="A582" s="54"/>
      <c r="B582" s="58" t="s">
        <v>184</v>
      </c>
      <c r="C582" s="415">
        <v>11944.73</v>
      </c>
      <c r="D582" s="102">
        <v>4176.99</v>
      </c>
      <c r="E582" s="102">
        <v>4176.99</v>
      </c>
      <c r="F582" s="102">
        <v>4176.99</v>
      </c>
      <c r="G582" s="102">
        <v>4176.99</v>
      </c>
      <c r="H582" s="102">
        <f>D582+E582+F582+G582</f>
        <v>16707.96</v>
      </c>
      <c r="I582" s="229">
        <f t="shared" si="10"/>
        <v>11799.406779661016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23744.136779661014</v>
      </c>
    </row>
    <row r="583" spans="1:15" ht="13.5" thickBot="1">
      <c r="A583" s="48"/>
      <c r="B583" s="48"/>
      <c r="C583" s="76"/>
      <c r="D583" s="94"/>
      <c r="E583" s="94"/>
      <c r="F583" s="94"/>
      <c r="G583" s="95"/>
      <c r="H583" s="95"/>
      <c r="I583" s="229">
        <f t="shared" si="10"/>
        <v>0</v>
      </c>
      <c r="J583" s="107"/>
      <c r="K583" s="107"/>
      <c r="L583" s="107"/>
      <c r="M583" s="107"/>
      <c r="N583" s="112"/>
      <c r="O583" s="119"/>
    </row>
    <row r="584" spans="1:15" ht="13.5" thickBot="1">
      <c r="A584" s="314"/>
      <c r="B584" s="80" t="s">
        <v>185</v>
      </c>
      <c r="C584" s="416">
        <v>20361.84</v>
      </c>
      <c r="D584" s="102">
        <v>10440.39</v>
      </c>
      <c r="E584" s="102">
        <v>10440.39</v>
      </c>
      <c r="F584" s="102">
        <v>10440.39</v>
      </c>
      <c r="G584" s="102">
        <v>10440.39</v>
      </c>
      <c r="H584" s="102">
        <f>D584+E584+F584+G584</f>
        <v>41761.56</v>
      </c>
      <c r="I584" s="229">
        <f t="shared" si="10"/>
        <v>29492.62711864407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49854.46711864407</v>
      </c>
    </row>
    <row r="585" spans="1:15" ht="13.5" thickBot="1">
      <c r="A585" s="52"/>
      <c r="B585" s="53"/>
      <c r="C585" s="76"/>
      <c r="D585" s="94"/>
      <c r="E585" s="94"/>
      <c r="F585" s="94"/>
      <c r="G585" s="95"/>
      <c r="H585" s="95"/>
      <c r="I585" s="229">
        <f t="shared" si="10"/>
        <v>0</v>
      </c>
      <c r="J585" s="107"/>
      <c r="K585" s="107"/>
      <c r="L585" s="107"/>
      <c r="M585" s="107"/>
      <c r="N585" s="112"/>
      <c r="O585" s="119"/>
    </row>
    <row r="586" spans="1:15" ht="13.5" thickBot="1">
      <c r="A586" s="54"/>
      <c r="B586" s="80" t="s">
        <v>186</v>
      </c>
      <c r="C586" s="416">
        <v>23241.35</v>
      </c>
      <c r="D586" s="102">
        <v>9363.15</v>
      </c>
      <c r="E586" s="102">
        <v>9363.15</v>
      </c>
      <c r="F586" s="102">
        <v>9363.15</v>
      </c>
      <c r="G586" s="102">
        <v>9363.15</v>
      </c>
      <c r="H586" s="102">
        <f>D586+E586+F586+G586</f>
        <v>37452.6</v>
      </c>
      <c r="I586" s="229">
        <f t="shared" si="10"/>
        <v>26449.57627118644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49690.92627118644</v>
      </c>
    </row>
    <row r="587" spans="1:15" ht="13.5" thickBot="1">
      <c r="A587" s="48"/>
      <c r="B587" s="48"/>
      <c r="C587" s="76"/>
      <c r="D587" s="94"/>
      <c r="E587" s="94"/>
      <c r="F587" s="94"/>
      <c r="G587" s="95"/>
      <c r="H587" s="95"/>
      <c r="I587" s="229">
        <f t="shared" si="10"/>
        <v>0</v>
      </c>
      <c r="J587" s="107"/>
      <c r="K587" s="107"/>
      <c r="L587" s="107"/>
      <c r="M587" s="107"/>
      <c r="N587" s="112"/>
      <c r="O587" s="119"/>
    </row>
    <row r="588" spans="1:15" ht="13.5" thickBot="1">
      <c r="A588" s="54"/>
      <c r="B588" s="80" t="s">
        <v>188</v>
      </c>
      <c r="C588" s="415">
        <v>2458.73</v>
      </c>
      <c r="D588" s="102">
        <v>1160.52</v>
      </c>
      <c r="E588" s="102">
        <v>1160.52</v>
      </c>
      <c r="F588" s="102">
        <v>1160.52</v>
      </c>
      <c r="G588" s="102">
        <v>1160.52</v>
      </c>
      <c r="H588" s="102">
        <f>D588+E588+F588+G588</f>
        <v>4642.08</v>
      </c>
      <c r="I588" s="229">
        <f t="shared" si="10"/>
        <v>3278.305084745763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5737.035084745763</v>
      </c>
    </row>
    <row r="589" spans="1:15" ht="13.5" thickBot="1">
      <c r="A589" s="48"/>
      <c r="B589" s="48"/>
      <c r="C589" s="76"/>
      <c r="D589" s="94"/>
      <c r="E589" s="94"/>
      <c r="F589" s="94"/>
      <c r="G589" s="95"/>
      <c r="H589" s="95"/>
      <c r="I589" s="229">
        <f t="shared" si="10"/>
        <v>0</v>
      </c>
      <c r="J589" s="107"/>
      <c r="K589" s="107"/>
      <c r="L589" s="107"/>
      <c r="M589" s="107"/>
      <c r="N589" s="112"/>
      <c r="O589" s="119"/>
    </row>
    <row r="590" spans="1:15" ht="13.5" thickBot="1">
      <c r="A590" s="54"/>
      <c r="B590" s="80" t="s">
        <v>335</v>
      </c>
      <c r="C590" s="415">
        <v>283.73</v>
      </c>
      <c r="D590" s="102">
        <v>401.76</v>
      </c>
      <c r="E590" s="102">
        <v>401.76</v>
      </c>
      <c r="F590" s="102">
        <v>401.76</v>
      </c>
      <c r="G590" s="102">
        <v>401.76</v>
      </c>
      <c r="H590" s="102">
        <f>D590+E590+F590+G590</f>
        <v>1607.04</v>
      </c>
      <c r="I590" s="229">
        <f t="shared" si="10"/>
        <v>1134.9152542372883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1418.6452542372883</v>
      </c>
    </row>
    <row r="591" spans="1:15" ht="13.5" thickBot="1">
      <c r="A591" s="48"/>
      <c r="B591" s="48"/>
      <c r="C591" s="76"/>
      <c r="D591" s="94"/>
      <c r="E591" s="94"/>
      <c r="F591" s="94"/>
      <c r="G591" s="95"/>
      <c r="H591" s="95"/>
      <c r="I591" s="229">
        <f t="shared" si="10"/>
        <v>0</v>
      </c>
      <c r="J591" s="107"/>
      <c r="K591" s="107"/>
      <c r="L591" s="107"/>
      <c r="M591" s="107"/>
      <c r="N591" s="112"/>
      <c r="O591" s="119"/>
    </row>
    <row r="592" spans="1:15" ht="13.5" thickBot="1">
      <c r="A592" s="9">
        <v>61</v>
      </c>
      <c r="B592" s="9" t="s">
        <v>189</v>
      </c>
      <c r="C592" s="70">
        <v>4078.37</v>
      </c>
      <c r="D592" s="102">
        <v>2225.01</v>
      </c>
      <c r="E592" s="102">
        <v>2225.01</v>
      </c>
      <c r="F592" s="102">
        <v>2225.01</v>
      </c>
      <c r="G592" s="102">
        <v>2225.01</v>
      </c>
      <c r="H592" s="102">
        <f>D592+E592+F592+G592</f>
        <v>8900.04</v>
      </c>
      <c r="I592" s="229">
        <f t="shared" si="10"/>
        <v>6285.338983050849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10363.708983050848</v>
      </c>
    </row>
    <row r="593" spans="1:15" ht="13.5" thickBot="1">
      <c r="A593" s="46"/>
      <c r="B593" s="11"/>
      <c r="C593" s="71"/>
      <c r="D593" s="94"/>
      <c r="E593" s="94"/>
      <c r="F593" s="102"/>
      <c r="G593" s="102"/>
      <c r="H593" s="102"/>
      <c r="I593" s="229">
        <f t="shared" si="10"/>
        <v>0</v>
      </c>
      <c r="J593" s="109"/>
      <c r="K593" s="109"/>
      <c r="L593" s="109"/>
      <c r="M593" s="109"/>
      <c r="N593" s="236"/>
      <c r="O593" s="146"/>
    </row>
    <row r="594" spans="1:15" ht="13.5" thickBot="1">
      <c r="A594" s="54"/>
      <c r="B594" s="80" t="s">
        <v>190</v>
      </c>
      <c r="C594" s="415">
        <v>0</v>
      </c>
      <c r="D594" s="102"/>
      <c r="E594" s="102"/>
      <c r="F594" s="102">
        <v>1900.18</v>
      </c>
      <c r="G594" s="102">
        <v>1425.12</v>
      </c>
      <c r="H594" s="102">
        <f>D594+E594+F594+G594</f>
        <v>3325.3</v>
      </c>
      <c r="I594" s="229">
        <f t="shared" si="10"/>
        <v>2348.3757062146897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2348.3757062146897</v>
      </c>
    </row>
    <row r="595" spans="1:15" ht="13.5" thickBot="1">
      <c r="A595" s="49"/>
      <c r="B595" s="50"/>
      <c r="C595" s="73"/>
      <c r="D595" s="94"/>
      <c r="E595" s="94"/>
      <c r="F595" s="94"/>
      <c r="G595" s="95"/>
      <c r="H595" s="95"/>
      <c r="I595" s="229">
        <f t="shared" si="10"/>
        <v>0</v>
      </c>
      <c r="J595" s="107"/>
      <c r="K595" s="107"/>
      <c r="L595" s="107"/>
      <c r="M595" s="107"/>
      <c r="N595" s="112"/>
      <c r="O595" s="119"/>
    </row>
    <row r="596" spans="1:15" ht="13.5" thickBot="1">
      <c r="A596" s="54"/>
      <c r="B596" s="80" t="s">
        <v>49</v>
      </c>
      <c r="C596" s="415">
        <v>3694.92</v>
      </c>
      <c r="D596" s="102">
        <v>1682.04</v>
      </c>
      <c r="E596" s="102">
        <v>1682.04</v>
      </c>
      <c r="F596" s="102">
        <v>3701.92</v>
      </c>
      <c r="G596" s="102">
        <v>3196.95</v>
      </c>
      <c r="H596" s="102">
        <f>D596+E596+F596+G596</f>
        <v>10262.95</v>
      </c>
      <c r="I596" s="229">
        <f t="shared" si="10"/>
        <v>7247.846045197741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10942.76604519774</v>
      </c>
    </row>
    <row r="597" spans="1:15" ht="13.5" thickBot="1">
      <c r="A597" s="48"/>
      <c r="B597" s="50"/>
      <c r="C597" s="76"/>
      <c r="D597" s="94"/>
      <c r="E597" s="94"/>
      <c r="F597" s="94"/>
      <c r="G597" s="95"/>
      <c r="H597" s="95"/>
      <c r="I597" s="229">
        <f t="shared" si="10"/>
        <v>0</v>
      </c>
      <c r="J597" s="107"/>
      <c r="K597" s="107"/>
      <c r="L597" s="107"/>
      <c r="M597" s="107"/>
      <c r="N597" s="112"/>
      <c r="O597" s="119"/>
    </row>
    <row r="598" spans="1:15" ht="13.5" thickBot="1">
      <c r="A598" s="54"/>
      <c r="B598" s="80" t="s">
        <v>191</v>
      </c>
      <c r="C598" s="415">
        <v>4851.03</v>
      </c>
      <c r="D598" s="102">
        <v>1832.76</v>
      </c>
      <c r="E598" s="102">
        <v>1832.76</v>
      </c>
      <c r="F598" s="102">
        <v>1832.76</v>
      </c>
      <c r="G598" s="102">
        <v>1832.76</v>
      </c>
      <c r="H598" s="102">
        <f>D598+E598+F598+G598</f>
        <v>7331.04</v>
      </c>
      <c r="I598" s="229">
        <f t="shared" si="10"/>
        <v>5177.28813559322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10028.318135593221</v>
      </c>
    </row>
    <row r="599" spans="1:15" ht="13.5" thickBot="1">
      <c r="A599" s="48"/>
      <c r="B599" s="50"/>
      <c r="C599" s="76"/>
      <c r="D599" s="94"/>
      <c r="E599" s="94"/>
      <c r="F599" s="94"/>
      <c r="G599" s="95"/>
      <c r="H599" s="95"/>
      <c r="I599" s="229">
        <f t="shared" si="10"/>
        <v>0</v>
      </c>
      <c r="J599" s="107"/>
      <c r="K599" s="107"/>
      <c r="L599" s="107"/>
      <c r="M599" s="107"/>
      <c r="N599" s="112"/>
      <c r="O599" s="119"/>
    </row>
    <row r="600" spans="1:15" ht="13.5" thickBot="1">
      <c r="A600" s="54"/>
      <c r="B600" s="80" t="s">
        <v>192</v>
      </c>
      <c r="C600" s="415">
        <v>16198.21</v>
      </c>
      <c r="D600" s="102">
        <v>5734.17</v>
      </c>
      <c r="E600" s="102">
        <v>5734.17</v>
      </c>
      <c r="F600" s="102">
        <v>5734.17</v>
      </c>
      <c r="G600" s="102">
        <v>5734.17</v>
      </c>
      <c r="H600" s="102">
        <f>D600+E600+F600+G600</f>
        <v>22936.68</v>
      </c>
      <c r="I600" s="229">
        <f t="shared" si="10"/>
        <v>16198.220338983054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32396.430338983053</v>
      </c>
    </row>
    <row r="601" spans="1:15" ht="13.5" thickBot="1">
      <c r="A601" s="48"/>
      <c r="B601" s="48"/>
      <c r="C601" s="76"/>
      <c r="D601" s="94"/>
      <c r="E601" s="94"/>
      <c r="F601" s="94"/>
      <c r="G601" s="95"/>
      <c r="H601" s="95"/>
      <c r="I601" s="229">
        <f t="shared" si="10"/>
        <v>0</v>
      </c>
      <c r="J601" s="107"/>
      <c r="K601" s="107"/>
      <c r="L601" s="107"/>
      <c r="M601" s="107"/>
      <c r="N601" s="112"/>
      <c r="O601" s="119"/>
    </row>
    <row r="602" spans="1:15" ht="13.5" thickBot="1">
      <c r="A602" s="54"/>
      <c r="B602" s="80" t="s">
        <v>193</v>
      </c>
      <c r="C602" s="415">
        <v>12637.12</v>
      </c>
      <c r="D602" s="102">
        <v>4473.54</v>
      </c>
      <c r="E602" s="102">
        <v>4473.54</v>
      </c>
      <c r="F602" s="102">
        <v>4473.54</v>
      </c>
      <c r="G602" s="102">
        <v>4473.54</v>
      </c>
      <c r="H602" s="102">
        <f>D602+E602+F602+G602</f>
        <v>17894.16</v>
      </c>
      <c r="I602" s="229">
        <f t="shared" si="10"/>
        <v>12637.118644067798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25274.2386440678</v>
      </c>
    </row>
    <row r="603" spans="1:15" ht="13.5" thickBot="1">
      <c r="A603" s="48"/>
      <c r="B603" s="48"/>
      <c r="C603" s="76"/>
      <c r="D603" s="94"/>
      <c r="E603" s="94"/>
      <c r="F603" s="94"/>
      <c r="G603" s="95"/>
      <c r="H603" s="95"/>
      <c r="I603" s="229">
        <f t="shared" si="10"/>
        <v>0</v>
      </c>
      <c r="J603" s="107"/>
      <c r="K603" s="107"/>
      <c r="L603" s="107"/>
      <c r="M603" s="107"/>
      <c r="N603" s="112"/>
      <c r="O603" s="119"/>
    </row>
    <row r="604" spans="1:15" ht="13.5" thickBot="1">
      <c r="A604" s="54"/>
      <c r="B604" s="80" t="s">
        <v>194</v>
      </c>
      <c r="C604" s="465">
        <v>17529.1</v>
      </c>
      <c r="D604" s="102">
        <v>6572.88</v>
      </c>
      <c r="E604" s="102">
        <v>6572.88</v>
      </c>
      <c r="F604" s="102">
        <v>6572.88</v>
      </c>
      <c r="G604" s="102">
        <v>6572.88</v>
      </c>
      <c r="H604" s="102">
        <f>D604+E604+F604+G604</f>
        <v>26291.52</v>
      </c>
      <c r="I604" s="229">
        <f t="shared" si="10"/>
        <v>18567.457627118645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36096.557627118644</v>
      </c>
    </row>
    <row r="605" spans="1:15" ht="13.5" thickBot="1">
      <c r="A605" s="53"/>
      <c r="B605" s="53"/>
      <c r="C605" s="189"/>
      <c r="D605" s="94"/>
      <c r="E605" s="94"/>
      <c r="F605" s="94"/>
      <c r="G605" s="95"/>
      <c r="H605" s="95"/>
      <c r="I605" s="229">
        <f t="shared" si="10"/>
        <v>0</v>
      </c>
      <c r="J605" s="107"/>
      <c r="K605" s="107"/>
      <c r="L605" s="107"/>
      <c r="M605" s="107"/>
      <c r="N605" s="120"/>
      <c r="O605" s="123"/>
    </row>
    <row r="606" spans="1:15" ht="13.5" thickBot="1">
      <c r="A606" s="54"/>
      <c r="B606" s="80" t="s">
        <v>195</v>
      </c>
      <c r="C606" s="187">
        <v>0</v>
      </c>
      <c r="D606" s="102"/>
      <c r="E606" s="102"/>
      <c r="F606" s="102"/>
      <c r="G606" s="102"/>
      <c r="H606" s="102">
        <f>D606+E606+F606+G606</f>
        <v>0</v>
      </c>
      <c r="I606" s="229">
        <f t="shared" si="10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</row>
    <row r="607" spans="1:15" ht="13.5" thickBot="1">
      <c r="A607" s="56"/>
      <c r="B607" s="56"/>
      <c r="C607" s="189"/>
      <c r="D607" s="94"/>
      <c r="E607" s="94"/>
      <c r="F607" s="94"/>
      <c r="G607" s="95"/>
      <c r="H607" s="95"/>
      <c r="I607" s="229">
        <f t="shared" si="10"/>
        <v>0</v>
      </c>
      <c r="J607" s="107"/>
      <c r="K607" s="107"/>
      <c r="L607" s="107"/>
      <c r="M607" s="107"/>
      <c r="N607" s="120"/>
      <c r="O607" s="123"/>
    </row>
    <row r="608" spans="1:15" ht="13.5" thickBot="1">
      <c r="A608" s="314"/>
      <c r="B608" s="58" t="s">
        <v>197</v>
      </c>
      <c r="C608" s="424">
        <v>3594.77</v>
      </c>
      <c r="D608" s="102">
        <v>1761.45</v>
      </c>
      <c r="E608" s="102">
        <v>1761.45</v>
      </c>
      <c r="F608" s="102">
        <v>3690.42</v>
      </c>
      <c r="G608" s="102">
        <v>3208.17</v>
      </c>
      <c r="H608" s="102">
        <f>D608+E608+F608+G608</f>
        <v>10421.49</v>
      </c>
      <c r="I608" s="229">
        <f t="shared" si="10"/>
        <v>7359.8093220339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10954.5793220339</v>
      </c>
    </row>
    <row r="609" spans="1:15" ht="13.5" thickBot="1">
      <c r="A609" s="48"/>
      <c r="B609" s="48"/>
      <c r="C609" s="76"/>
      <c r="D609" s="94"/>
      <c r="E609" s="94"/>
      <c r="F609" s="94"/>
      <c r="G609" s="95"/>
      <c r="H609" s="95"/>
      <c r="I609" s="229">
        <f t="shared" si="10"/>
        <v>0</v>
      </c>
      <c r="J609" s="107"/>
      <c r="K609" s="107"/>
      <c r="L609" s="107"/>
      <c r="M609" s="107"/>
      <c r="N609" s="120"/>
      <c r="O609" s="123"/>
    </row>
    <row r="610" spans="1:15" ht="13.5" thickBot="1">
      <c r="A610" s="54"/>
      <c r="B610" s="80" t="s">
        <v>198</v>
      </c>
      <c r="C610" s="415">
        <v>9512.37</v>
      </c>
      <c r="D610" s="102">
        <v>3111.78</v>
      </c>
      <c r="E610" s="102">
        <v>3111.78</v>
      </c>
      <c r="F610" s="102">
        <v>7976.83</v>
      </c>
      <c r="G610" s="102">
        <v>6760.56</v>
      </c>
      <c r="H610" s="102">
        <f>D610+E610+F610+G610</f>
        <v>20960.95</v>
      </c>
      <c r="I610" s="229">
        <f t="shared" si="10"/>
        <v>14802.930790960454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24315.300790960457</v>
      </c>
    </row>
    <row r="611" spans="1:15" ht="13.5" thickBot="1">
      <c r="A611" s="48"/>
      <c r="B611" s="48"/>
      <c r="C611" s="76"/>
      <c r="D611" s="94"/>
      <c r="E611" s="94"/>
      <c r="F611" s="94"/>
      <c r="G611" s="95"/>
      <c r="H611" s="95"/>
      <c r="I611" s="229">
        <f t="shared" si="10"/>
        <v>0</v>
      </c>
      <c r="J611" s="107"/>
      <c r="K611" s="107"/>
      <c r="L611" s="107"/>
      <c r="M611" s="107"/>
      <c r="N611" s="120"/>
      <c r="O611" s="123"/>
    </row>
    <row r="612" spans="1:15" ht="13.5" thickBot="1">
      <c r="A612" s="54"/>
      <c r="B612" s="58" t="s">
        <v>54</v>
      </c>
      <c r="C612" s="415">
        <v>2785.33</v>
      </c>
      <c r="D612" s="102">
        <v>986.01</v>
      </c>
      <c r="E612" s="102">
        <v>986.01</v>
      </c>
      <c r="F612" s="102">
        <v>986.01</v>
      </c>
      <c r="G612" s="102">
        <v>986.01</v>
      </c>
      <c r="H612" s="102">
        <f>D612+E612+F612+G612</f>
        <v>3944.04</v>
      </c>
      <c r="I612" s="229">
        <f t="shared" si="10"/>
        <v>2785.3389830508477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5570.668983050848</v>
      </c>
    </row>
    <row r="613" spans="1:15" ht="13.5" thickBot="1">
      <c r="A613" s="48"/>
      <c r="B613" s="50"/>
      <c r="C613" s="76"/>
      <c r="D613" s="94"/>
      <c r="E613" s="94"/>
      <c r="F613" s="94"/>
      <c r="G613" s="95"/>
      <c r="H613" s="95"/>
      <c r="I613" s="229">
        <f t="shared" si="10"/>
        <v>0</v>
      </c>
      <c r="J613" s="107"/>
      <c r="K613" s="107"/>
      <c r="L613" s="107"/>
      <c r="M613" s="107"/>
      <c r="N613" s="120"/>
      <c r="O613" s="123"/>
    </row>
    <row r="614" spans="1:15" ht="13.5" thickBot="1">
      <c r="A614" s="54"/>
      <c r="B614" s="80" t="s">
        <v>199</v>
      </c>
      <c r="C614" s="415">
        <v>10035.87</v>
      </c>
      <c r="D614" s="102">
        <v>3911.1</v>
      </c>
      <c r="E614" s="102">
        <v>3911.1</v>
      </c>
      <c r="F614" s="102">
        <v>8778.02</v>
      </c>
      <c r="G614" s="102">
        <v>9433.8</v>
      </c>
      <c r="H614" s="102">
        <f>D614+E614+F614+G614</f>
        <v>26034.02</v>
      </c>
      <c r="I614" s="229">
        <f aca="true" t="shared" si="11" ref="I614:I655">H614/1.2/1.18</f>
        <v>18385.60734463277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28421.477344632767</v>
      </c>
    </row>
    <row r="615" spans="1:15" ht="13.5" thickBot="1">
      <c r="A615" s="48"/>
      <c r="B615" s="48"/>
      <c r="C615" s="76"/>
      <c r="D615" s="94"/>
      <c r="E615" s="94"/>
      <c r="F615" s="94"/>
      <c r="G615" s="95"/>
      <c r="H615" s="95"/>
      <c r="I615" s="229">
        <f t="shared" si="11"/>
        <v>0</v>
      </c>
      <c r="J615" s="107"/>
      <c r="K615" s="107"/>
      <c r="L615" s="107"/>
      <c r="M615" s="107"/>
      <c r="N615" s="120"/>
      <c r="O615" s="123"/>
    </row>
    <row r="616" spans="1:15" ht="13.5" thickBot="1">
      <c r="A616" s="54"/>
      <c r="B616" s="80" t="s">
        <v>336</v>
      </c>
      <c r="C616" s="415">
        <v>2563.73</v>
      </c>
      <c r="D616" s="102">
        <v>1210.08</v>
      </c>
      <c r="E616" s="102">
        <v>1210.08</v>
      </c>
      <c r="F616" s="102">
        <v>4025.9</v>
      </c>
      <c r="G616" s="102">
        <v>3814.95</v>
      </c>
      <c r="H616" s="102">
        <f>D616+E616+F616+G616</f>
        <v>10261.009999999998</v>
      </c>
      <c r="I616" s="229">
        <f t="shared" si="11"/>
        <v>7246.475988700564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9810.205988700563</v>
      </c>
    </row>
    <row r="617" spans="1:15" ht="13.5" thickBot="1">
      <c r="A617" s="48"/>
      <c r="B617" s="50"/>
      <c r="C617" s="76"/>
      <c r="D617" s="94"/>
      <c r="E617" s="94"/>
      <c r="F617" s="94"/>
      <c r="G617" s="95"/>
      <c r="H617" s="95"/>
      <c r="I617" s="229">
        <f t="shared" si="11"/>
        <v>0</v>
      </c>
      <c r="J617" s="107"/>
      <c r="K617" s="107"/>
      <c r="L617" s="107"/>
      <c r="M617" s="107"/>
      <c r="N617" s="120"/>
      <c r="O617" s="123"/>
    </row>
    <row r="618" spans="1:15" ht="13.5" thickBot="1">
      <c r="A618" s="54"/>
      <c r="B618" s="80" t="s">
        <v>332</v>
      </c>
      <c r="C618" s="415">
        <v>3278.31</v>
      </c>
      <c r="D618" s="102">
        <v>1160.52</v>
      </c>
      <c r="E618" s="102">
        <v>1160.52</v>
      </c>
      <c r="F618" s="102">
        <v>3321.62</v>
      </c>
      <c r="G618" s="102">
        <v>2781.33</v>
      </c>
      <c r="H618" s="102">
        <f>D618+E618+F618+G618</f>
        <v>8423.99</v>
      </c>
      <c r="I618" s="229">
        <f t="shared" si="11"/>
        <v>5949.14548022599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9227.45548022599</v>
      </c>
    </row>
    <row r="619" spans="1:15" ht="13.5" thickBot="1">
      <c r="A619" s="49"/>
      <c r="B619" s="50"/>
      <c r="C619" s="73"/>
      <c r="D619" s="102"/>
      <c r="E619" s="102"/>
      <c r="F619" s="94"/>
      <c r="G619" s="95"/>
      <c r="H619" s="95"/>
      <c r="I619" s="229">
        <f t="shared" si="11"/>
        <v>0</v>
      </c>
      <c r="J619" s="107"/>
      <c r="K619" s="107"/>
      <c r="L619" s="107"/>
      <c r="M619" s="107"/>
      <c r="N619" s="120"/>
      <c r="O619" s="123"/>
    </row>
    <row r="620" spans="1:15" ht="13.5" thickBot="1">
      <c r="A620" s="54"/>
      <c r="B620" s="58" t="s">
        <v>55</v>
      </c>
      <c r="C620" s="187">
        <v>2506.28</v>
      </c>
      <c r="D620" s="102">
        <v>887.22</v>
      </c>
      <c r="E620" s="102">
        <v>887.22</v>
      </c>
      <c r="F620" s="102">
        <v>2951.8</v>
      </c>
      <c r="G620" s="102">
        <v>2435.64</v>
      </c>
      <c r="H620" s="102">
        <f>D620+E620+F620+G620</f>
        <v>7161.879999999999</v>
      </c>
      <c r="I620" s="229">
        <f t="shared" si="11"/>
        <v>5057.8248587570615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7564.104858757062</v>
      </c>
    </row>
    <row r="621" spans="1:15" ht="13.5" thickBot="1">
      <c r="A621" s="48"/>
      <c r="B621" s="50"/>
      <c r="C621" s="76"/>
      <c r="D621" s="94"/>
      <c r="E621" s="94"/>
      <c r="F621" s="94"/>
      <c r="G621" s="95"/>
      <c r="H621" s="95"/>
      <c r="I621" s="229">
        <f t="shared" si="11"/>
        <v>0</v>
      </c>
      <c r="J621" s="107"/>
      <c r="K621" s="107"/>
      <c r="L621" s="107"/>
      <c r="M621" s="107"/>
      <c r="N621" s="120"/>
      <c r="O621" s="123"/>
    </row>
    <row r="622" spans="1:15" ht="13.5" thickBot="1">
      <c r="A622" s="54"/>
      <c r="B622" s="80" t="s">
        <v>200</v>
      </c>
      <c r="C622" s="415">
        <v>2506.28</v>
      </c>
      <c r="D622" s="102">
        <v>887.22</v>
      </c>
      <c r="E622" s="102">
        <v>887.22</v>
      </c>
      <c r="F622" s="102">
        <v>2903.46</v>
      </c>
      <c r="G622" s="102">
        <v>2399.4</v>
      </c>
      <c r="H622" s="102">
        <f>D622+E622+F622+G622</f>
        <v>7077.299999999999</v>
      </c>
      <c r="I622" s="229">
        <f t="shared" si="11"/>
        <v>4998.093220338983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7504.373220338983</v>
      </c>
    </row>
    <row r="623" spans="1:15" ht="13.5" thickBot="1">
      <c r="A623" s="52"/>
      <c r="B623" s="53"/>
      <c r="C623" s="76"/>
      <c r="D623" s="94"/>
      <c r="E623" s="94"/>
      <c r="F623" s="94"/>
      <c r="G623" s="95"/>
      <c r="H623" s="95"/>
      <c r="I623" s="229">
        <f t="shared" si="11"/>
        <v>0</v>
      </c>
      <c r="J623" s="107"/>
      <c r="K623" s="107"/>
      <c r="L623" s="107"/>
      <c r="M623" s="107"/>
      <c r="N623" s="120"/>
      <c r="O623" s="123"/>
    </row>
    <row r="624" spans="1:15" ht="13.5" thickBot="1">
      <c r="A624" s="54"/>
      <c r="B624" s="80" t="s">
        <v>201</v>
      </c>
      <c r="C624" s="415">
        <v>2694.48</v>
      </c>
      <c r="D624" s="241">
        <v>1198.29</v>
      </c>
      <c r="E624" s="241">
        <v>1198.29</v>
      </c>
      <c r="F624" s="241">
        <v>3359.39</v>
      </c>
      <c r="G624" s="102">
        <v>2819.1</v>
      </c>
      <c r="H624" s="102">
        <f>D624+E624+F624+G624</f>
        <v>8575.07</v>
      </c>
      <c r="I624" s="229">
        <f t="shared" si="11"/>
        <v>6055.840395480226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8750.320395480227</v>
      </c>
    </row>
    <row r="625" spans="1:15" ht="13.5" thickBot="1">
      <c r="A625" s="48"/>
      <c r="B625" s="50"/>
      <c r="C625" s="76"/>
      <c r="D625" s="103"/>
      <c r="E625" s="103"/>
      <c r="F625" s="103"/>
      <c r="G625" s="95"/>
      <c r="H625" s="95"/>
      <c r="I625" s="229">
        <f t="shared" si="11"/>
        <v>0</v>
      </c>
      <c r="J625" s="107"/>
      <c r="K625" s="107"/>
      <c r="L625" s="107"/>
      <c r="M625" s="107"/>
      <c r="N625" s="120"/>
      <c r="O625" s="123"/>
    </row>
    <row r="626" spans="1:15" ht="13.5" thickBot="1">
      <c r="A626" s="314"/>
      <c r="B626" s="58" t="s">
        <v>202</v>
      </c>
      <c r="C626" s="415">
        <v>2557.29</v>
      </c>
      <c r="D626" s="102">
        <v>905.28</v>
      </c>
      <c r="E626" s="102">
        <v>905.28</v>
      </c>
      <c r="F626" s="102">
        <v>6983.3</v>
      </c>
      <c r="G626" s="102">
        <v>7748.13</v>
      </c>
      <c r="H626" s="102">
        <f>D626+E626+F626+G626</f>
        <v>16541.99</v>
      </c>
      <c r="I626" s="229">
        <f t="shared" si="11"/>
        <v>11682.196327683618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14239.486327683619</v>
      </c>
    </row>
    <row r="627" spans="1:15" ht="13.5" thickBot="1">
      <c r="A627" s="52"/>
      <c r="B627" s="53"/>
      <c r="C627" s="76"/>
      <c r="D627" s="94"/>
      <c r="E627" s="94"/>
      <c r="F627" s="94"/>
      <c r="G627" s="95"/>
      <c r="H627" s="95"/>
      <c r="I627" s="229">
        <f t="shared" si="11"/>
        <v>0</v>
      </c>
      <c r="J627" s="107"/>
      <c r="K627" s="107"/>
      <c r="L627" s="107"/>
      <c r="M627" s="107"/>
      <c r="N627" s="120"/>
      <c r="O627" s="123"/>
    </row>
    <row r="628" spans="1:15" ht="13.5" thickBot="1">
      <c r="A628" s="314"/>
      <c r="B628" s="80" t="s">
        <v>204</v>
      </c>
      <c r="C628" s="416">
        <v>3092.97</v>
      </c>
      <c r="D628" s="102">
        <v>1094.91</v>
      </c>
      <c r="E628" s="102">
        <v>1094.91</v>
      </c>
      <c r="F628" s="102">
        <v>7274.5</v>
      </c>
      <c r="G628" s="102">
        <v>8089.98</v>
      </c>
      <c r="H628" s="102">
        <f>D628+E628+F628+G628</f>
        <v>17554.3</v>
      </c>
      <c r="I628" s="229">
        <f t="shared" si="11"/>
        <v>12397.104519774013</v>
      </c>
      <c r="J628" s="109"/>
      <c r="K628" s="109"/>
      <c r="L628" s="109"/>
      <c r="M628" s="109"/>
      <c r="N628" s="236">
        <f>J628+K628+L628+M628</f>
        <v>0</v>
      </c>
      <c r="O628" s="146">
        <f>C628+I628-N628</f>
        <v>15490.074519774013</v>
      </c>
    </row>
    <row r="629" spans="1:15" ht="13.5" thickBot="1">
      <c r="A629" s="48"/>
      <c r="B629" s="50"/>
      <c r="C629" s="76"/>
      <c r="D629" s="94"/>
      <c r="E629" s="94"/>
      <c r="F629" s="94"/>
      <c r="G629" s="95"/>
      <c r="H629" s="95"/>
      <c r="I629" s="229">
        <f t="shared" si="11"/>
        <v>0</v>
      </c>
      <c r="J629" s="107"/>
      <c r="K629" s="107"/>
      <c r="L629" s="107"/>
      <c r="M629" s="107"/>
      <c r="N629" s="120"/>
      <c r="O629" s="123"/>
    </row>
    <row r="630" spans="1:15" ht="13.5" thickBot="1">
      <c r="A630" s="54"/>
      <c r="B630" s="80" t="s">
        <v>205</v>
      </c>
      <c r="C630" s="416">
        <v>3726.32</v>
      </c>
      <c r="D630" s="102">
        <v>1490.22</v>
      </c>
      <c r="E630" s="102">
        <v>1490.22</v>
      </c>
      <c r="F630" s="102">
        <v>1490.22</v>
      </c>
      <c r="G630" s="102">
        <v>1490.22</v>
      </c>
      <c r="H630" s="102">
        <f>D630+E630+F630+G630</f>
        <v>5960.88</v>
      </c>
      <c r="I630" s="229">
        <f t="shared" si="11"/>
        <v>4209.661016949153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7935.981016949154</v>
      </c>
    </row>
    <row r="631" spans="1:15" ht="13.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1"/>
        <v>0</v>
      </c>
      <c r="J631" s="275"/>
      <c r="K631" s="275"/>
      <c r="L631" s="275"/>
      <c r="M631" s="275"/>
      <c r="N631" s="274"/>
      <c r="O631" s="276"/>
    </row>
    <row r="632" spans="1:15" ht="13.5" thickBot="1">
      <c r="A632" s="46"/>
      <c r="B632" s="11" t="s">
        <v>285</v>
      </c>
      <c r="C632" s="190">
        <v>3022.29</v>
      </c>
      <c r="D632" s="102">
        <v>1069.89</v>
      </c>
      <c r="E632" s="102">
        <v>1069.89</v>
      </c>
      <c r="F632" s="102">
        <v>1069.89</v>
      </c>
      <c r="G632" s="102">
        <v>1069.89</v>
      </c>
      <c r="H632" s="102">
        <f>D632+E632+F632+G632</f>
        <v>4279.56</v>
      </c>
      <c r="I632" s="229">
        <f t="shared" si="11"/>
        <v>3022.288135593221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6044.578135593221</v>
      </c>
    </row>
    <row r="633" spans="1:15" ht="13.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1"/>
        <v>0</v>
      </c>
      <c r="J633" s="285"/>
      <c r="K633" s="285"/>
      <c r="L633" s="285"/>
      <c r="M633" s="285"/>
      <c r="N633" s="284"/>
      <c r="O633" s="159"/>
    </row>
    <row r="634" spans="1:15" ht="13.5" thickBot="1">
      <c r="A634" s="46"/>
      <c r="B634" s="11" t="s">
        <v>286</v>
      </c>
      <c r="C634" s="190">
        <v>2464.31</v>
      </c>
      <c r="D634" s="102">
        <v>872.37</v>
      </c>
      <c r="E634" s="102">
        <v>872.37</v>
      </c>
      <c r="F634" s="102">
        <v>3364.6</v>
      </c>
      <c r="G634" s="102">
        <v>3364.59</v>
      </c>
      <c r="H634" s="102">
        <f>D634+E634+F634+G634</f>
        <v>8473.93</v>
      </c>
      <c r="I634" s="229">
        <f t="shared" si="11"/>
        <v>5984.41384180791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8448.72384180791</v>
      </c>
    </row>
    <row r="635" spans="1:15" ht="13.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1"/>
        <v>0</v>
      </c>
      <c r="J635" s="285"/>
      <c r="K635" s="285"/>
      <c r="L635" s="285"/>
      <c r="M635" s="285"/>
      <c r="N635" s="284"/>
      <c r="O635" s="159"/>
    </row>
    <row r="636" spans="1:15" ht="13.5" thickBot="1">
      <c r="A636" s="46"/>
      <c r="B636" s="11" t="s">
        <v>287</v>
      </c>
      <c r="C636" s="190">
        <v>2185.33</v>
      </c>
      <c r="D636" s="102">
        <v>773.61</v>
      </c>
      <c r="E636" s="102">
        <v>773.61</v>
      </c>
      <c r="F636" s="102">
        <v>6815.45</v>
      </c>
      <c r="G636" s="102">
        <v>5982.36</v>
      </c>
      <c r="H636" s="102">
        <f>D636+E636+F636+G636</f>
        <v>14345.029999999999</v>
      </c>
      <c r="I636" s="229">
        <f t="shared" si="11"/>
        <v>10130.670903954802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12316.000903954802</v>
      </c>
    </row>
    <row r="637" spans="1:15" ht="13.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1"/>
        <v>0</v>
      </c>
      <c r="J637" s="285"/>
      <c r="K637" s="285"/>
      <c r="L637" s="285"/>
      <c r="M637" s="285"/>
      <c r="N637" s="284"/>
      <c r="O637" s="159"/>
    </row>
    <row r="638" spans="1:15" ht="13.5" thickBot="1">
      <c r="A638" s="46"/>
      <c r="B638" s="11" t="s">
        <v>288</v>
      </c>
      <c r="C638" s="190">
        <v>9198.09</v>
      </c>
      <c r="D638" s="102">
        <v>2326.44</v>
      </c>
      <c r="E638" s="102">
        <v>2326.44</v>
      </c>
      <c r="F638" s="102">
        <v>8645.81</v>
      </c>
      <c r="G638" s="102">
        <v>7065.96</v>
      </c>
      <c r="H638" s="102">
        <f>D638+E638+F638+G638</f>
        <v>20364.649999999998</v>
      </c>
      <c r="I638" s="229">
        <f t="shared" si="11"/>
        <v>14381.814971751412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23579.904971751414</v>
      </c>
    </row>
    <row r="639" spans="1:15" ht="13.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1"/>
        <v>0</v>
      </c>
      <c r="J639" s="285"/>
      <c r="K639" s="285"/>
      <c r="L639" s="285"/>
      <c r="M639" s="285"/>
      <c r="N639" s="284"/>
      <c r="O639" s="159"/>
    </row>
    <row r="640" spans="1:15" ht="13.5" thickBot="1">
      <c r="A640" s="46"/>
      <c r="B640" s="11" t="s">
        <v>289</v>
      </c>
      <c r="C640" s="190">
        <v>19020.86</v>
      </c>
      <c r="D640" s="102">
        <v>7154.49</v>
      </c>
      <c r="E640" s="102">
        <v>7154.49</v>
      </c>
      <c r="F640" s="102">
        <v>12482.57</v>
      </c>
      <c r="G640" s="102">
        <v>11740.37</v>
      </c>
      <c r="H640" s="102">
        <f>D640+E640+F640+G640</f>
        <v>38531.92</v>
      </c>
      <c r="I640" s="229">
        <f t="shared" si="11"/>
        <v>27211.807909604522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46232.667909604526</v>
      </c>
    </row>
    <row r="641" spans="1:15" ht="13.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1"/>
        <v>0</v>
      </c>
      <c r="J641" s="285"/>
      <c r="K641" s="285"/>
      <c r="L641" s="285"/>
      <c r="M641" s="285"/>
      <c r="N641" s="284"/>
      <c r="O641" s="159"/>
    </row>
    <row r="642" spans="1:15" ht="13.5" thickBot="1">
      <c r="A642" s="46"/>
      <c r="B642" s="11" t="s">
        <v>290</v>
      </c>
      <c r="C642" s="190">
        <v>2692.29</v>
      </c>
      <c r="D642" s="102">
        <v>953.07</v>
      </c>
      <c r="E642" s="102">
        <v>953.07</v>
      </c>
      <c r="F642" s="102">
        <v>953.07</v>
      </c>
      <c r="G642" s="102">
        <v>953.07</v>
      </c>
      <c r="H642" s="102">
        <f>D642+E642+F642+G642</f>
        <v>3812.28</v>
      </c>
      <c r="I642" s="229">
        <f t="shared" si="11"/>
        <v>2692.2881355932204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5384.57813559322</v>
      </c>
    </row>
    <row r="643" spans="1:15" ht="13.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1"/>
        <v>0</v>
      </c>
      <c r="J643" s="285"/>
      <c r="K643" s="285"/>
      <c r="L643" s="285"/>
      <c r="M643" s="285"/>
      <c r="N643" s="284"/>
      <c r="O643" s="159"/>
    </row>
    <row r="644" spans="1:15" ht="13.5" thickBot="1">
      <c r="A644" s="46"/>
      <c r="B644" s="11" t="s">
        <v>291</v>
      </c>
      <c r="C644" s="190">
        <v>12808.74</v>
      </c>
      <c r="D644" s="102">
        <v>4988.58</v>
      </c>
      <c r="E644" s="102">
        <v>4988.58</v>
      </c>
      <c r="F644" s="102">
        <v>9724.34</v>
      </c>
      <c r="G644" s="102">
        <v>8540.4</v>
      </c>
      <c r="H644" s="102">
        <f>D644+E644+F644+G644</f>
        <v>28241.9</v>
      </c>
      <c r="I644" s="229">
        <f t="shared" si="11"/>
        <v>19944.844632768363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32753.58463276836</v>
      </c>
    </row>
    <row r="645" spans="1:15" ht="13.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1"/>
        <v>0</v>
      </c>
      <c r="J645" s="285"/>
      <c r="K645" s="285"/>
      <c r="L645" s="285"/>
      <c r="M645" s="285"/>
      <c r="N645" s="284"/>
      <c r="O645" s="159"/>
    </row>
    <row r="646" spans="1:15" ht="13.5" thickBot="1">
      <c r="A646" s="46"/>
      <c r="B646" s="11" t="s">
        <v>292</v>
      </c>
      <c r="C646" s="190">
        <v>18356.24</v>
      </c>
      <c r="D646" s="102">
        <v>7445.64</v>
      </c>
      <c r="E646" s="102">
        <v>7445.64</v>
      </c>
      <c r="F646" s="102">
        <v>12860.56</v>
      </c>
      <c r="G646" s="102">
        <v>13707.78</v>
      </c>
      <c r="H646" s="102">
        <f>D646+E646+F646+G646</f>
        <v>41459.62</v>
      </c>
      <c r="I646" s="229">
        <f t="shared" si="11"/>
        <v>29279.392655367235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47635.63265536724</v>
      </c>
    </row>
    <row r="647" spans="1:15" ht="13.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1"/>
        <v>0</v>
      </c>
      <c r="J647" s="285"/>
      <c r="K647" s="285"/>
      <c r="L647" s="285"/>
      <c r="M647" s="285"/>
      <c r="N647" s="284"/>
      <c r="O647" s="159"/>
    </row>
    <row r="648" spans="1:15" ht="13.5" thickBot="1">
      <c r="A648" s="46"/>
      <c r="B648" s="11" t="s">
        <v>293</v>
      </c>
      <c r="C648" s="190">
        <v>9835.47</v>
      </c>
      <c r="D648" s="102">
        <v>7892.55</v>
      </c>
      <c r="E648" s="102">
        <v>7892.55</v>
      </c>
      <c r="F648" s="102">
        <v>13497.08</v>
      </c>
      <c r="G648" s="102">
        <v>12095.94</v>
      </c>
      <c r="H648" s="102">
        <f>D648+E648+F648+G648</f>
        <v>41378.12</v>
      </c>
      <c r="I648" s="229">
        <f t="shared" si="11"/>
        <v>29221.836158192094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39057.30615819209</v>
      </c>
    </row>
    <row r="649" spans="1:15" ht="13.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1"/>
        <v>0</v>
      </c>
      <c r="J649" s="285"/>
      <c r="K649" s="285"/>
      <c r="L649" s="285"/>
      <c r="M649" s="285"/>
      <c r="N649" s="284"/>
      <c r="O649" s="159"/>
    </row>
    <row r="650" spans="1:15" ht="13.5" thickBot="1">
      <c r="A650" s="46"/>
      <c r="B650" s="11" t="s">
        <v>294</v>
      </c>
      <c r="C650" s="190">
        <v>17881.93</v>
      </c>
      <c r="D650" s="102">
        <v>15967.8</v>
      </c>
      <c r="E650" s="102">
        <v>15967.8</v>
      </c>
      <c r="F650" s="102">
        <v>21889.73</v>
      </c>
      <c r="G650" s="102">
        <v>22690.26</v>
      </c>
      <c r="H650" s="102">
        <f>D650+E650+F650+G650</f>
        <v>76515.59</v>
      </c>
      <c r="I650" s="229">
        <f t="shared" si="11"/>
        <v>54036.433615819216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71918.36361581922</v>
      </c>
    </row>
    <row r="651" spans="1:15" ht="13.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1"/>
        <v>0</v>
      </c>
      <c r="J651" s="285"/>
      <c r="K651" s="285"/>
      <c r="L651" s="285"/>
      <c r="M651" s="285"/>
      <c r="N651" s="284"/>
      <c r="O651" s="159"/>
    </row>
    <row r="652" spans="1:15" ht="13.5" thickBot="1">
      <c r="A652" s="46"/>
      <c r="B652" s="11" t="s">
        <v>316</v>
      </c>
      <c r="C652" s="190">
        <v>6575.62</v>
      </c>
      <c r="D652" s="102">
        <v>2987.1</v>
      </c>
      <c r="E652" s="102">
        <v>2987.1</v>
      </c>
      <c r="F652" s="102">
        <v>3182.32</v>
      </c>
      <c r="G652" s="102">
        <v>3572.76</v>
      </c>
      <c r="H652" s="102">
        <f>D652+E652+F652+G652</f>
        <v>12729.28</v>
      </c>
      <c r="I652" s="229">
        <f t="shared" si="11"/>
        <v>8989.604519774011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15565.224519774012</v>
      </c>
    </row>
    <row r="653" spans="1:15" ht="13.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1"/>
        <v>0</v>
      </c>
      <c r="J653" s="285"/>
      <c r="K653" s="285"/>
      <c r="L653" s="285"/>
      <c r="M653" s="285"/>
      <c r="N653" s="284"/>
      <c r="O653" s="159"/>
    </row>
    <row r="654" spans="1:15" ht="13.5" thickBot="1">
      <c r="A654" s="46"/>
      <c r="B654" s="11" t="s">
        <v>357</v>
      </c>
      <c r="C654" s="190">
        <v>2506.28</v>
      </c>
      <c r="D654" s="102">
        <v>887.22</v>
      </c>
      <c r="E654" s="102">
        <v>887.22</v>
      </c>
      <c r="F654" s="102">
        <v>3290.83</v>
      </c>
      <c r="G654" s="102">
        <v>2689.92</v>
      </c>
      <c r="H654" s="102">
        <f>D654+E654+F654+G654</f>
        <v>7755.1900000000005</v>
      </c>
      <c r="I654" s="229">
        <f t="shared" si="11"/>
        <v>5476.829096045199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7983.109096045198</v>
      </c>
    </row>
    <row r="655" spans="1:15" ht="13.5" thickBot="1">
      <c r="A655" s="48"/>
      <c r="B655" s="48" t="s">
        <v>381</v>
      </c>
      <c r="C655" s="76">
        <v>3702.78</v>
      </c>
      <c r="D655" s="273">
        <v>2675.43</v>
      </c>
      <c r="E655" s="273">
        <v>2675.43</v>
      </c>
      <c r="F655" s="273">
        <v>5233.1</v>
      </c>
      <c r="G655" s="273">
        <v>4593.69</v>
      </c>
      <c r="H655" s="102">
        <f>D655+E655+F655+G655</f>
        <v>15177.649999999998</v>
      </c>
      <c r="I655" s="229">
        <f t="shared" si="11"/>
        <v>10718.679378531073</v>
      </c>
      <c r="J655" s="109"/>
      <c r="K655" s="109"/>
      <c r="L655" s="109"/>
      <c r="M655" s="109"/>
      <c r="N655" s="236">
        <f>J655+K655+L655+M655</f>
        <v>0</v>
      </c>
      <c r="O655" s="146">
        <f>C655+I655-N655</f>
        <v>14421.459378531074</v>
      </c>
    </row>
    <row r="656" spans="1:15" ht="13.5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</row>
    <row r="657" spans="1:15" ht="13.5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557430.3300000001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234425.03999999992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234425.03999999992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385292.3900000001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377739.7200000001</v>
      </c>
      <c r="H657" s="137">
        <f>D657+E657+F657+G657</f>
        <v>1231882.19</v>
      </c>
      <c r="I657" s="37">
        <f aca="true" t="shared" si="12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869973.2980225991</v>
      </c>
      <c r="J657" s="37">
        <f t="shared" si="12"/>
        <v>0</v>
      </c>
      <c r="K657" s="37">
        <f t="shared" si="12"/>
        <v>0</v>
      </c>
      <c r="L657" s="37">
        <f t="shared" si="12"/>
        <v>0</v>
      </c>
      <c r="M657" s="37">
        <f t="shared" si="12"/>
        <v>0</v>
      </c>
      <c r="N657" s="37">
        <f t="shared" si="12"/>
        <v>0</v>
      </c>
      <c r="O657" s="37">
        <f t="shared" si="12"/>
        <v>1427403.628022599</v>
      </c>
    </row>
    <row r="658" spans="1:15" ht="13.5" thickBot="1">
      <c r="A658" s="1"/>
      <c r="B658" s="134" t="s">
        <v>410</v>
      </c>
      <c r="C658" s="78"/>
      <c r="D658" s="42"/>
      <c r="E658" s="42"/>
      <c r="F658" s="42"/>
      <c r="G658" s="42"/>
      <c r="H658" s="137"/>
      <c r="I658" s="229">
        <f>H657-I657</f>
        <v>361908.89197740087</v>
      </c>
      <c r="J658" s="42"/>
      <c r="K658" s="42"/>
      <c r="L658" s="42"/>
      <c r="M658" s="42"/>
      <c r="N658" s="145"/>
      <c r="O658" s="146"/>
    </row>
    <row r="659" spans="1:15" ht="13.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/>
      <c r="O659" s="146"/>
    </row>
    <row r="660" spans="1:15" ht="13.5" thickBot="1">
      <c r="A660" s="154"/>
      <c r="B660" s="155" t="s">
        <v>5</v>
      </c>
      <c r="C660" s="187"/>
      <c r="D660" s="167"/>
      <c r="E660" s="167"/>
      <c r="F660" s="167"/>
      <c r="G660" s="167"/>
      <c r="H660" s="163"/>
      <c r="I660" s="243">
        <f>I659+I658+I657</f>
        <v>1231882.19</v>
      </c>
      <c r="J660" s="167"/>
      <c r="K660" s="167"/>
      <c r="L660" s="167"/>
      <c r="M660" s="167"/>
      <c r="N660" s="164"/>
      <c r="O660" s="2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0"/>
  <sheetViews>
    <sheetView zoomScalePageLayoutView="0" workbookViewId="0" topLeftCell="A1">
      <selection activeCell="R27" sqref="R27"/>
    </sheetView>
  </sheetViews>
  <sheetFormatPr defaultColWidth="9.00390625" defaultRowHeight="12.75"/>
  <cols>
    <col min="1" max="1" width="6.00390625" style="0" customWidth="1"/>
    <col min="2" max="2" width="24.75390625" style="0" customWidth="1"/>
    <col min="4" max="4" width="11.875" style="0" customWidth="1"/>
    <col min="5" max="5" width="11.125" style="0" customWidth="1"/>
    <col min="6" max="6" width="11.00390625" style="0" customWidth="1"/>
    <col min="7" max="7" width="10.875" style="0" customWidth="1"/>
    <col min="15" max="15" width="13.375" style="0" customWidth="1"/>
  </cols>
  <sheetData>
    <row r="1" spans="1:15" ht="12.75">
      <c r="A1" s="12"/>
      <c r="B1" s="17"/>
      <c r="C1" s="18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2"/>
      <c r="B2" s="252"/>
      <c r="C2" s="330"/>
      <c r="D2" s="12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2"/>
      <c r="B3" s="17"/>
      <c r="C3" s="18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3.5" thickBot="1">
      <c r="A4" s="12"/>
      <c r="B4" s="252" t="s">
        <v>295</v>
      </c>
      <c r="C4" s="330"/>
      <c r="D4" s="12"/>
      <c r="E4" s="17" t="s">
        <v>360</v>
      </c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.75" thickBot="1">
      <c r="A5" s="327"/>
      <c r="B5" s="326" t="s">
        <v>358</v>
      </c>
      <c r="C5" s="18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3.5" thickBot="1">
      <c r="A6" s="220"/>
      <c r="B6" s="221"/>
      <c r="C6" s="209"/>
      <c r="D6" s="240"/>
      <c r="E6" s="240" t="s">
        <v>395</v>
      </c>
      <c r="F6" s="232"/>
      <c r="G6" s="232"/>
      <c r="H6" s="233"/>
      <c r="I6" s="223"/>
      <c r="J6" s="249"/>
      <c r="K6" s="85" t="s">
        <v>396</v>
      </c>
      <c r="L6" s="85"/>
      <c r="M6" s="86"/>
      <c r="N6" s="89"/>
      <c r="O6" s="115"/>
    </row>
    <row r="7" spans="1:15" ht="68.25" thickBot="1">
      <c r="A7" s="466"/>
      <c r="B7" s="467" t="s">
        <v>64</v>
      </c>
      <c r="C7" s="331" t="s">
        <v>406</v>
      </c>
      <c r="D7" s="262" t="s">
        <v>220</v>
      </c>
      <c r="E7" s="262" t="s">
        <v>318</v>
      </c>
      <c r="F7" s="510" t="s">
        <v>349</v>
      </c>
      <c r="G7" s="231" t="s">
        <v>302</v>
      </c>
      <c r="H7" s="234" t="s">
        <v>411</v>
      </c>
      <c r="I7" s="90" t="s">
        <v>412</v>
      </c>
      <c r="J7" s="262">
        <v>1</v>
      </c>
      <c r="K7" s="88">
        <v>2</v>
      </c>
      <c r="L7" s="88">
        <v>3</v>
      </c>
      <c r="M7" s="88">
        <v>4</v>
      </c>
      <c r="N7" s="235" t="s">
        <v>400</v>
      </c>
      <c r="O7" s="116" t="s">
        <v>401</v>
      </c>
    </row>
    <row r="8" spans="1:15" ht="12.75">
      <c r="A8" s="470"/>
      <c r="B8" s="329"/>
      <c r="C8" s="471"/>
      <c r="D8" s="99"/>
      <c r="E8" s="99"/>
      <c r="F8" s="99"/>
      <c r="G8" s="99"/>
      <c r="H8" s="99"/>
      <c r="I8" s="472"/>
      <c r="J8" s="106"/>
      <c r="K8" s="106"/>
      <c r="L8" s="106"/>
      <c r="M8" s="106"/>
      <c r="N8" s="472"/>
      <c r="O8" s="473"/>
    </row>
    <row r="9" spans="1:15" ht="13.5" thickBot="1">
      <c r="A9" s="457"/>
      <c r="B9" s="23"/>
      <c r="C9" s="458"/>
      <c r="D9" s="97"/>
      <c r="E9" s="97"/>
      <c r="F9" s="97"/>
      <c r="G9" s="97"/>
      <c r="H9" s="97"/>
      <c r="I9" s="459"/>
      <c r="J9" s="113"/>
      <c r="K9" s="113"/>
      <c r="L9" s="113"/>
      <c r="M9" s="113"/>
      <c r="N9" s="459"/>
      <c r="O9" s="474"/>
    </row>
    <row r="10" spans="1:15" ht="13.5" thickBot="1">
      <c r="A10" s="322"/>
      <c r="B10" s="468" t="s">
        <v>65</v>
      </c>
      <c r="C10" s="469">
        <v>8329.44</v>
      </c>
      <c r="D10" s="440"/>
      <c r="E10" s="440"/>
      <c r="F10" s="489"/>
      <c r="G10" s="440"/>
      <c r="H10" s="102">
        <f>D10+E10+F10+G10</f>
        <v>0</v>
      </c>
      <c r="I10" s="441">
        <f>H10/1.18/1.4</f>
        <v>0</v>
      </c>
      <c r="J10" s="442"/>
      <c r="K10" s="442"/>
      <c r="L10" s="442"/>
      <c r="M10" s="442"/>
      <c r="N10" s="443">
        <f>J10+K10+L10+M10</f>
        <v>0</v>
      </c>
      <c r="O10" s="444">
        <f>C10+I10-N10</f>
        <v>8329.44</v>
      </c>
    </row>
    <row r="11" spans="1:15" ht="13.5" thickBot="1">
      <c r="A11" s="15"/>
      <c r="B11" s="15"/>
      <c r="C11" s="212"/>
      <c r="D11" s="103"/>
      <c r="E11" s="103"/>
      <c r="F11" s="104"/>
      <c r="G11" s="104"/>
      <c r="H11" s="102">
        <f aca="true" t="shared" si="0" ref="H11:H74">D11+E11+F11+G11</f>
        <v>0</v>
      </c>
      <c r="I11" s="441">
        <f aca="true" t="shared" si="1" ref="I11:I74">H11/1.18/1.4</f>
        <v>0</v>
      </c>
      <c r="J11" s="110"/>
      <c r="K11" s="110"/>
      <c r="L11" s="110"/>
      <c r="M11" s="110"/>
      <c r="N11" s="237"/>
      <c r="O11" s="136"/>
    </row>
    <row r="12" spans="1:15" ht="13.5" thickBot="1">
      <c r="A12" s="263"/>
      <c r="B12" s="32" t="s">
        <v>66</v>
      </c>
      <c r="C12" s="398">
        <v>-36287.02</v>
      </c>
      <c r="D12" s="102">
        <v>10517.49</v>
      </c>
      <c r="E12" s="102">
        <v>11544.13</v>
      </c>
      <c r="F12" s="102">
        <v>13501.17</v>
      </c>
      <c r="G12" s="102">
        <v>13501.17</v>
      </c>
      <c r="H12" s="102">
        <f t="shared" si="0"/>
        <v>49063.96</v>
      </c>
      <c r="I12" s="441">
        <f t="shared" si="1"/>
        <v>29699.73365617434</v>
      </c>
      <c r="J12" s="109"/>
      <c r="K12" s="109"/>
      <c r="L12" s="109"/>
      <c r="M12" s="109"/>
      <c r="N12" s="236">
        <f>J12+K12+L12+M12</f>
        <v>0</v>
      </c>
      <c r="O12" s="146">
        <f>C12+I12-N12</f>
        <v>-6587.286343825657</v>
      </c>
    </row>
    <row r="13" spans="1:15" ht="13.5" thickBot="1">
      <c r="A13" s="15"/>
      <c r="B13" s="15"/>
      <c r="C13" s="212"/>
      <c r="D13" s="103"/>
      <c r="E13" s="103"/>
      <c r="F13" s="103"/>
      <c r="G13" s="104"/>
      <c r="H13" s="102">
        <f t="shared" si="0"/>
        <v>0</v>
      </c>
      <c r="I13" s="441">
        <f t="shared" si="1"/>
        <v>0</v>
      </c>
      <c r="J13" s="110"/>
      <c r="K13" s="110"/>
      <c r="L13" s="110"/>
      <c r="M13" s="110"/>
      <c r="N13" s="237"/>
      <c r="O13" s="136"/>
    </row>
    <row r="14" spans="1:15" ht="13.5" thickBot="1">
      <c r="A14" s="263"/>
      <c r="B14" s="32" t="s">
        <v>67</v>
      </c>
      <c r="C14" s="398">
        <v>3713.3</v>
      </c>
      <c r="D14" s="102">
        <v>1673.01</v>
      </c>
      <c r="E14" s="102">
        <v>14267.46</v>
      </c>
      <c r="F14" s="102">
        <v>42155.13</v>
      </c>
      <c r="G14" s="102">
        <v>42155.13</v>
      </c>
      <c r="H14" s="102">
        <f t="shared" si="0"/>
        <v>100250.73</v>
      </c>
      <c r="I14" s="441">
        <f t="shared" si="1"/>
        <v>60684.461259079915</v>
      </c>
      <c r="J14" s="109"/>
      <c r="K14" s="109"/>
      <c r="L14" s="109"/>
      <c r="M14" s="109"/>
      <c r="N14" s="236">
        <f>J14+K14+L14+M14</f>
        <v>0</v>
      </c>
      <c r="O14" s="146">
        <f>C14+I14-N14</f>
        <v>64397.76125907992</v>
      </c>
    </row>
    <row r="15" spans="1:15" ht="13.5" thickBot="1">
      <c r="A15" s="15"/>
      <c r="B15" s="27"/>
      <c r="C15" s="212"/>
      <c r="D15" s="103"/>
      <c r="E15" s="103"/>
      <c r="F15" s="103"/>
      <c r="G15" s="104"/>
      <c r="H15" s="102">
        <f t="shared" si="0"/>
        <v>0</v>
      </c>
      <c r="I15" s="441">
        <f t="shared" si="1"/>
        <v>0</v>
      </c>
      <c r="J15" s="110"/>
      <c r="K15" s="110"/>
      <c r="L15" s="110"/>
      <c r="M15" s="110"/>
      <c r="N15" s="237"/>
      <c r="O15" s="136"/>
    </row>
    <row r="16" spans="1:15" ht="13.5" thickBot="1">
      <c r="A16" s="263"/>
      <c r="B16" s="32" t="s">
        <v>96</v>
      </c>
      <c r="C16" s="217">
        <v>236747.93</v>
      </c>
      <c r="D16" s="102">
        <v>32582.8</v>
      </c>
      <c r="E16" s="102">
        <v>31941.36</v>
      </c>
      <c r="F16" s="102">
        <v>4818.21</v>
      </c>
      <c r="G16" s="102">
        <v>15529.35</v>
      </c>
      <c r="H16" s="102">
        <f t="shared" si="0"/>
        <v>84871.72000000002</v>
      </c>
      <c r="I16" s="441">
        <f t="shared" si="1"/>
        <v>51375.13317191284</v>
      </c>
      <c r="J16" s="109"/>
      <c r="K16" s="109"/>
      <c r="L16" s="109"/>
      <c r="M16" s="109"/>
      <c r="N16" s="236">
        <f>J16+K16+L16+M16</f>
        <v>0</v>
      </c>
      <c r="O16" s="146">
        <f>C16+I16-N16</f>
        <v>288123.06317191286</v>
      </c>
    </row>
    <row r="17" spans="1:15" ht="13.5" thickBot="1">
      <c r="A17" s="27"/>
      <c r="B17" s="27"/>
      <c r="C17" s="216"/>
      <c r="D17" s="358"/>
      <c r="E17" s="358"/>
      <c r="F17" s="358"/>
      <c r="G17" s="225"/>
      <c r="H17" s="102">
        <f t="shared" si="0"/>
        <v>0</v>
      </c>
      <c r="I17" s="441">
        <f t="shared" si="1"/>
        <v>0</v>
      </c>
      <c r="J17" s="359"/>
      <c r="K17" s="359"/>
      <c r="L17" s="359"/>
      <c r="M17" s="359"/>
      <c r="N17" s="371"/>
      <c r="O17" s="372"/>
    </row>
    <row r="18" spans="1:15" ht="13.5" thickBot="1">
      <c r="A18" s="30"/>
      <c r="B18" s="22" t="s">
        <v>309</v>
      </c>
      <c r="C18" s="373">
        <v>0</v>
      </c>
      <c r="D18" s="362"/>
      <c r="E18" s="362"/>
      <c r="F18" s="362"/>
      <c r="G18" s="363"/>
      <c r="H18" s="102">
        <f t="shared" si="0"/>
        <v>0</v>
      </c>
      <c r="I18" s="441">
        <f t="shared" si="1"/>
        <v>0</v>
      </c>
      <c r="J18" s="109"/>
      <c r="K18" s="109"/>
      <c r="L18" s="109"/>
      <c r="M18" s="109"/>
      <c r="N18" s="236">
        <f>J18+K18+L18+M18</f>
        <v>0</v>
      </c>
      <c r="O18" s="146">
        <f>C18+I18-N18</f>
        <v>0</v>
      </c>
    </row>
    <row r="19" spans="1:15" ht="13.5" thickBot="1">
      <c r="A19" s="27"/>
      <c r="B19" s="27"/>
      <c r="C19" s="216"/>
      <c r="D19" s="358"/>
      <c r="E19" s="358"/>
      <c r="F19" s="358"/>
      <c r="G19" s="225"/>
      <c r="H19" s="102">
        <f t="shared" si="0"/>
        <v>0</v>
      </c>
      <c r="I19" s="441">
        <f t="shared" si="1"/>
        <v>0</v>
      </c>
      <c r="J19" s="359"/>
      <c r="K19" s="359"/>
      <c r="L19" s="359"/>
      <c r="M19" s="359"/>
      <c r="N19" s="371"/>
      <c r="O19" s="372"/>
    </row>
    <row r="20" spans="1:15" ht="13.5" thickBot="1">
      <c r="A20" s="30"/>
      <c r="B20" s="22" t="s">
        <v>311</v>
      </c>
      <c r="C20" s="373">
        <v>0</v>
      </c>
      <c r="D20" s="362"/>
      <c r="E20" s="362"/>
      <c r="F20" s="362"/>
      <c r="G20" s="363"/>
      <c r="H20" s="102">
        <f t="shared" si="0"/>
        <v>0</v>
      </c>
      <c r="I20" s="441">
        <f t="shared" si="1"/>
        <v>0</v>
      </c>
      <c r="J20" s="109"/>
      <c r="K20" s="109"/>
      <c r="L20" s="109"/>
      <c r="M20" s="109"/>
      <c r="N20" s="236">
        <f>J20+K20+L20+M20</f>
        <v>0</v>
      </c>
      <c r="O20" s="146">
        <f>C20+I20-N20</f>
        <v>0</v>
      </c>
    </row>
    <row r="21" spans="1:15" ht="13.5" thickBot="1">
      <c r="A21" s="27"/>
      <c r="B21" s="27"/>
      <c r="C21" s="216"/>
      <c r="D21" s="358"/>
      <c r="E21" s="358"/>
      <c r="F21" s="358"/>
      <c r="G21" s="225"/>
      <c r="H21" s="102">
        <f t="shared" si="0"/>
        <v>0</v>
      </c>
      <c r="I21" s="441">
        <f t="shared" si="1"/>
        <v>0</v>
      </c>
      <c r="J21" s="359"/>
      <c r="K21" s="359"/>
      <c r="L21" s="359"/>
      <c r="M21" s="359"/>
      <c r="N21" s="371"/>
      <c r="O21" s="372"/>
    </row>
    <row r="22" spans="1:15" ht="13.5" thickBot="1">
      <c r="A22" s="30"/>
      <c r="B22" s="22" t="s">
        <v>312</v>
      </c>
      <c r="C22" s="373">
        <v>0</v>
      </c>
      <c r="D22" s="362"/>
      <c r="E22" s="362"/>
      <c r="F22" s="362"/>
      <c r="G22" s="363"/>
      <c r="H22" s="102">
        <f t="shared" si="0"/>
        <v>0</v>
      </c>
      <c r="I22" s="441">
        <f t="shared" si="1"/>
        <v>0</v>
      </c>
      <c r="J22" s="109"/>
      <c r="K22" s="109"/>
      <c r="L22" s="109"/>
      <c r="M22" s="109"/>
      <c r="N22" s="236">
        <f>J22+K22+L22+M22</f>
        <v>0</v>
      </c>
      <c r="O22" s="146">
        <f>C22+I22-N22</f>
        <v>0</v>
      </c>
    </row>
    <row r="23" spans="1:15" ht="13.5" thickBot="1">
      <c r="A23" s="15"/>
      <c r="B23" s="15"/>
      <c r="C23" s="213"/>
      <c r="D23" s="103"/>
      <c r="E23" s="103"/>
      <c r="F23" s="103"/>
      <c r="G23" s="104"/>
      <c r="H23" s="102">
        <f t="shared" si="0"/>
        <v>0</v>
      </c>
      <c r="I23" s="441">
        <f t="shared" si="1"/>
        <v>0</v>
      </c>
      <c r="J23" s="110"/>
      <c r="K23" s="110"/>
      <c r="L23" s="110"/>
      <c r="M23" s="110"/>
      <c r="N23" s="237"/>
      <c r="O23" s="136"/>
    </row>
    <row r="24" spans="1:15" ht="13.5" thickBot="1">
      <c r="A24" s="30"/>
      <c r="B24" s="32" t="s">
        <v>346</v>
      </c>
      <c r="C24" s="373">
        <v>0</v>
      </c>
      <c r="D24" s="362"/>
      <c r="E24" s="362"/>
      <c r="F24" s="362"/>
      <c r="G24" s="363"/>
      <c r="H24" s="102">
        <f t="shared" si="0"/>
        <v>0</v>
      </c>
      <c r="I24" s="441">
        <f t="shared" si="1"/>
        <v>0</v>
      </c>
      <c r="J24" s="109"/>
      <c r="K24" s="109"/>
      <c r="L24" s="109"/>
      <c r="M24" s="109"/>
      <c r="N24" s="236">
        <f>J24+K24+L24+M24</f>
        <v>0</v>
      </c>
      <c r="O24" s="146">
        <f>C24+I24-N24</f>
        <v>0</v>
      </c>
    </row>
    <row r="25" spans="1:15" ht="13.5" thickBot="1">
      <c r="A25" s="15"/>
      <c r="B25" s="15"/>
      <c r="C25" s="213"/>
      <c r="D25" s="103"/>
      <c r="E25" s="103"/>
      <c r="F25" s="103"/>
      <c r="G25" s="104"/>
      <c r="H25" s="102">
        <f t="shared" si="0"/>
        <v>0</v>
      </c>
      <c r="I25" s="441">
        <f t="shared" si="1"/>
        <v>0</v>
      </c>
      <c r="J25" s="110"/>
      <c r="K25" s="110"/>
      <c r="L25" s="110"/>
      <c r="M25" s="110"/>
      <c r="N25" s="237"/>
      <c r="O25" s="136"/>
    </row>
    <row r="26" spans="1:15" ht="13.5" thickBot="1">
      <c r="A26" s="30"/>
      <c r="B26" s="32" t="s">
        <v>347</v>
      </c>
      <c r="C26" s="373">
        <v>0</v>
      </c>
      <c r="D26" s="362"/>
      <c r="E26" s="362"/>
      <c r="F26" s="362"/>
      <c r="G26" s="363"/>
      <c r="H26" s="102">
        <f t="shared" si="0"/>
        <v>0</v>
      </c>
      <c r="I26" s="441">
        <f t="shared" si="1"/>
        <v>0</v>
      </c>
      <c r="J26" s="109"/>
      <c r="K26" s="109"/>
      <c r="L26" s="109"/>
      <c r="M26" s="109"/>
      <c r="N26" s="236">
        <f>J26+K26+L26+M26</f>
        <v>0</v>
      </c>
      <c r="O26" s="146">
        <f>C26+I26-N26</f>
        <v>0</v>
      </c>
    </row>
    <row r="27" spans="1:15" ht="13.5" thickBot="1">
      <c r="A27" s="15"/>
      <c r="B27" s="15"/>
      <c r="C27" s="213"/>
      <c r="D27" s="103"/>
      <c r="E27" s="103"/>
      <c r="F27" s="103"/>
      <c r="G27" s="104"/>
      <c r="H27" s="102">
        <f t="shared" si="0"/>
        <v>0</v>
      </c>
      <c r="I27" s="441">
        <f t="shared" si="1"/>
        <v>0</v>
      </c>
      <c r="J27" s="110"/>
      <c r="K27" s="110"/>
      <c r="L27" s="110"/>
      <c r="M27" s="110"/>
      <c r="N27" s="237"/>
      <c r="O27" s="136"/>
    </row>
    <row r="28" spans="1:15" ht="13.5" thickBot="1">
      <c r="A28" s="30"/>
      <c r="B28" s="32" t="s">
        <v>348</v>
      </c>
      <c r="C28" s="373">
        <v>0</v>
      </c>
      <c r="D28" s="362"/>
      <c r="E28" s="362"/>
      <c r="F28" s="362"/>
      <c r="G28" s="363"/>
      <c r="H28" s="102">
        <f t="shared" si="0"/>
        <v>0</v>
      </c>
      <c r="I28" s="441">
        <f t="shared" si="1"/>
        <v>0</v>
      </c>
      <c r="J28" s="109"/>
      <c r="K28" s="109"/>
      <c r="L28" s="109"/>
      <c r="M28" s="109"/>
      <c r="N28" s="236">
        <f>J28+K28+L28+M28</f>
        <v>0</v>
      </c>
      <c r="O28" s="146">
        <f>C28+I28-N28</f>
        <v>0</v>
      </c>
    </row>
    <row r="29" spans="1:15" ht="13.5" thickBot="1">
      <c r="A29" s="15"/>
      <c r="B29" s="15"/>
      <c r="C29" s="213"/>
      <c r="D29" s="103"/>
      <c r="E29" s="103"/>
      <c r="F29" s="103"/>
      <c r="G29" s="104"/>
      <c r="H29" s="102">
        <f t="shared" si="0"/>
        <v>0</v>
      </c>
      <c r="I29" s="441">
        <f t="shared" si="1"/>
        <v>0</v>
      </c>
      <c r="J29" s="110"/>
      <c r="K29" s="110"/>
      <c r="L29" s="110"/>
      <c r="M29" s="110"/>
      <c r="N29" s="237"/>
      <c r="O29" s="136"/>
    </row>
    <row r="30" spans="1:15" ht="13.5" thickBot="1">
      <c r="A30" s="397"/>
      <c r="B30" s="19" t="s">
        <v>310</v>
      </c>
      <c r="C30" s="398">
        <v>169916.43</v>
      </c>
      <c r="D30" s="102">
        <v>64905.72</v>
      </c>
      <c r="E30" s="102">
        <v>64905.72</v>
      </c>
      <c r="F30" s="102">
        <v>66586.23</v>
      </c>
      <c r="G30" s="102">
        <v>79137.28</v>
      </c>
      <c r="H30" s="102">
        <f t="shared" si="0"/>
        <v>275534.94999999995</v>
      </c>
      <c r="I30" s="441">
        <f t="shared" si="1"/>
        <v>166788.71065375302</v>
      </c>
      <c r="J30" s="109"/>
      <c r="K30" s="109"/>
      <c r="L30" s="109"/>
      <c r="M30" s="109"/>
      <c r="N30" s="236">
        <f>J30+K30+L30+M30</f>
        <v>0</v>
      </c>
      <c r="O30" s="146">
        <f>C30+I30-N30</f>
        <v>336705.140653753</v>
      </c>
    </row>
    <row r="31" spans="1:15" ht="13.5" thickBot="1">
      <c r="A31" s="3"/>
      <c r="B31" s="3"/>
      <c r="C31" s="213"/>
      <c r="D31" s="94"/>
      <c r="E31" s="94"/>
      <c r="F31" s="94"/>
      <c r="G31" s="95"/>
      <c r="H31" s="102">
        <f t="shared" si="0"/>
        <v>0</v>
      </c>
      <c r="I31" s="441">
        <f t="shared" si="1"/>
        <v>0</v>
      </c>
      <c r="J31" s="107"/>
      <c r="K31" s="107"/>
      <c r="L31" s="107"/>
      <c r="M31" s="107"/>
      <c r="N31" s="238"/>
      <c r="O31" s="117"/>
    </row>
    <row r="32" spans="1:15" ht="13.5" thickBot="1">
      <c r="A32" s="4"/>
      <c r="B32" s="19" t="s">
        <v>62</v>
      </c>
      <c r="C32" s="398">
        <v>108655.06</v>
      </c>
      <c r="D32" s="102">
        <v>21169.92</v>
      </c>
      <c r="E32" s="102">
        <v>30376.25</v>
      </c>
      <c r="F32" s="102">
        <v>42253.23</v>
      </c>
      <c r="G32" s="102">
        <v>25863.6</v>
      </c>
      <c r="H32" s="102">
        <f t="shared" si="0"/>
        <v>119663</v>
      </c>
      <c r="I32" s="441">
        <f t="shared" si="1"/>
        <v>72435.23002421309</v>
      </c>
      <c r="J32" s="109"/>
      <c r="K32" s="109"/>
      <c r="L32" s="109"/>
      <c r="M32" s="109"/>
      <c r="N32" s="236">
        <f>J32+K32+L32+M32</f>
        <v>0</v>
      </c>
      <c r="O32" s="146">
        <f>C32+I32-N32</f>
        <v>181090.29002421309</v>
      </c>
    </row>
    <row r="33" spans="1:15" ht="13.5" thickBot="1">
      <c r="A33" s="1"/>
      <c r="B33" s="15"/>
      <c r="C33" s="213"/>
      <c r="D33" s="94"/>
      <c r="E33" s="94"/>
      <c r="F33" s="94"/>
      <c r="G33" s="95"/>
      <c r="H33" s="102">
        <f t="shared" si="0"/>
        <v>0</v>
      </c>
      <c r="I33" s="441">
        <f t="shared" si="1"/>
        <v>0</v>
      </c>
      <c r="J33" s="107"/>
      <c r="K33" s="107"/>
      <c r="L33" s="107"/>
      <c r="M33" s="107"/>
      <c r="N33" s="238"/>
      <c r="O33" s="117"/>
    </row>
    <row r="34" spans="1:15" ht="13.5" thickBot="1">
      <c r="A34" s="4"/>
      <c r="B34" s="32" t="s">
        <v>324</v>
      </c>
      <c r="C34" s="398">
        <v>0</v>
      </c>
      <c r="D34" s="102"/>
      <c r="E34" s="102"/>
      <c r="F34" s="102"/>
      <c r="G34" s="102"/>
      <c r="H34" s="102">
        <f t="shared" si="0"/>
        <v>0</v>
      </c>
      <c r="I34" s="441">
        <f t="shared" si="1"/>
        <v>0</v>
      </c>
      <c r="J34" s="109"/>
      <c r="K34" s="109"/>
      <c r="L34" s="109"/>
      <c r="M34" s="109"/>
      <c r="N34" s="236">
        <f>J34+K34+L34+M34</f>
        <v>0</v>
      </c>
      <c r="O34" s="146">
        <f>C34+I34-N34</f>
        <v>0</v>
      </c>
    </row>
    <row r="35" spans="1:15" ht="13.5" thickBot="1">
      <c r="A35" s="1"/>
      <c r="B35" s="27"/>
      <c r="C35" s="213"/>
      <c r="D35" s="94"/>
      <c r="E35" s="94"/>
      <c r="F35" s="94"/>
      <c r="G35" s="95"/>
      <c r="H35" s="102">
        <f t="shared" si="0"/>
        <v>0</v>
      </c>
      <c r="I35" s="441">
        <f t="shared" si="1"/>
        <v>0</v>
      </c>
      <c r="J35" s="107"/>
      <c r="K35" s="107"/>
      <c r="L35" s="107"/>
      <c r="M35" s="107"/>
      <c r="N35" s="238"/>
      <c r="O35" s="117"/>
    </row>
    <row r="36" spans="1:15" ht="13.5" thickBot="1">
      <c r="A36" s="4"/>
      <c r="B36" s="32" t="s">
        <v>69</v>
      </c>
      <c r="C36" s="398">
        <v>22092.34</v>
      </c>
      <c r="D36" s="102">
        <v>16609.14</v>
      </c>
      <c r="E36" s="102">
        <v>16609.14</v>
      </c>
      <c r="F36" s="102">
        <v>16609.14</v>
      </c>
      <c r="G36" s="102">
        <v>16609.14</v>
      </c>
      <c r="H36" s="102">
        <f t="shared" si="0"/>
        <v>66436.56</v>
      </c>
      <c r="I36" s="441">
        <f t="shared" si="1"/>
        <v>40215.83535108959</v>
      </c>
      <c r="J36" s="109"/>
      <c r="K36" s="109"/>
      <c r="L36" s="109"/>
      <c r="M36" s="109"/>
      <c r="N36" s="236">
        <f>J36+K36+L36+M36</f>
        <v>0</v>
      </c>
      <c r="O36" s="146">
        <f>C36+I36-N36</f>
        <v>62308.175351089594</v>
      </c>
    </row>
    <row r="37" spans="1:15" ht="13.5" thickBot="1">
      <c r="A37" s="1"/>
      <c r="B37" s="27"/>
      <c r="C37" s="213"/>
      <c r="D37" s="94"/>
      <c r="E37" s="94"/>
      <c r="F37" s="94"/>
      <c r="G37" s="95"/>
      <c r="H37" s="102">
        <f t="shared" si="0"/>
        <v>0</v>
      </c>
      <c r="I37" s="441">
        <f t="shared" si="1"/>
        <v>0</v>
      </c>
      <c r="J37" s="107"/>
      <c r="K37" s="107"/>
      <c r="L37" s="107"/>
      <c r="M37" s="107"/>
      <c r="N37" s="238"/>
      <c r="O37" s="117"/>
    </row>
    <row r="38" spans="1:15" ht="13.5" thickBot="1">
      <c r="A38" s="4"/>
      <c r="B38" s="19" t="s">
        <v>70</v>
      </c>
      <c r="C38" s="398">
        <v>144840.87</v>
      </c>
      <c r="D38" s="102">
        <v>49716.07</v>
      </c>
      <c r="E38" s="102">
        <v>93707.75</v>
      </c>
      <c r="F38" s="102">
        <v>31264.68</v>
      </c>
      <c r="G38" s="102">
        <v>31264.76</v>
      </c>
      <c r="H38" s="102">
        <f t="shared" si="0"/>
        <v>205953.26</v>
      </c>
      <c r="I38" s="441">
        <f t="shared" si="1"/>
        <v>124669.04358353512</v>
      </c>
      <c r="J38" s="109"/>
      <c r="K38" s="109"/>
      <c r="L38" s="109"/>
      <c r="M38" s="109"/>
      <c r="N38" s="236">
        <f>J38+K38+L38+M38</f>
        <v>0</v>
      </c>
      <c r="O38" s="146">
        <f>C38+I38-N38</f>
        <v>269509.9135835351</v>
      </c>
    </row>
    <row r="39" spans="1:15" ht="13.5" thickBot="1">
      <c r="A39" s="1"/>
      <c r="B39" s="15"/>
      <c r="C39" s="213"/>
      <c r="D39" s="94"/>
      <c r="E39" s="94"/>
      <c r="F39" s="94"/>
      <c r="G39" s="95"/>
      <c r="H39" s="102">
        <f t="shared" si="0"/>
        <v>0</v>
      </c>
      <c r="I39" s="441">
        <f t="shared" si="1"/>
        <v>0</v>
      </c>
      <c r="J39" s="107"/>
      <c r="K39" s="107"/>
      <c r="L39" s="107"/>
      <c r="M39" s="107"/>
      <c r="N39" s="238"/>
      <c r="O39" s="117"/>
    </row>
    <row r="40" spans="1:15" ht="13.5" thickBot="1">
      <c r="A40" s="4"/>
      <c r="B40" s="32" t="s">
        <v>101</v>
      </c>
      <c r="C40" s="398">
        <v>0</v>
      </c>
      <c r="D40" s="102"/>
      <c r="E40" s="102"/>
      <c r="F40" s="102"/>
      <c r="G40" s="102"/>
      <c r="H40" s="102">
        <f t="shared" si="0"/>
        <v>0</v>
      </c>
      <c r="I40" s="441">
        <f t="shared" si="1"/>
        <v>0</v>
      </c>
      <c r="J40" s="109"/>
      <c r="K40" s="109"/>
      <c r="L40" s="109"/>
      <c r="M40" s="109"/>
      <c r="N40" s="236">
        <f>J40+K40+L40+M40</f>
        <v>0</v>
      </c>
      <c r="O40" s="146">
        <f>C40+I40-N40</f>
        <v>0</v>
      </c>
    </row>
    <row r="41" spans="1:15" ht="13.5" thickBot="1">
      <c r="A41" s="7"/>
      <c r="B41" s="29"/>
      <c r="C41" s="215"/>
      <c r="D41" s="94"/>
      <c r="E41" s="94"/>
      <c r="F41" s="94"/>
      <c r="G41" s="95"/>
      <c r="H41" s="102">
        <f t="shared" si="0"/>
        <v>0</v>
      </c>
      <c r="I41" s="441">
        <f t="shared" si="1"/>
        <v>0</v>
      </c>
      <c r="J41" s="107"/>
      <c r="K41" s="107"/>
      <c r="L41" s="107"/>
      <c r="M41" s="107"/>
      <c r="N41" s="238"/>
      <c r="O41" s="117"/>
    </row>
    <row r="42" spans="1:15" ht="13.5" thickBot="1">
      <c r="A42" s="263"/>
      <c r="B42" s="19" t="s">
        <v>52</v>
      </c>
      <c r="C42" s="398">
        <v>14733.18</v>
      </c>
      <c r="D42" s="102">
        <v>9164.16</v>
      </c>
      <c r="E42" s="102">
        <v>9164.16</v>
      </c>
      <c r="F42" s="102">
        <v>9164.16</v>
      </c>
      <c r="G42" s="102">
        <v>9164.16</v>
      </c>
      <c r="H42" s="102">
        <f t="shared" si="0"/>
        <v>36656.64</v>
      </c>
      <c r="I42" s="441">
        <f t="shared" si="1"/>
        <v>22189.249394673127</v>
      </c>
      <c r="J42" s="109"/>
      <c r="K42" s="109"/>
      <c r="L42" s="109"/>
      <c r="M42" s="109"/>
      <c r="N42" s="236">
        <f>J42+K42+L42+M42</f>
        <v>0</v>
      </c>
      <c r="O42" s="146">
        <f>C42+I42-N42</f>
        <v>36922.42939467313</v>
      </c>
    </row>
    <row r="43" spans="1:15" ht="13.5" thickBot="1">
      <c r="A43" s="15"/>
      <c r="B43" s="15"/>
      <c r="C43" s="213"/>
      <c r="D43" s="94"/>
      <c r="E43" s="94"/>
      <c r="F43" s="94"/>
      <c r="G43" s="95"/>
      <c r="H43" s="102">
        <f t="shared" si="0"/>
        <v>0</v>
      </c>
      <c r="I43" s="441">
        <f t="shared" si="1"/>
        <v>0</v>
      </c>
      <c r="J43" s="107"/>
      <c r="K43" s="107"/>
      <c r="L43" s="107"/>
      <c r="M43" s="107"/>
      <c r="N43" s="238"/>
      <c r="O43" s="117"/>
    </row>
    <row r="44" spans="1:15" ht="13.5" thickBot="1">
      <c r="A44" s="4"/>
      <c r="B44" s="32" t="s">
        <v>100</v>
      </c>
      <c r="C44" s="398">
        <v>0</v>
      </c>
      <c r="D44" s="102"/>
      <c r="E44" s="102"/>
      <c r="F44" s="102"/>
      <c r="G44" s="102"/>
      <c r="H44" s="102">
        <f t="shared" si="0"/>
        <v>0</v>
      </c>
      <c r="I44" s="441">
        <f t="shared" si="1"/>
        <v>0</v>
      </c>
      <c r="J44" s="109"/>
      <c r="K44" s="109"/>
      <c r="L44" s="109"/>
      <c r="M44" s="109"/>
      <c r="N44" s="236">
        <f>J44+K44+L44+M44</f>
        <v>0</v>
      </c>
      <c r="O44" s="146">
        <f>C44+I44-N44</f>
        <v>0</v>
      </c>
    </row>
    <row r="45" spans="1:15" ht="13.5" thickBot="1">
      <c r="A45" s="1"/>
      <c r="B45" s="15"/>
      <c r="C45" s="213"/>
      <c r="D45" s="94"/>
      <c r="E45" s="94"/>
      <c r="F45" s="94"/>
      <c r="G45" s="95"/>
      <c r="H45" s="102">
        <f t="shared" si="0"/>
        <v>0</v>
      </c>
      <c r="I45" s="441">
        <f t="shared" si="1"/>
        <v>0</v>
      </c>
      <c r="J45" s="107"/>
      <c r="K45" s="107"/>
      <c r="L45" s="107"/>
      <c r="M45" s="107"/>
      <c r="N45" s="238"/>
      <c r="O45" s="117"/>
    </row>
    <row r="46" spans="1:15" ht="13.5" thickBot="1">
      <c r="A46" s="4"/>
      <c r="B46" s="32" t="s">
        <v>99</v>
      </c>
      <c r="C46" s="398">
        <v>14340.25</v>
      </c>
      <c r="D46" s="102">
        <v>6961.92</v>
      </c>
      <c r="E46" s="102">
        <v>6961.92</v>
      </c>
      <c r="F46" s="102">
        <v>6961.92</v>
      </c>
      <c r="G46" s="102">
        <v>6961.92</v>
      </c>
      <c r="H46" s="102">
        <f t="shared" si="0"/>
        <v>27847.68</v>
      </c>
      <c r="I46" s="441">
        <f t="shared" si="1"/>
        <v>16856.949152542373</v>
      </c>
      <c r="J46" s="109"/>
      <c r="K46" s="109"/>
      <c r="L46" s="109"/>
      <c r="M46" s="109"/>
      <c r="N46" s="236">
        <f>J46+K46+L46+M46</f>
        <v>0</v>
      </c>
      <c r="O46" s="146">
        <f>C46+I46-N46</f>
        <v>31197.199152542373</v>
      </c>
    </row>
    <row r="47" spans="1:15" ht="13.5" thickBot="1">
      <c r="A47" s="1"/>
      <c r="B47" s="15"/>
      <c r="C47" s="213"/>
      <c r="D47" s="94"/>
      <c r="E47" s="94"/>
      <c r="F47" s="94"/>
      <c r="G47" s="95"/>
      <c r="H47" s="102">
        <f t="shared" si="0"/>
        <v>0</v>
      </c>
      <c r="I47" s="441">
        <f t="shared" si="1"/>
        <v>0</v>
      </c>
      <c r="J47" s="107"/>
      <c r="K47" s="107"/>
      <c r="L47" s="107"/>
      <c r="M47" s="107"/>
      <c r="N47" s="238"/>
      <c r="O47" s="117"/>
    </row>
    <row r="48" spans="1:15" ht="13.5" thickBot="1">
      <c r="A48" s="35"/>
      <c r="B48" s="32" t="s">
        <v>71</v>
      </c>
      <c r="C48" s="398">
        <v>0</v>
      </c>
      <c r="D48" s="102"/>
      <c r="E48" s="102"/>
      <c r="F48" s="102"/>
      <c r="G48" s="102"/>
      <c r="H48" s="102">
        <f t="shared" si="0"/>
        <v>0</v>
      </c>
      <c r="I48" s="441">
        <f t="shared" si="1"/>
        <v>0</v>
      </c>
      <c r="J48" s="109"/>
      <c r="K48" s="109"/>
      <c r="L48" s="109"/>
      <c r="M48" s="109"/>
      <c r="N48" s="236">
        <f>J48+K48+L48+M48</f>
        <v>0</v>
      </c>
      <c r="O48" s="146">
        <f>C48+I48-N48</f>
        <v>0</v>
      </c>
    </row>
    <row r="49" spans="1:15" ht="13.5" thickBot="1">
      <c r="A49" s="1"/>
      <c r="B49" s="27"/>
      <c r="C49" s="213"/>
      <c r="D49" s="94"/>
      <c r="E49" s="94"/>
      <c r="F49" s="94"/>
      <c r="G49" s="95"/>
      <c r="H49" s="102">
        <f t="shared" si="0"/>
        <v>0</v>
      </c>
      <c r="I49" s="441">
        <f t="shared" si="1"/>
        <v>0</v>
      </c>
      <c r="J49" s="107"/>
      <c r="K49" s="107"/>
      <c r="L49" s="107"/>
      <c r="M49" s="107"/>
      <c r="N49" s="238"/>
      <c r="O49" s="117"/>
    </row>
    <row r="50" spans="1:15" ht="13.5" thickBot="1">
      <c r="A50" s="4"/>
      <c r="B50" s="32" t="s">
        <v>72</v>
      </c>
      <c r="C50" s="398">
        <v>38181.01</v>
      </c>
      <c r="D50" s="102">
        <v>19095.54</v>
      </c>
      <c r="E50" s="102">
        <v>19095.54</v>
      </c>
      <c r="F50" s="102">
        <v>19095.54</v>
      </c>
      <c r="G50" s="102">
        <v>19095.54</v>
      </c>
      <c r="H50" s="102">
        <f t="shared" si="0"/>
        <v>76382.16</v>
      </c>
      <c r="I50" s="441">
        <f t="shared" si="1"/>
        <v>46236.17433414044</v>
      </c>
      <c r="J50" s="109"/>
      <c r="K50" s="109"/>
      <c r="L50" s="109"/>
      <c r="M50" s="109"/>
      <c r="N50" s="236">
        <f>J50+K50+L50+M50</f>
        <v>0</v>
      </c>
      <c r="O50" s="146">
        <f>C50+I50-N50</f>
        <v>84417.18433414045</v>
      </c>
    </row>
    <row r="51" spans="1:15" ht="13.5" thickBot="1">
      <c r="A51" s="1"/>
      <c r="B51" s="27"/>
      <c r="C51" s="213"/>
      <c r="D51" s="94"/>
      <c r="E51" s="94"/>
      <c r="F51" s="94"/>
      <c r="G51" s="95"/>
      <c r="H51" s="102">
        <f t="shared" si="0"/>
        <v>0</v>
      </c>
      <c r="I51" s="441">
        <f t="shared" si="1"/>
        <v>0</v>
      </c>
      <c r="J51" s="107"/>
      <c r="K51" s="107"/>
      <c r="L51" s="107"/>
      <c r="M51" s="107"/>
      <c r="N51" s="238"/>
      <c r="O51" s="117"/>
    </row>
    <row r="52" spans="1:15" ht="13.5" thickBot="1">
      <c r="A52" s="4"/>
      <c r="B52" s="32" t="s">
        <v>73</v>
      </c>
      <c r="C52" s="398">
        <v>0</v>
      </c>
      <c r="D52" s="102"/>
      <c r="E52" s="102"/>
      <c r="F52" s="102"/>
      <c r="G52" s="102"/>
      <c r="H52" s="102">
        <f t="shared" si="0"/>
        <v>0</v>
      </c>
      <c r="I52" s="441">
        <f t="shared" si="1"/>
        <v>0</v>
      </c>
      <c r="J52" s="109"/>
      <c r="K52" s="109"/>
      <c r="L52" s="109"/>
      <c r="M52" s="109"/>
      <c r="N52" s="236">
        <f>J52+K52+L52+M52</f>
        <v>0</v>
      </c>
      <c r="O52" s="146">
        <f>C52+I52-N52</f>
        <v>0</v>
      </c>
    </row>
    <row r="53" spans="1:15" ht="13.5" thickBot="1">
      <c r="A53" s="1"/>
      <c r="B53" s="15"/>
      <c r="C53" s="181"/>
      <c r="D53" s="94"/>
      <c r="E53" s="94"/>
      <c r="F53" s="94"/>
      <c r="G53" s="95"/>
      <c r="H53" s="102">
        <f t="shared" si="0"/>
        <v>0</v>
      </c>
      <c r="I53" s="441">
        <f t="shared" si="1"/>
        <v>0</v>
      </c>
      <c r="J53" s="107"/>
      <c r="K53" s="107"/>
      <c r="L53" s="107"/>
      <c r="M53" s="107"/>
      <c r="N53" s="238"/>
      <c r="O53" s="117"/>
    </row>
    <row r="54" spans="1:15" ht="13.5" thickBot="1">
      <c r="A54" s="4"/>
      <c r="B54" s="32" t="s">
        <v>74</v>
      </c>
      <c r="C54" s="398">
        <v>0</v>
      </c>
      <c r="D54" s="102"/>
      <c r="E54" s="102"/>
      <c r="F54" s="102"/>
      <c r="G54" s="102"/>
      <c r="H54" s="102">
        <f t="shared" si="0"/>
        <v>0</v>
      </c>
      <c r="I54" s="441">
        <f t="shared" si="1"/>
        <v>0</v>
      </c>
      <c r="J54" s="109"/>
      <c r="K54" s="109"/>
      <c r="L54" s="109"/>
      <c r="M54" s="109"/>
      <c r="N54" s="236">
        <f>J54+K54+L54+M54</f>
        <v>0</v>
      </c>
      <c r="O54" s="146">
        <f>C54+I54-N54</f>
        <v>0</v>
      </c>
    </row>
    <row r="55" spans="1:15" ht="13.5" thickBot="1">
      <c r="A55" s="1"/>
      <c r="B55" s="15"/>
      <c r="C55" s="213"/>
      <c r="D55" s="94"/>
      <c r="E55" s="94"/>
      <c r="F55" s="94"/>
      <c r="G55" s="95"/>
      <c r="H55" s="102">
        <f t="shared" si="0"/>
        <v>0</v>
      </c>
      <c r="I55" s="441">
        <f t="shared" si="1"/>
        <v>0</v>
      </c>
      <c r="J55" s="107"/>
      <c r="K55" s="107"/>
      <c r="L55" s="107"/>
      <c r="M55" s="107"/>
      <c r="N55" s="238"/>
      <c r="O55" s="117"/>
    </row>
    <row r="56" spans="1:15" ht="13.5" thickBot="1">
      <c r="A56" s="4"/>
      <c r="B56" s="32" t="s">
        <v>95</v>
      </c>
      <c r="C56" s="398">
        <v>43966.3</v>
      </c>
      <c r="D56" s="102">
        <v>6663.54</v>
      </c>
      <c r="E56" s="102">
        <v>7192.39</v>
      </c>
      <c r="F56" s="102">
        <v>16182.9</v>
      </c>
      <c r="G56" s="102">
        <v>16182.9</v>
      </c>
      <c r="H56" s="102">
        <f t="shared" si="0"/>
        <v>46221.73</v>
      </c>
      <c r="I56" s="441">
        <f t="shared" si="1"/>
        <v>27979.255447941898</v>
      </c>
      <c r="J56" s="109"/>
      <c r="K56" s="109"/>
      <c r="L56" s="109"/>
      <c r="M56" s="109"/>
      <c r="N56" s="236">
        <f>J56+K56+L56+M56</f>
        <v>0</v>
      </c>
      <c r="O56" s="146">
        <f>C56+I56-N56</f>
        <v>71945.55544794191</v>
      </c>
    </row>
    <row r="57" spans="1:15" ht="13.5" thickBot="1">
      <c r="A57" s="1"/>
      <c r="B57" s="27"/>
      <c r="C57" s="213"/>
      <c r="D57" s="94"/>
      <c r="E57" s="94"/>
      <c r="F57" s="94"/>
      <c r="G57" s="95"/>
      <c r="H57" s="102">
        <f t="shared" si="0"/>
        <v>0</v>
      </c>
      <c r="I57" s="441">
        <f t="shared" si="1"/>
        <v>0</v>
      </c>
      <c r="J57" s="107"/>
      <c r="K57" s="107"/>
      <c r="L57" s="107"/>
      <c r="M57" s="107"/>
      <c r="N57" s="238"/>
      <c r="O57" s="117"/>
    </row>
    <row r="58" spans="1:15" ht="13.5" thickBot="1">
      <c r="A58" s="35"/>
      <c r="B58" s="32" t="s">
        <v>75</v>
      </c>
      <c r="C58" s="398">
        <v>0</v>
      </c>
      <c r="D58" s="102"/>
      <c r="E58" s="102"/>
      <c r="F58" s="102"/>
      <c r="G58" s="102"/>
      <c r="H58" s="102">
        <f t="shared" si="0"/>
        <v>0</v>
      </c>
      <c r="I58" s="441">
        <f t="shared" si="1"/>
        <v>0</v>
      </c>
      <c r="J58" s="109"/>
      <c r="K58" s="109"/>
      <c r="L58" s="109"/>
      <c r="M58" s="109"/>
      <c r="N58" s="236">
        <f>J58+K58+L58+M58</f>
        <v>0</v>
      </c>
      <c r="O58" s="146">
        <f>C58+I58-N58</f>
        <v>0</v>
      </c>
    </row>
    <row r="59" spans="1:15" ht="13.5" thickBot="1">
      <c r="A59" s="2"/>
      <c r="B59" s="29"/>
      <c r="C59" s="213"/>
      <c r="D59" s="94"/>
      <c r="E59" s="94"/>
      <c r="F59" s="94"/>
      <c r="G59" s="95"/>
      <c r="H59" s="102">
        <f t="shared" si="0"/>
        <v>0</v>
      </c>
      <c r="I59" s="441">
        <f t="shared" si="1"/>
        <v>0</v>
      </c>
      <c r="J59" s="107"/>
      <c r="K59" s="107"/>
      <c r="L59" s="107"/>
      <c r="M59" s="107"/>
      <c r="N59" s="238"/>
      <c r="O59" s="117"/>
    </row>
    <row r="60" spans="1:15" ht="13.5" thickBot="1">
      <c r="A60" s="4"/>
      <c r="B60" s="32" t="s">
        <v>76</v>
      </c>
      <c r="C60" s="398">
        <v>0</v>
      </c>
      <c r="D60" s="102"/>
      <c r="E60" s="102"/>
      <c r="F60" s="102"/>
      <c r="G60" s="102"/>
      <c r="H60" s="102">
        <f t="shared" si="0"/>
        <v>0</v>
      </c>
      <c r="I60" s="441">
        <f t="shared" si="1"/>
        <v>0</v>
      </c>
      <c r="J60" s="109"/>
      <c r="K60" s="109"/>
      <c r="L60" s="109"/>
      <c r="M60" s="109"/>
      <c r="N60" s="236">
        <f>J60+K60+L60+M60</f>
        <v>0</v>
      </c>
      <c r="O60" s="146">
        <f>C60+I60-N60</f>
        <v>0</v>
      </c>
    </row>
    <row r="61" spans="1:15" ht="13.5" thickBot="1">
      <c r="A61" s="1"/>
      <c r="B61" s="15"/>
      <c r="C61" s="213"/>
      <c r="D61" s="94"/>
      <c r="E61" s="94"/>
      <c r="F61" s="94"/>
      <c r="G61" s="95"/>
      <c r="H61" s="102">
        <f t="shared" si="0"/>
        <v>0</v>
      </c>
      <c r="I61" s="441">
        <f t="shared" si="1"/>
        <v>0</v>
      </c>
      <c r="J61" s="107"/>
      <c r="K61" s="107"/>
      <c r="L61" s="107"/>
      <c r="M61" s="107"/>
      <c r="N61" s="238"/>
      <c r="O61" s="117"/>
    </row>
    <row r="62" spans="1:15" ht="13.5" thickBot="1">
      <c r="A62" s="35"/>
      <c r="B62" s="32" t="s">
        <v>77</v>
      </c>
      <c r="C62" s="217">
        <v>0</v>
      </c>
      <c r="D62" s="102"/>
      <c r="E62" s="102"/>
      <c r="F62" s="102"/>
      <c r="G62" s="102"/>
      <c r="H62" s="102">
        <f t="shared" si="0"/>
        <v>0</v>
      </c>
      <c r="I62" s="441">
        <f t="shared" si="1"/>
        <v>0</v>
      </c>
      <c r="J62" s="109"/>
      <c r="K62" s="109"/>
      <c r="L62" s="109"/>
      <c r="M62" s="109"/>
      <c r="N62" s="236">
        <f>J62+K62+L62+M62</f>
        <v>0</v>
      </c>
      <c r="O62" s="146">
        <f>C62+I62-N62</f>
        <v>0</v>
      </c>
    </row>
    <row r="63" spans="1:15" ht="13.5" thickBot="1">
      <c r="A63" s="1"/>
      <c r="B63" s="15"/>
      <c r="C63" s="213"/>
      <c r="D63" s="94"/>
      <c r="E63" s="94"/>
      <c r="F63" s="94"/>
      <c r="G63" s="95"/>
      <c r="H63" s="102">
        <f t="shared" si="0"/>
        <v>0</v>
      </c>
      <c r="I63" s="441">
        <f t="shared" si="1"/>
        <v>0</v>
      </c>
      <c r="J63" s="107"/>
      <c r="K63" s="107"/>
      <c r="L63" s="107"/>
      <c r="M63" s="107"/>
      <c r="N63" s="238"/>
      <c r="O63" s="117"/>
    </row>
    <row r="64" spans="1:15" ht="13.5" thickBot="1">
      <c r="A64" s="4"/>
      <c r="B64" s="32" t="s">
        <v>78</v>
      </c>
      <c r="C64" s="398">
        <v>26002.61</v>
      </c>
      <c r="D64" s="102">
        <v>11508.48</v>
      </c>
      <c r="E64" s="102">
        <v>11508.48</v>
      </c>
      <c r="F64" s="102">
        <v>11508.48</v>
      </c>
      <c r="G64" s="102">
        <v>11508.48</v>
      </c>
      <c r="H64" s="102">
        <f t="shared" si="0"/>
        <v>46033.92</v>
      </c>
      <c r="I64" s="441">
        <f t="shared" si="1"/>
        <v>27865.569007263923</v>
      </c>
      <c r="J64" s="109"/>
      <c r="K64" s="109"/>
      <c r="L64" s="109"/>
      <c r="M64" s="109"/>
      <c r="N64" s="236">
        <f>J64+K64+L64+M64</f>
        <v>0</v>
      </c>
      <c r="O64" s="146">
        <f>C64+I64-N64</f>
        <v>53868.17900726393</v>
      </c>
    </row>
    <row r="65" spans="1:15" ht="13.5" thickBot="1">
      <c r="A65" s="1"/>
      <c r="B65" s="15"/>
      <c r="C65" s="213"/>
      <c r="D65" s="94"/>
      <c r="E65" s="94"/>
      <c r="F65" s="94"/>
      <c r="G65" s="95"/>
      <c r="H65" s="102">
        <f t="shared" si="0"/>
        <v>0</v>
      </c>
      <c r="I65" s="441">
        <f t="shared" si="1"/>
        <v>0</v>
      </c>
      <c r="J65" s="107"/>
      <c r="K65" s="107"/>
      <c r="L65" s="107"/>
      <c r="M65" s="107"/>
      <c r="N65" s="238"/>
      <c r="O65" s="117"/>
    </row>
    <row r="66" spans="1:15" ht="13.5" thickBot="1">
      <c r="A66" s="4"/>
      <c r="B66" s="32" t="s">
        <v>79</v>
      </c>
      <c r="C66" s="398">
        <v>0</v>
      </c>
      <c r="D66" s="102"/>
      <c r="E66" s="102"/>
      <c r="F66" s="102"/>
      <c r="G66" s="102"/>
      <c r="H66" s="102">
        <f t="shared" si="0"/>
        <v>0</v>
      </c>
      <c r="I66" s="441">
        <f t="shared" si="1"/>
        <v>0</v>
      </c>
      <c r="J66" s="109"/>
      <c r="K66" s="109"/>
      <c r="L66" s="109"/>
      <c r="M66" s="109"/>
      <c r="N66" s="236">
        <f>J66+K66+L66+M66</f>
        <v>0</v>
      </c>
      <c r="O66" s="146">
        <f>C66+I66-N66</f>
        <v>0</v>
      </c>
    </row>
    <row r="67" spans="1:15" ht="13.5" thickBot="1">
      <c r="A67" s="1"/>
      <c r="B67" s="15"/>
      <c r="C67" s="213"/>
      <c r="D67" s="94"/>
      <c r="E67" s="94"/>
      <c r="F67" s="94"/>
      <c r="G67" s="95"/>
      <c r="H67" s="102">
        <f t="shared" si="0"/>
        <v>0</v>
      </c>
      <c r="I67" s="441">
        <f t="shared" si="1"/>
        <v>0</v>
      </c>
      <c r="J67" s="107"/>
      <c r="K67" s="107"/>
      <c r="L67" s="107"/>
      <c r="M67" s="107"/>
      <c r="N67" s="238"/>
      <c r="O67" s="117"/>
    </row>
    <row r="68" spans="1:15" ht="13.5" thickBot="1">
      <c r="A68" s="4"/>
      <c r="B68" s="32" t="s">
        <v>80</v>
      </c>
      <c r="C68" s="398">
        <v>331738.29</v>
      </c>
      <c r="D68" s="102">
        <v>57024.39</v>
      </c>
      <c r="E68" s="102">
        <v>57024.39</v>
      </c>
      <c r="F68" s="102">
        <v>57024.39</v>
      </c>
      <c r="G68" s="102">
        <v>57024.39</v>
      </c>
      <c r="H68" s="102">
        <f t="shared" si="0"/>
        <v>228097.56</v>
      </c>
      <c r="I68" s="441">
        <f t="shared" si="1"/>
        <v>138073.58353510898</v>
      </c>
      <c r="J68" s="109"/>
      <c r="K68" s="109"/>
      <c r="L68" s="109"/>
      <c r="M68" s="109"/>
      <c r="N68" s="236">
        <f>J68+K68+L68+M68</f>
        <v>0</v>
      </c>
      <c r="O68" s="146">
        <f>C68+I68-N68</f>
        <v>469811.873535109</v>
      </c>
    </row>
    <row r="69" spans="1:15" ht="13.5" thickBot="1">
      <c r="A69" s="1"/>
      <c r="B69" s="27"/>
      <c r="C69" s="213"/>
      <c r="D69" s="94"/>
      <c r="E69" s="94"/>
      <c r="F69" s="94"/>
      <c r="G69" s="95"/>
      <c r="H69" s="102">
        <f t="shared" si="0"/>
        <v>0</v>
      </c>
      <c r="I69" s="441">
        <f t="shared" si="1"/>
        <v>0</v>
      </c>
      <c r="J69" s="107"/>
      <c r="K69" s="107"/>
      <c r="L69" s="107"/>
      <c r="M69" s="107"/>
      <c r="N69" s="238"/>
      <c r="O69" s="117"/>
    </row>
    <row r="70" spans="1:15" ht="13.5" thickBot="1">
      <c r="A70" s="4"/>
      <c r="B70" s="32" t="s">
        <v>82</v>
      </c>
      <c r="C70" s="398">
        <v>362595.78</v>
      </c>
      <c r="D70" s="102">
        <v>78321.93</v>
      </c>
      <c r="E70" s="102">
        <v>86604.54</v>
      </c>
      <c r="F70" s="102">
        <v>103169.34</v>
      </c>
      <c r="G70" s="102">
        <v>103169.34</v>
      </c>
      <c r="H70" s="102">
        <f t="shared" si="0"/>
        <v>371265.1499999999</v>
      </c>
      <c r="I70" s="441">
        <f t="shared" si="1"/>
        <v>224736.77360774812</v>
      </c>
      <c r="J70" s="109"/>
      <c r="K70" s="109"/>
      <c r="L70" s="109"/>
      <c r="M70" s="109"/>
      <c r="N70" s="236">
        <f>J70+K70+L70+M70</f>
        <v>0</v>
      </c>
      <c r="O70" s="146">
        <f>C70+I70-N70</f>
        <v>587332.5536077481</v>
      </c>
    </row>
    <row r="71" spans="1:15" ht="13.5" thickBot="1">
      <c r="A71" s="1"/>
      <c r="B71" s="15"/>
      <c r="C71" s="213"/>
      <c r="D71" s="94"/>
      <c r="E71" s="94"/>
      <c r="F71" s="94"/>
      <c r="G71" s="95"/>
      <c r="H71" s="102">
        <f t="shared" si="0"/>
        <v>0</v>
      </c>
      <c r="I71" s="441">
        <f t="shared" si="1"/>
        <v>0</v>
      </c>
      <c r="J71" s="107"/>
      <c r="K71" s="107"/>
      <c r="L71" s="107"/>
      <c r="M71" s="107"/>
      <c r="N71" s="238"/>
      <c r="O71" s="117"/>
    </row>
    <row r="72" spans="1:15" ht="13.5" thickBot="1">
      <c r="A72" s="4"/>
      <c r="B72" s="32" t="s">
        <v>83</v>
      </c>
      <c r="C72" s="398">
        <v>274471.59</v>
      </c>
      <c r="D72" s="102">
        <v>57531.99</v>
      </c>
      <c r="E72" s="102">
        <v>57531.81</v>
      </c>
      <c r="F72" s="102">
        <v>57531.81</v>
      </c>
      <c r="G72" s="102">
        <v>57531.61</v>
      </c>
      <c r="H72" s="102">
        <f t="shared" si="0"/>
        <v>230127.21999999997</v>
      </c>
      <c r="I72" s="441">
        <f t="shared" si="1"/>
        <v>139302.19128329298</v>
      </c>
      <c r="J72" s="109"/>
      <c r="K72" s="109"/>
      <c r="L72" s="109"/>
      <c r="M72" s="109"/>
      <c r="N72" s="236">
        <f>J72+K72+L72+M72</f>
        <v>0</v>
      </c>
      <c r="O72" s="146">
        <f>C72+I72-N72</f>
        <v>413773.78128329304</v>
      </c>
    </row>
    <row r="73" spans="1:15" ht="13.5" thickBot="1">
      <c r="A73" s="1"/>
      <c r="B73" s="15"/>
      <c r="C73" s="213"/>
      <c r="D73" s="94"/>
      <c r="E73" s="94"/>
      <c r="F73" s="94"/>
      <c r="G73" s="95"/>
      <c r="H73" s="102">
        <f t="shared" si="0"/>
        <v>0</v>
      </c>
      <c r="I73" s="441">
        <f t="shared" si="1"/>
        <v>0</v>
      </c>
      <c r="J73" s="107"/>
      <c r="K73" s="107"/>
      <c r="L73" s="107"/>
      <c r="M73" s="107"/>
      <c r="N73" s="238"/>
      <c r="O73" s="117"/>
    </row>
    <row r="74" spans="1:15" ht="13.5" thickBot="1">
      <c r="A74" s="4"/>
      <c r="B74" s="32" t="s">
        <v>84</v>
      </c>
      <c r="C74" s="398">
        <v>115864.08</v>
      </c>
      <c r="D74" s="102">
        <v>28998.51</v>
      </c>
      <c r="E74" s="102">
        <v>28998.51</v>
      </c>
      <c r="F74" s="102">
        <v>28998.51</v>
      </c>
      <c r="G74" s="102">
        <v>28998.51</v>
      </c>
      <c r="H74" s="102">
        <f t="shared" si="0"/>
        <v>115994.04</v>
      </c>
      <c r="I74" s="441">
        <f t="shared" si="1"/>
        <v>70214.30992736078</v>
      </c>
      <c r="J74" s="109"/>
      <c r="K74" s="109"/>
      <c r="L74" s="109"/>
      <c r="M74" s="109"/>
      <c r="N74" s="236">
        <f>J74+K74+L74+M74</f>
        <v>0</v>
      </c>
      <c r="O74" s="146">
        <f>C74+I74-N74</f>
        <v>186078.38992736078</v>
      </c>
    </row>
    <row r="75" spans="1:15" ht="13.5" thickBot="1">
      <c r="A75" s="1"/>
      <c r="B75" s="15"/>
      <c r="C75" s="213"/>
      <c r="D75" s="94"/>
      <c r="E75" s="94"/>
      <c r="F75" s="94"/>
      <c r="G75" s="95"/>
      <c r="H75" s="102">
        <f aca="true" t="shared" si="2" ref="H75:H127">D75+E75+F75+G75</f>
        <v>0</v>
      </c>
      <c r="I75" s="441">
        <f aca="true" t="shared" si="3" ref="I75:I127">H75/1.18/1.4</f>
        <v>0</v>
      </c>
      <c r="J75" s="107"/>
      <c r="K75" s="107"/>
      <c r="L75" s="107"/>
      <c r="M75" s="107"/>
      <c r="N75" s="238"/>
      <c r="O75" s="117"/>
    </row>
    <row r="76" spans="1:15" ht="13.5" thickBot="1">
      <c r="A76" s="4"/>
      <c r="B76" s="32" t="s">
        <v>85</v>
      </c>
      <c r="C76" s="398">
        <v>30050.4</v>
      </c>
      <c r="D76" s="102">
        <v>1225.44</v>
      </c>
      <c r="E76" s="102">
        <v>1225.44</v>
      </c>
      <c r="F76" s="102">
        <v>1225.44</v>
      </c>
      <c r="G76" s="102">
        <v>1225.44</v>
      </c>
      <c r="H76" s="102">
        <f t="shared" si="2"/>
        <v>4901.76</v>
      </c>
      <c r="I76" s="441">
        <f t="shared" si="3"/>
        <v>2967.167070217918</v>
      </c>
      <c r="J76" s="109"/>
      <c r="K76" s="109"/>
      <c r="L76" s="109"/>
      <c r="M76" s="109"/>
      <c r="N76" s="236">
        <f>J76+K76+L76+M76</f>
        <v>0</v>
      </c>
      <c r="O76" s="146">
        <f>C76+I76-N76</f>
        <v>33017.56707021792</v>
      </c>
    </row>
    <row r="77" spans="1:15" ht="13.5" thickBot="1">
      <c r="A77" s="1"/>
      <c r="B77" s="15"/>
      <c r="C77" s="213"/>
      <c r="D77" s="94"/>
      <c r="E77" s="94"/>
      <c r="F77" s="94"/>
      <c r="G77" s="95"/>
      <c r="H77" s="102">
        <f t="shared" si="2"/>
        <v>0</v>
      </c>
      <c r="I77" s="441">
        <f t="shared" si="3"/>
        <v>0</v>
      </c>
      <c r="J77" s="107"/>
      <c r="K77" s="107"/>
      <c r="L77" s="107"/>
      <c r="M77" s="107"/>
      <c r="N77" s="238"/>
      <c r="O77" s="117"/>
    </row>
    <row r="78" spans="1:15" ht="13.5" thickBot="1">
      <c r="A78" s="4"/>
      <c r="B78" s="32" t="s">
        <v>86</v>
      </c>
      <c r="C78" s="398">
        <v>50172.54</v>
      </c>
      <c r="D78" s="102">
        <v>15994.32</v>
      </c>
      <c r="E78" s="102">
        <v>15994.32</v>
      </c>
      <c r="F78" s="102">
        <v>15994.32</v>
      </c>
      <c r="G78" s="102">
        <v>15994.32</v>
      </c>
      <c r="H78" s="102">
        <f t="shared" si="2"/>
        <v>63977.28</v>
      </c>
      <c r="I78" s="441">
        <f t="shared" si="3"/>
        <v>38727.167070217925</v>
      </c>
      <c r="J78" s="109"/>
      <c r="K78" s="109"/>
      <c r="L78" s="109"/>
      <c r="M78" s="109"/>
      <c r="N78" s="236">
        <f>J78+K78+L78+M78</f>
        <v>0</v>
      </c>
      <c r="O78" s="146">
        <f>C78+I78-N78</f>
        <v>88899.70707021793</v>
      </c>
    </row>
    <row r="79" spans="1:15" ht="13.5" thickBot="1">
      <c r="A79" s="1"/>
      <c r="B79" s="27"/>
      <c r="C79" s="213"/>
      <c r="D79" s="94"/>
      <c r="E79" s="94"/>
      <c r="F79" s="94"/>
      <c r="G79" s="95"/>
      <c r="H79" s="102">
        <f t="shared" si="2"/>
        <v>0</v>
      </c>
      <c r="I79" s="441">
        <f t="shared" si="3"/>
        <v>0</v>
      </c>
      <c r="J79" s="107"/>
      <c r="K79" s="107"/>
      <c r="L79" s="107"/>
      <c r="M79" s="107"/>
      <c r="N79" s="238"/>
      <c r="O79" s="117"/>
    </row>
    <row r="80" spans="1:15" ht="13.5" thickBot="1">
      <c r="A80" s="4"/>
      <c r="B80" s="19" t="s">
        <v>87</v>
      </c>
      <c r="C80" s="398">
        <v>0</v>
      </c>
      <c r="D80" s="102"/>
      <c r="E80" s="102"/>
      <c r="F80" s="102"/>
      <c r="G80" s="102"/>
      <c r="H80" s="102">
        <f t="shared" si="2"/>
        <v>0</v>
      </c>
      <c r="I80" s="441">
        <f t="shared" si="3"/>
        <v>0</v>
      </c>
      <c r="J80" s="109"/>
      <c r="K80" s="109"/>
      <c r="L80" s="109"/>
      <c r="M80" s="109"/>
      <c r="N80" s="236">
        <f>J80+K80+L80+M80</f>
        <v>0</v>
      </c>
      <c r="O80" s="146">
        <f>C80+I80-N80</f>
        <v>0</v>
      </c>
    </row>
    <row r="81" spans="1:15" ht="13.5" thickBot="1">
      <c r="A81" s="1"/>
      <c r="B81" s="15"/>
      <c r="C81" s="213"/>
      <c r="D81" s="94"/>
      <c r="E81" s="94"/>
      <c r="F81" s="94"/>
      <c r="G81" s="95"/>
      <c r="H81" s="102">
        <f t="shared" si="2"/>
        <v>0</v>
      </c>
      <c r="I81" s="441">
        <f t="shared" si="3"/>
        <v>0</v>
      </c>
      <c r="J81" s="107"/>
      <c r="K81" s="107"/>
      <c r="L81" s="107"/>
      <c r="M81" s="107"/>
      <c r="N81" s="238"/>
      <c r="O81" s="117"/>
    </row>
    <row r="82" spans="1:15" ht="13.5" thickBot="1">
      <c r="A82" s="4"/>
      <c r="B82" s="32" t="s">
        <v>88</v>
      </c>
      <c r="C82" s="398">
        <v>0</v>
      </c>
      <c r="D82" s="102"/>
      <c r="E82" s="102"/>
      <c r="F82" s="102"/>
      <c r="G82" s="102"/>
      <c r="H82" s="102">
        <f t="shared" si="2"/>
        <v>0</v>
      </c>
      <c r="I82" s="441">
        <f t="shared" si="3"/>
        <v>0</v>
      </c>
      <c r="J82" s="109"/>
      <c r="K82" s="109"/>
      <c r="L82" s="109"/>
      <c r="M82" s="109"/>
      <c r="N82" s="236">
        <f>J82+K82+L82+M82</f>
        <v>0</v>
      </c>
      <c r="O82" s="146">
        <f>C82+I82-N82</f>
        <v>0</v>
      </c>
    </row>
    <row r="83" spans="1:15" ht="13.5" thickBot="1">
      <c r="A83" s="1"/>
      <c r="B83" s="27"/>
      <c r="C83" s="213"/>
      <c r="D83" s="94"/>
      <c r="E83" s="94"/>
      <c r="F83" s="94"/>
      <c r="G83" s="95"/>
      <c r="H83" s="102">
        <f t="shared" si="2"/>
        <v>0</v>
      </c>
      <c r="I83" s="441">
        <f t="shared" si="3"/>
        <v>0</v>
      </c>
      <c r="J83" s="107"/>
      <c r="K83" s="107"/>
      <c r="L83" s="107"/>
      <c r="M83" s="107"/>
      <c r="N83" s="238"/>
      <c r="O83" s="117"/>
    </row>
    <row r="84" spans="1:15" ht="13.5" thickBot="1">
      <c r="A84" s="4"/>
      <c r="B84" s="32" t="s">
        <v>89</v>
      </c>
      <c r="C84" s="398">
        <v>0</v>
      </c>
      <c r="D84" s="102"/>
      <c r="E84" s="102"/>
      <c r="F84" s="102"/>
      <c r="G84" s="102"/>
      <c r="H84" s="102">
        <f t="shared" si="2"/>
        <v>0</v>
      </c>
      <c r="I84" s="441">
        <f t="shared" si="3"/>
        <v>0</v>
      </c>
      <c r="J84" s="109"/>
      <c r="K84" s="109"/>
      <c r="L84" s="109"/>
      <c r="M84" s="109"/>
      <c r="N84" s="236">
        <f>J84+K84+L84+M84</f>
        <v>0</v>
      </c>
      <c r="O84" s="146">
        <f>C84+I84-N84</f>
        <v>0</v>
      </c>
    </row>
    <row r="85" spans="1:15" ht="13.5" thickBot="1">
      <c r="A85" s="1"/>
      <c r="B85" s="15"/>
      <c r="C85" s="213"/>
      <c r="D85" s="94"/>
      <c r="E85" s="94"/>
      <c r="F85" s="94"/>
      <c r="G85" s="95"/>
      <c r="H85" s="102">
        <f t="shared" si="2"/>
        <v>0</v>
      </c>
      <c r="I85" s="441">
        <f t="shared" si="3"/>
        <v>0</v>
      </c>
      <c r="J85" s="107"/>
      <c r="K85" s="107"/>
      <c r="L85" s="107"/>
      <c r="M85" s="107"/>
      <c r="N85" s="238"/>
      <c r="O85" s="117"/>
    </row>
    <row r="86" spans="1:15" ht="13.5" thickBot="1">
      <c r="A86" s="4"/>
      <c r="B86" s="19" t="s">
        <v>91</v>
      </c>
      <c r="C86" s="398">
        <v>0</v>
      </c>
      <c r="D86" s="102"/>
      <c r="E86" s="102"/>
      <c r="F86" s="102"/>
      <c r="G86" s="102"/>
      <c r="H86" s="102">
        <f t="shared" si="2"/>
        <v>0</v>
      </c>
      <c r="I86" s="441">
        <f t="shared" si="3"/>
        <v>0</v>
      </c>
      <c r="J86" s="109"/>
      <c r="K86" s="109"/>
      <c r="L86" s="109"/>
      <c r="M86" s="109"/>
      <c r="N86" s="236">
        <f>J86+K86+L86+M86</f>
        <v>0</v>
      </c>
      <c r="O86" s="146">
        <f>C86+I86-N86</f>
        <v>0</v>
      </c>
    </row>
    <row r="87" spans="1:15" ht="13.5" thickBot="1">
      <c r="A87" s="1"/>
      <c r="B87" s="27"/>
      <c r="C87" s="213"/>
      <c r="D87" s="94"/>
      <c r="E87" s="94"/>
      <c r="F87" s="94"/>
      <c r="G87" s="95"/>
      <c r="H87" s="102">
        <f t="shared" si="2"/>
        <v>0</v>
      </c>
      <c r="I87" s="441">
        <f t="shared" si="3"/>
        <v>0</v>
      </c>
      <c r="J87" s="107"/>
      <c r="K87" s="107"/>
      <c r="L87" s="107"/>
      <c r="M87" s="107"/>
      <c r="N87" s="238"/>
      <c r="O87" s="117"/>
    </row>
    <row r="88" spans="1:15" ht="13.5" thickBot="1">
      <c r="A88" s="4"/>
      <c r="B88" s="19" t="s">
        <v>93</v>
      </c>
      <c r="C88" s="398">
        <v>50778.41</v>
      </c>
      <c r="D88" s="102">
        <v>10046.86</v>
      </c>
      <c r="E88" s="102">
        <v>10046.82</v>
      </c>
      <c r="F88" s="102">
        <v>10046.82</v>
      </c>
      <c r="G88" s="102">
        <v>10046.872</v>
      </c>
      <c r="H88" s="102">
        <f t="shared" si="2"/>
        <v>40187.372</v>
      </c>
      <c r="I88" s="441">
        <f t="shared" si="3"/>
        <v>24326.49636803875</v>
      </c>
      <c r="J88" s="109"/>
      <c r="K88" s="109"/>
      <c r="L88" s="109"/>
      <c r="M88" s="109"/>
      <c r="N88" s="236">
        <f>J88+K88+L88+M88</f>
        <v>0</v>
      </c>
      <c r="O88" s="146">
        <f>C88+I88-N88</f>
        <v>75104.90636803875</v>
      </c>
    </row>
    <row r="89" spans="1:15" ht="13.5" thickBot="1">
      <c r="A89" s="2"/>
      <c r="B89" s="3"/>
      <c r="C89" s="213"/>
      <c r="D89" s="94"/>
      <c r="E89" s="94"/>
      <c r="F89" s="94"/>
      <c r="G89" s="95"/>
      <c r="H89" s="102">
        <f t="shared" si="2"/>
        <v>0</v>
      </c>
      <c r="I89" s="441">
        <f t="shared" si="3"/>
        <v>0</v>
      </c>
      <c r="J89" s="107"/>
      <c r="K89" s="107"/>
      <c r="L89" s="107"/>
      <c r="M89" s="107"/>
      <c r="N89" s="238"/>
      <c r="O89" s="117"/>
    </row>
    <row r="90" spans="1:15" ht="13.5" thickBot="1">
      <c r="A90" s="35"/>
      <c r="B90" s="19" t="s">
        <v>102</v>
      </c>
      <c r="C90" s="398">
        <v>0</v>
      </c>
      <c r="D90" s="102"/>
      <c r="E90" s="102">
        <v>32597.85</v>
      </c>
      <c r="F90" s="102">
        <v>32597.85</v>
      </c>
      <c r="G90" s="102">
        <v>32597.86</v>
      </c>
      <c r="H90" s="102">
        <f t="shared" si="2"/>
        <v>97793.56</v>
      </c>
      <c r="I90" s="441">
        <f t="shared" si="3"/>
        <v>59197.07021791768</v>
      </c>
      <c r="J90" s="109"/>
      <c r="K90" s="109"/>
      <c r="L90" s="109"/>
      <c r="M90" s="109"/>
      <c r="N90" s="236">
        <f>J90+K90+L90+M90</f>
        <v>0</v>
      </c>
      <c r="O90" s="146">
        <f>C90+I90-N90</f>
        <v>59197.07021791768</v>
      </c>
    </row>
    <row r="91" spans="1:15" ht="13.5" thickBot="1">
      <c r="A91" s="1"/>
      <c r="B91" s="15"/>
      <c r="C91" s="213"/>
      <c r="D91" s="94"/>
      <c r="E91" s="94"/>
      <c r="F91" s="94"/>
      <c r="G91" s="95"/>
      <c r="H91" s="102">
        <f t="shared" si="2"/>
        <v>0</v>
      </c>
      <c r="I91" s="441">
        <f t="shared" si="3"/>
        <v>0</v>
      </c>
      <c r="J91" s="107"/>
      <c r="K91" s="107"/>
      <c r="L91" s="107"/>
      <c r="M91" s="107"/>
      <c r="N91" s="238"/>
      <c r="O91" s="117"/>
    </row>
    <row r="92" spans="1:15" ht="13.5" thickBot="1">
      <c r="A92" s="263"/>
      <c r="B92" s="32" t="s">
        <v>325</v>
      </c>
      <c r="C92" s="398">
        <v>0</v>
      </c>
      <c r="D92" s="102"/>
      <c r="E92" s="102"/>
      <c r="F92" s="102"/>
      <c r="G92" s="102"/>
      <c r="H92" s="102">
        <f t="shared" si="2"/>
        <v>0</v>
      </c>
      <c r="I92" s="441">
        <f t="shared" si="3"/>
        <v>0</v>
      </c>
      <c r="J92" s="109"/>
      <c r="K92" s="109"/>
      <c r="L92" s="109"/>
      <c r="M92" s="109"/>
      <c r="N92" s="236">
        <f>J92+K92+L92+M92</f>
        <v>0</v>
      </c>
      <c r="O92" s="146">
        <f>C92+I92-N92</f>
        <v>0</v>
      </c>
    </row>
    <row r="93" spans="1:15" ht="13.5" thickBot="1">
      <c r="A93" s="15"/>
      <c r="B93" s="3"/>
      <c r="C93" s="272"/>
      <c r="D93" s="273"/>
      <c r="E93" s="273"/>
      <c r="F93" s="273"/>
      <c r="G93" s="273"/>
      <c r="H93" s="102">
        <f t="shared" si="2"/>
        <v>0</v>
      </c>
      <c r="I93" s="441">
        <f t="shared" si="3"/>
        <v>0</v>
      </c>
      <c r="J93" s="275"/>
      <c r="K93" s="275"/>
      <c r="L93" s="275"/>
      <c r="M93" s="275"/>
      <c r="N93" s="274"/>
      <c r="O93" s="276"/>
    </row>
    <row r="94" spans="1:15" ht="13.5" thickBot="1">
      <c r="A94" s="30"/>
      <c r="B94" s="26" t="s">
        <v>221</v>
      </c>
      <c r="C94" s="211">
        <v>62575.12</v>
      </c>
      <c r="D94" s="102">
        <v>21596.25</v>
      </c>
      <c r="E94" s="102">
        <v>21596.25</v>
      </c>
      <c r="F94" s="102">
        <v>21596.25</v>
      </c>
      <c r="G94" s="102">
        <v>21596.29</v>
      </c>
      <c r="H94" s="102">
        <f t="shared" si="2"/>
        <v>86385.04000000001</v>
      </c>
      <c r="I94" s="441">
        <f t="shared" si="3"/>
        <v>52291.18644067798</v>
      </c>
      <c r="J94" s="109"/>
      <c r="K94" s="109"/>
      <c r="L94" s="109"/>
      <c r="M94" s="109"/>
      <c r="N94" s="236">
        <f>J94+K94+L94+M94</f>
        <v>0</v>
      </c>
      <c r="O94" s="146">
        <f>C94+I94-N94</f>
        <v>114866.30644067799</v>
      </c>
    </row>
    <row r="95" spans="1:15" ht="13.5" thickBot="1">
      <c r="A95" s="15"/>
      <c r="B95" s="3"/>
      <c r="C95" s="272"/>
      <c r="D95" s="273"/>
      <c r="E95" s="273"/>
      <c r="F95" s="273"/>
      <c r="G95" s="273"/>
      <c r="H95" s="102">
        <f t="shared" si="2"/>
        <v>0</v>
      </c>
      <c r="I95" s="441">
        <f t="shared" si="3"/>
        <v>0</v>
      </c>
      <c r="J95" s="275"/>
      <c r="K95" s="275"/>
      <c r="L95" s="275"/>
      <c r="M95" s="275"/>
      <c r="N95" s="274"/>
      <c r="O95" s="276"/>
    </row>
    <row r="96" spans="1:15" ht="13.5" thickBot="1">
      <c r="A96" s="263"/>
      <c r="B96" s="19"/>
      <c r="C96" s="211">
        <v>0</v>
      </c>
      <c r="D96" s="102"/>
      <c r="E96" s="102"/>
      <c r="F96" s="102"/>
      <c r="G96" s="102"/>
      <c r="H96" s="102">
        <f t="shared" si="2"/>
        <v>0</v>
      </c>
      <c r="I96" s="441">
        <f t="shared" si="3"/>
        <v>0</v>
      </c>
      <c r="J96" s="109"/>
      <c r="K96" s="109"/>
      <c r="L96" s="109"/>
      <c r="M96" s="109"/>
      <c r="N96" s="236">
        <f>J96+K96+L96+M96</f>
        <v>0</v>
      </c>
      <c r="O96" s="146">
        <f>C96+I96-N96</f>
        <v>0</v>
      </c>
    </row>
    <row r="97" spans="1:15" ht="13.5" thickBot="1">
      <c r="A97" s="15"/>
      <c r="B97" s="3"/>
      <c r="C97" s="272"/>
      <c r="D97" s="273"/>
      <c r="E97" s="273"/>
      <c r="F97" s="273"/>
      <c r="G97" s="273"/>
      <c r="H97" s="102">
        <f t="shared" si="2"/>
        <v>0</v>
      </c>
      <c r="I97" s="441">
        <f t="shared" si="3"/>
        <v>0</v>
      </c>
      <c r="J97" s="275"/>
      <c r="K97" s="275"/>
      <c r="L97" s="275"/>
      <c r="M97" s="275"/>
      <c r="N97" s="274"/>
      <c r="O97" s="276"/>
    </row>
    <row r="98" spans="1:15" ht="13.5" thickBot="1">
      <c r="A98" s="263"/>
      <c r="B98" s="19" t="s">
        <v>223</v>
      </c>
      <c r="C98" s="211">
        <v>0</v>
      </c>
      <c r="D98" s="102"/>
      <c r="E98" s="102"/>
      <c r="F98" s="102"/>
      <c r="G98" s="102"/>
      <c r="H98" s="102">
        <f t="shared" si="2"/>
        <v>0</v>
      </c>
      <c r="I98" s="441">
        <f t="shared" si="3"/>
        <v>0</v>
      </c>
      <c r="J98" s="109"/>
      <c r="K98" s="109"/>
      <c r="L98" s="109"/>
      <c r="M98" s="109"/>
      <c r="N98" s="236">
        <f>J98+K98+L98+M98</f>
        <v>0</v>
      </c>
      <c r="O98" s="146">
        <f>C98+I98-N98</f>
        <v>0</v>
      </c>
    </row>
    <row r="99" spans="1:15" ht="13.5" thickBot="1">
      <c r="A99" s="15"/>
      <c r="B99" s="3"/>
      <c r="C99" s="272"/>
      <c r="D99" s="273"/>
      <c r="E99" s="273"/>
      <c r="F99" s="273"/>
      <c r="G99" s="273"/>
      <c r="H99" s="102">
        <f t="shared" si="2"/>
        <v>0</v>
      </c>
      <c r="I99" s="441">
        <f t="shared" si="3"/>
        <v>0</v>
      </c>
      <c r="J99" s="275"/>
      <c r="K99" s="275"/>
      <c r="L99" s="275"/>
      <c r="M99" s="275"/>
      <c r="N99" s="274"/>
      <c r="O99" s="276"/>
    </row>
    <row r="100" spans="1:15" ht="13.5" thickBot="1">
      <c r="A100" s="263"/>
      <c r="B100" s="19" t="s">
        <v>224</v>
      </c>
      <c r="C100" s="211">
        <v>0</v>
      </c>
      <c r="D100" s="102"/>
      <c r="E100" s="102"/>
      <c r="F100" s="102"/>
      <c r="G100" s="102"/>
      <c r="H100" s="102">
        <f t="shared" si="2"/>
        <v>0</v>
      </c>
      <c r="I100" s="441">
        <f t="shared" si="3"/>
        <v>0</v>
      </c>
      <c r="J100" s="109"/>
      <c r="K100" s="109"/>
      <c r="L100" s="109"/>
      <c r="M100" s="109"/>
      <c r="N100" s="236">
        <f>J100+K100+L100+M100</f>
        <v>0</v>
      </c>
      <c r="O100" s="146">
        <f>C100+I100-N100</f>
        <v>0</v>
      </c>
    </row>
    <row r="101" spans="1:15" ht="13.5" thickBot="1">
      <c r="A101" s="15"/>
      <c r="B101" s="3"/>
      <c r="C101" s="272"/>
      <c r="D101" s="273"/>
      <c r="E101" s="273"/>
      <c r="F101" s="273"/>
      <c r="G101" s="273"/>
      <c r="H101" s="102">
        <f t="shared" si="2"/>
        <v>0</v>
      </c>
      <c r="I101" s="441">
        <f t="shared" si="3"/>
        <v>0</v>
      </c>
      <c r="J101" s="275"/>
      <c r="K101" s="275"/>
      <c r="L101" s="275"/>
      <c r="M101" s="275"/>
      <c r="N101" s="274"/>
      <c r="O101" s="276"/>
    </row>
    <row r="102" spans="1:15" ht="13.5" thickBot="1">
      <c r="A102" s="263"/>
      <c r="B102" s="19" t="s">
        <v>225</v>
      </c>
      <c r="C102" s="211">
        <v>0</v>
      </c>
      <c r="D102" s="102"/>
      <c r="E102" s="102"/>
      <c r="F102" s="102"/>
      <c r="G102" s="102"/>
      <c r="H102" s="102">
        <f t="shared" si="2"/>
        <v>0</v>
      </c>
      <c r="I102" s="441">
        <f t="shared" si="3"/>
        <v>0</v>
      </c>
      <c r="J102" s="109"/>
      <c r="K102" s="109"/>
      <c r="L102" s="109"/>
      <c r="M102" s="109"/>
      <c r="N102" s="236">
        <f>J102+K102+L102+M102</f>
        <v>0</v>
      </c>
      <c r="O102" s="146">
        <f>C102+I102-N102</f>
        <v>0</v>
      </c>
    </row>
    <row r="103" spans="1:15" ht="13.5" thickBot="1">
      <c r="A103" s="15"/>
      <c r="B103" s="3"/>
      <c r="C103" s="272"/>
      <c r="D103" s="273"/>
      <c r="E103" s="273"/>
      <c r="F103" s="273"/>
      <c r="G103" s="273"/>
      <c r="H103" s="102">
        <f t="shared" si="2"/>
        <v>0</v>
      </c>
      <c r="I103" s="441">
        <f t="shared" si="3"/>
        <v>0</v>
      </c>
      <c r="J103" s="275"/>
      <c r="K103" s="275"/>
      <c r="L103" s="275"/>
      <c r="M103" s="275"/>
      <c r="N103" s="274"/>
      <c r="O103" s="276"/>
    </row>
    <row r="104" spans="1:15" ht="13.5" thickBot="1">
      <c r="A104" s="263"/>
      <c r="B104" s="19" t="s">
        <v>226</v>
      </c>
      <c r="C104" s="211">
        <v>0</v>
      </c>
      <c r="D104" s="102"/>
      <c r="E104" s="102"/>
      <c r="F104" s="102"/>
      <c r="G104" s="102"/>
      <c r="H104" s="102">
        <f t="shared" si="2"/>
        <v>0</v>
      </c>
      <c r="I104" s="441">
        <f t="shared" si="3"/>
        <v>0</v>
      </c>
      <c r="J104" s="109"/>
      <c r="K104" s="109"/>
      <c r="L104" s="109"/>
      <c r="M104" s="109"/>
      <c r="N104" s="236">
        <f>J104+K104+L104+M104</f>
        <v>0</v>
      </c>
      <c r="O104" s="146">
        <f>C104+I104-N104</f>
        <v>0</v>
      </c>
    </row>
    <row r="105" spans="1:15" ht="13.5" thickBot="1">
      <c r="A105" s="15"/>
      <c r="B105" s="3"/>
      <c r="C105" s="272"/>
      <c r="D105" s="273"/>
      <c r="E105" s="273"/>
      <c r="F105" s="273"/>
      <c r="G105" s="273"/>
      <c r="H105" s="102">
        <f t="shared" si="2"/>
        <v>0</v>
      </c>
      <c r="I105" s="441">
        <f t="shared" si="3"/>
        <v>0</v>
      </c>
      <c r="J105" s="275"/>
      <c r="K105" s="275"/>
      <c r="L105" s="275"/>
      <c r="M105" s="275"/>
      <c r="N105" s="274"/>
      <c r="O105" s="276"/>
    </row>
    <row r="106" spans="1:15" ht="13.5" thickBot="1">
      <c r="A106" s="263"/>
      <c r="B106" s="19"/>
      <c r="C106" s="211"/>
      <c r="D106" s="102"/>
      <c r="E106" s="102"/>
      <c r="F106" s="102"/>
      <c r="G106" s="102"/>
      <c r="H106" s="102">
        <f t="shared" si="2"/>
        <v>0</v>
      </c>
      <c r="I106" s="441">
        <f t="shared" si="3"/>
        <v>0</v>
      </c>
      <c r="J106" s="109"/>
      <c r="K106" s="109"/>
      <c r="L106" s="109"/>
      <c r="M106" s="109"/>
      <c r="N106" s="236">
        <f>J106+K106+L106+M106</f>
        <v>0</v>
      </c>
      <c r="O106" s="146">
        <f>C106+I106-N106</f>
        <v>0</v>
      </c>
    </row>
    <row r="107" spans="1:15" ht="13.5" thickBot="1">
      <c r="A107" s="15"/>
      <c r="B107" s="3"/>
      <c r="C107" s="272"/>
      <c r="D107" s="273"/>
      <c r="E107" s="273"/>
      <c r="F107" s="273"/>
      <c r="G107" s="273"/>
      <c r="H107" s="102">
        <f t="shared" si="2"/>
        <v>0</v>
      </c>
      <c r="I107" s="441">
        <f t="shared" si="3"/>
        <v>0</v>
      </c>
      <c r="J107" s="275"/>
      <c r="K107" s="275"/>
      <c r="L107" s="275"/>
      <c r="M107" s="275"/>
      <c r="N107" s="274"/>
      <c r="O107" s="276"/>
    </row>
    <row r="108" spans="1:15" ht="13.5" thickBot="1">
      <c r="A108" s="263"/>
      <c r="B108" s="19"/>
      <c r="C108" s="211"/>
      <c r="D108" s="102"/>
      <c r="E108" s="102"/>
      <c r="F108" s="102"/>
      <c r="G108" s="102"/>
      <c r="H108" s="102">
        <f t="shared" si="2"/>
        <v>0</v>
      </c>
      <c r="I108" s="441">
        <f t="shared" si="3"/>
        <v>0</v>
      </c>
      <c r="J108" s="109"/>
      <c r="K108" s="109"/>
      <c r="L108" s="109"/>
      <c r="M108" s="109"/>
      <c r="N108" s="236">
        <f>J108+K108+L108+M108</f>
        <v>0</v>
      </c>
      <c r="O108" s="146">
        <f>C108+I108-N108</f>
        <v>0</v>
      </c>
    </row>
    <row r="109" spans="1:15" ht="13.5" thickBot="1">
      <c r="A109" s="15"/>
      <c r="B109" s="3"/>
      <c r="C109" s="272"/>
      <c r="D109" s="273"/>
      <c r="E109" s="273"/>
      <c r="F109" s="273"/>
      <c r="G109" s="273"/>
      <c r="H109" s="102">
        <f t="shared" si="2"/>
        <v>0</v>
      </c>
      <c r="I109" s="441">
        <f t="shared" si="3"/>
        <v>0</v>
      </c>
      <c r="J109" s="275"/>
      <c r="K109" s="275"/>
      <c r="L109" s="275"/>
      <c r="M109" s="275"/>
      <c r="N109" s="274"/>
      <c r="O109" s="276"/>
    </row>
    <row r="110" spans="1:15" ht="13.5" thickBot="1">
      <c r="A110" s="263"/>
      <c r="B110" s="19"/>
      <c r="C110" s="211"/>
      <c r="D110" s="102"/>
      <c r="E110" s="102"/>
      <c r="F110" s="102"/>
      <c r="G110" s="102"/>
      <c r="H110" s="102">
        <f t="shared" si="2"/>
        <v>0</v>
      </c>
      <c r="I110" s="441">
        <f t="shared" si="3"/>
        <v>0</v>
      </c>
      <c r="J110" s="109"/>
      <c r="K110" s="109"/>
      <c r="L110" s="109"/>
      <c r="M110" s="109"/>
      <c r="N110" s="236">
        <f>J110+K110+L110+M110</f>
        <v>0</v>
      </c>
      <c r="O110" s="146">
        <f>C110+I110-N110</f>
        <v>0</v>
      </c>
    </row>
    <row r="111" spans="1:15" ht="13.5" thickBot="1">
      <c r="A111" s="15"/>
      <c r="B111" s="3"/>
      <c r="C111" s="272"/>
      <c r="D111" s="273"/>
      <c r="E111" s="273"/>
      <c r="F111" s="273"/>
      <c r="G111" s="273"/>
      <c r="H111" s="102">
        <f t="shared" si="2"/>
        <v>0</v>
      </c>
      <c r="I111" s="441">
        <f t="shared" si="3"/>
        <v>0</v>
      </c>
      <c r="J111" s="275"/>
      <c r="K111" s="275"/>
      <c r="L111" s="275"/>
      <c r="M111" s="275"/>
      <c r="N111" s="274"/>
      <c r="O111" s="276"/>
    </row>
    <row r="112" spans="1:15" ht="13.5" thickBot="1">
      <c r="A112" s="263"/>
      <c r="B112" s="19"/>
      <c r="C112" s="211"/>
      <c r="D112" s="102"/>
      <c r="E112" s="102"/>
      <c r="F112" s="102"/>
      <c r="G112" s="102"/>
      <c r="H112" s="102">
        <f t="shared" si="2"/>
        <v>0</v>
      </c>
      <c r="I112" s="441">
        <f t="shared" si="3"/>
        <v>0</v>
      </c>
      <c r="J112" s="109"/>
      <c r="K112" s="109"/>
      <c r="L112" s="109"/>
      <c r="M112" s="109"/>
      <c r="N112" s="236">
        <f>J112+K112+L112+M112</f>
        <v>0</v>
      </c>
      <c r="O112" s="146">
        <f>C112+I112-N112</f>
        <v>0</v>
      </c>
    </row>
    <row r="113" spans="1:15" ht="13.5" thickBot="1">
      <c r="A113" s="24"/>
      <c r="B113" s="38"/>
      <c r="C113" s="210"/>
      <c r="D113" s="283"/>
      <c r="E113" s="283"/>
      <c r="F113" s="283"/>
      <c r="G113" s="283"/>
      <c r="H113" s="102">
        <f t="shared" si="2"/>
        <v>0</v>
      </c>
      <c r="I113" s="441">
        <f t="shared" si="3"/>
        <v>0</v>
      </c>
      <c r="J113" s="285"/>
      <c r="K113" s="285"/>
      <c r="L113" s="285"/>
      <c r="M113" s="285"/>
      <c r="N113" s="284"/>
      <c r="O113" s="114"/>
    </row>
    <row r="114" spans="1:15" ht="13.5" thickBot="1">
      <c r="A114" s="263"/>
      <c r="B114" s="19" t="s">
        <v>227</v>
      </c>
      <c r="C114" s="211">
        <v>0</v>
      </c>
      <c r="D114" s="102"/>
      <c r="E114" s="102"/>
      <c r="F114" s="102"/>
      <c r="G114" s="102"/>
      <c r="H114" s="102">
        <f t="shared" si="2"/>
        <v>0</v>
      </c>
      <c r="I114" s="441">
        <f t="shared" si="3"/>
        <v>0</v>
      </c>
      <c r="J114" s="109"/>
      <c r="K114" s="109"/>
      <c r="L114" s="109"/>
      <c r="M114" s="109"/>
      <c r="N114" s="236">
        <f>J114+K114+L114+M114</f>
        <v>0</v>
      </c>
      <c r="O114" s="146">
        <f>C114+I114-N114</f>
        <v>0</v>
      </c>
    </row>
    <row r="115" spans="1:15" ht="13.5" thickBot="1">
      <c r="A115" s="24"/>
      <c r="B115" s="38"/>
      <c r="C115" s="210"/>
      <c r="D115" s="283"/>
      <c r="E115" s="283"/>
      <c r="F115" s="283"/>
      <c r="G115" s="283"/>
      <c r="H115" s="102">
        <f t="shared" si="2"/>
        <v>0</v>
      </c>
      <c r="I115" s="441">
        <f t="shared" si="3"/>
        <v>0</v>
      </c>
      <c r="J115" s="285"/>
      <c r="K115" s="285"/>
      <c r="L115" s="285"/>
      <c r="M115" s="285"/>
      <c r="N115" s="284"/>
      <c r="O115" s="114"/>
    </row>
    <row r="116" spans="1:15" ht="13.5" thickBot="1">
      <c r="A116" s="30"/>
      <c r="B116" s="6" t="s">
        <v>228</v>
      </c>
      <c r="C116" s="211">
        <v>0</v>
      </c>
      <c r="D116" s="102"/>
      <c r="E116" s="102"/>
      <c r="F116" s="102"/>
      <c r="G116" s="102"/>
      <c r="H116" s="102">
        <f t="shared" si="2"/>
        <v>0</v>
      </c>
      <c r="I116" s="441">
        <f t="shared" si="3"/>
        <v>0</v>
      </c>
      <c r="J116" s="109"/>
      <c r="K116" s="109"/>
      <c r="L116" s="109"/>
      <c r="M116" s="109"/>
      <c r="N116" s="236">
        <f>J116+K116+L116+M116</f>
        <v>0</v>
      </c>
      <c r="O116" s="146">
        <f>C116+I116-N116</f>
        <v>0</v>
      </c>
    </row>
    <row r="117" spans="1:15" ht="13.5" thickBot="1">
      <c r="A117" s="36"/>
      <c r="B117" s="29"/>
      <c r="C117" s="210"/>
      <c r="D117" s="283"/>
      <c r="E117" s="283"/>
      <c r="F117" s="283"/>
      <c r="G117" s="283"/>
      <c r="H117" s="102">
        <f t="shared" si="2"/>
        <v>0</v>
      </c>
      <c r="I117" s="441">
        <f t="shared" si="3"/>
        <v>0</v>
      </c>
      <c r="J117" s="285"/>
      <c r="K117" s="285"/>
      <c r="L117" s="285"/>
      <c r="M117" s="285"/>
      <c r="N117" s="284"/>
      <c r="O117" s="114"/>
    </row>
    <row r="118" spans="1:15" ht="13.5" thickBot="1">
      <c r="A118" s="30"/>
      <c r="B118" s="6" t="s">
        <v>229</v>
      </c>
      <c r="C118" s="211">
        <v>3853</v>
      </c>
      <c r="D118" s="102">
        <v>2727.03</v>
      </c>
      <c r="E118" s="102">
        <v>2727.93</v>
      </c>
      <c r="F118" s="102">
        <v>2727.93</v>
      </c>
      <c r="G118" s="102">
        <v>2727.93</v>
      </c>
      <c r="H118" s="102">
        <f t="shared" si="2"/>
        <v>10910.82</v>
      </c>
      <c r="I118" s="441">
        <f t="shared" si="3"/>
        <v>6604.612590799033</v>
      </c>
      <c r="J118" s="109"/>
      <c r="K118" s="109"/>
      <c r="L118" s="109"/>
      <c r="M118" s="109"/>
      <c r="N118" s="236">
        <f>J118+K118+L118+M118</f>
        <v>0</v>
      </c>
      <c r="O118" s="146">
        <f>C118+I118-N118</f>
        <v>10457.612590799032</v>
      </c>
    </row>
    <row r="119" spans="1:15" ht="13.5" thickBot="1">
      <c r="A119" s="36"/>
      <c r="B119" s="29"/>
      <c r="C119" s="210"/>
      <c r="D119" s="283"/>
      <c r="E119" s="283"/>
      <c r="F119" s="283"/>
      <c r="G119" s="283"/>
      <c r="H119" s="102">
        <f t="shared" si="2"/>
        <v>0</v>
      </c>
      <c r="I119" s="441">
        <f t="shared" si="3"/>
        <v>0</v>
      </c>
      <c r="J119" s="285"/>
      <c r="K119" s="285"/>
      <c r="L119" s="285"/>
      <c r="M119" s="285"/>
      <c r="N119" s="284"/>
      <c r="O119" s="114"/>
    </row>
    <row r="120" spans="1:15" ht="13.5" thickBot="1">
      <c r="A120" s="30"/>
      <c r="B120" s="6"/>
      <c r="C120" s="211"/>
      <c r="D120" s="102"/>
      <c r="E120" s="102"/>
      <c r="F120" s="102"/>
      <c r="G120" s="102"/>
      <c r="H120" s="102">
        <f t="shared" si="2"/>
        <v>0</v>
      </c>
      <c r="I120" s="441">
        <f t="shared" si="3"/>
        <v>0</v>
      </c>
      <c r="J120" s="109"/>
      <c r="K120" s="109"/>
      <c r="L120" s="109"/>
      <c r="M120" s="109"/>
      <c r="N120" s="236">
        <f>J120+K120+L120+M120</f>
        <v>0</v>
      </c>
      <c r="O120" s="146">
        <f>C120+I120-N120</f>
        <v>0</v>
      </c>
    </row>
    <row r="121" spans="1:15" ht="13.5" thickBot="1">
      <c r="A121" s="36"/>
      <c r="B121" s="29"/>
      <c r="C121" s="210"/>
      <c r="D121" s="283"/>
      <c r="E121" s="283"/>
      <c r="F121" s="283"/>
      <c r="G121" s="283"/>
      <c r="H121" s="102">
        <f t="shared" si="2"/>
        <v>0</v>
      </c>
      <c r="I121" s="441">
        <f t="shared" si="3"/>
        <v>0</v>
      </c>
      <c r="J121" s="285"/>
      <c r="K121" s="285"/>
      <c r="L121" s="285"/>
      <c r="M121" s="285"/>
      <c r="N121" s="284"/>
      <c r="O121" s="114"/>
    </row>
    <row r="122" spans="1:15" ht="13.5" thickBot="1">
      <c r="A122" s="30"/>
      <c r="B122" s="6" t="s">
        <v>230</v>
      </c>
      <c r="C122" s="211">
        <v>0</v>
      </c>
      <c r="D122" s="102"/>
      <c r="E122" s="102"/>
      <c r="F122" s="102"/>
      <c r="G122" s="102"/>
      <c r="H122" s="102">
        <f t="shared" si="2"/>
        <v>0</v>
      </c>
      <c r="I122" s="441">
        <f t="shared" si="3"/>
        <v>0</v>
      </c>
      <c r="J122" s="109"/>
      <c r="K122" s="109"/>
      <c r="L122" s="109"/>
      <c r="M122" s="109"/>
      <c r="N122" s="236">
        <f>J122+K122+L122+M122</f>
        <v>0</v>
      </c>
      <c r="O122" s="146">
        <f>C122+H122-N122</f>
        <v>0</v>
      </c>
    </row>
    <row r="123" spans="1:15" ht="13.5" thickBot="1">
      <c r="A123" s="36"/>
      <c r="B123" s="29"/>
      <c r="C123" s="210"/>
      <c r="D123" s="283"/>
      <c r="E123" s="283"/>
      <c r="F123" s="283"/>
      <c r="G123" s="283"/>
      <c r="H123" s="102">
        <f t="shared" si="2"/>
        <v>0</v>
      </c>
      <c r="I123" s="441">
        <f t="shared" si="3"/>
        <v>0</v>
      </c>
      <c r="J123" s="285"/>
      <c r="K123" s="285"/>
      <c r="L123" s="285"/>
      <c r="M123" s="285"/>
      <c r="N123" s="284"/>
      <c r="O123" s="114"/>
    </row>
    <row r="124" spans="1:15" ht="13.5" thickBot="1">
      <c r="A124" s="30"/>
      <c r="B124" s="6" t="s">
        <v>231</v>
      </c>
      <c r="C124" s="211">
        <v>0</v>
      </c>
      <c r="D124" s="102"/>
      <c r="E124" s="102"/>
      <c r="F124" s="102"/>
      <c r="G124" s="102"/>
      <c r="H124" s="102">
        <f t="shared" si="2"/>
        <v>0</v>
      </c>
      <c r="I124" s="441">
        <f t="shared" si="3"/>
        <v>0</v>
      </c>
      <c r="J124" s="109"/>
      <c r="K124" s="109"/>
      <c r="L124" s="109"/>
      <c r="M124" s="109"/>
      <c r="N124" s="236">
        <f>J124+K124+L124+M124</f>
        <v>0</v>
      </c>
      <c r="O124" s="146">
        <f>C124+I124-N124</f>
        <v>0</v>
      </c>
    </row>
    <row r="125" spans="1:15" ht="13.5" thickBot="1">
      <c r="A125" s="36"/>
      <c r="B125" s="29"/>
      <c r="C125" s="210"/>
      <c r="D125" s="283"/>
      <c r="E125" s="283"/>
      <c r="F125" s="283"/>
      <c r="G125" s="283"/>
      <c r="H125" s="102">
        <f t="shared" si="2"/>
        <v>0</v>
      </c>
      <c r="I125" s="441">
        <f t="shared" si="3"/>
        <v>0</v>
      </c>
      <c r="J125" s="285"/>
      <c r="K125" s="285"/>
      <c r="L125" s="285"/>
      <c r="M125" s="285"/>
      <c r="N125" s="284"/>
      <c r="O125" s="114"/>
    </row>
    <row r="126" spans="1:15" ht="13.5" thickBot="1">
      <c r="A126" s="30"/>
      <c r="B126" s="6"/>
      <c r="C126" s="211"/>
      <c r="D126" s="102"/>
      <c r="E126" s="102"/>
      <c r="F126" s="102"/>
      <c r="G126" s="102"/>
      <c r="H126" s="102">
        <f t="shared" si="2"/>
        <v>0</v>
      </c>
      <c r="I126" s="441">
        <f t="shared" si="3"/>
        <v>0</v>
      </c>
      <c r="J126" s="109"/>
      <c r="K126" s="109"/>
      <c r="L126" s="109"/>
      <c r="M126" s="109"/>
      <c r="N126" s="236">
        <f>J126+K126+L126+M126</f>
        <v>0</v>
      </c>
      <c r="O126" s="146">
        <f>C126+I126-N126</f>
        <v>0</v>
      </c>
    </row>
    <row r="127" spans="1:15" ht="13.5" thickBot="1">
      <c r="A127" s="36"/>
      <c r="B127" s="29"/>
      <c r="C127" s="210"/>
      <c r="D127" s="264"/>
      <c r="E127" s="264"/>
      <c r="F127" s="264"/>
      <c r="G127" s="283"/>
      <c r="H127" s="102">
        <f t="shared" si="2"/>
        <v>0</v>
      </c>
      <c r="I127" s="441">
        <f t="shared" si="3"/>
        <v>0</v>
      </c>
      <c r="J127" s="285"/>
      <c r="K127" s="285"/>
      <c r="L127" s="285"/>
      <c r="M127" s="285"/>
      <c r="N127" s="286"/>
      <c r="O127" s="114"/>
    </row>
    <row r="128" spans="1:15" ht="13.5" thickBot="1">
      <c r="A128" s="265"/>
      <c r="B128" s="246"/>
      <c r="C128" s="248"/>
      <c r="D128" s="266"/>
      <c r="E128" s="266"/>
      <c r="F128" s="265"/>
      <c r="G128" s="265"/>
      <c r="H128" s="265"/>
      <c r="I128" s="267"/>
      <c r="J128" s="265"/>
      <c r="K128" s="265"/>
      <c r="L128" s="265"/>
      <c r="M128" s="265"/>
      <c r="N128" s="268"/>
      <c r="O128" s="245"/>
    </row>
    <row r="129" spans="1:15" ht="13.5" thickBot="1">
      <c r="A129" s="126"/>
      <c r="B129" s="244" t="s">
        <v>3</v>
      </c>
      <c r="C129" s="188">
        <f>C10+C12+C14+C16+C30+C32+C34+C36+C38+C40+C42+C44+C46+C48+C50+C52+C54+C56+C58+C60+C62+C64+C66+C68+C70+C72+C74+C76+C78+C80+C82+C84+C86+C88+C90+C92+C94+C96+C98+C100+C102+C104+C106+C108+C110+C112+C114+C116+C118+C120+C122+C124+C126+C18+C20+C22+C24+C26+C28</f>
        <v>2077330.9100000001</v>
      </c>
      <c r="D129" s="188">
        <f>D10+D12+D14+D16+D30+D32+D34+D36+D38+D40+D42+D44+D46+D48+D50+D52+D54+D56+D58+D60+D62+D64+D66+D68+D70+D72+D74+D76+D78+D80+D82+D84+D86+D88+D90+D92+D94+D96+D98+D100+D102+D104+D106+D108+D110+D112+D114+D116+D118+D120+D122+D124+D126+D18+D20+D22+D24+D26+D28</f>
        <v>524034.51000000007</v>
      </c>
      <c r="E129" s="188">
        <f>E10+E12+E14+E16+E30+E32+E34+E36+E38+E40+E42+E44+E46+E48+E50+E52+E54+E56+E58+E60+E62+E64+E66+E68+E70+E72+E74+E76+E78+E80+E82+E84+E86+E88+E90+E92+E94+E96+E98+E100+E102+E104+E106+E108+E110+E112+E114+E116+E118+E120+E122+E124+E126+E18+E20+E22+E24+E26+E28</f>
        <v>631622.1599999998</v>
      </c>
      <c r="F129" s="188">
        <f>F10+F12+F14+F16+F30+F32+F34+F36+F38+F40+F42+F44+F46+F48+F50+F52+F54+F56+F58+F60+F62+F64+F66+F68+F70+F72+F74+F76+F78+F80+F82+F84+F86+F88+F90+F92+F94+F96+F98+F100+F102+F104+F106+F108+F110+F112+F114+F116+F118+F120+F122+F124+F126+F18+F20+F22+F24+F26+F28</f>
        <v>611013.4499999998</v>
      </c>
      <c r="G129" s="188">
        <f>G10+G12+G14+G16+G30+G32+G34+G36+G38+G40+G42+G44+G46+G48+G50+G52+G54+G56+G58+G60+G62+G64+G66+G68+G70+G72+G74+G76+G78+G80+G82+G84+G86+G88+G90+G92+G94+G96+G98+G100+G102+G104+G106+G108+G110+G112+G114+G116+G118+G120+G122+G124+G126+G18+G20+G22+G24+G26+G28</f>
        <v>617885.992</v>
      </c>
      <c r="H129" s="137">
        <f>D129+E129+F129+G129</f>
        <v>2384556.1119999997</v>
      </c>
      <c r="I129" s="188">
        <f>I10+I12+I14+I16+I30+I32+I34+I36+I38+I40+I42+I44+I46+I48+I50+I52+I54+I56+I58+I60+I62+I64+I66+I68+I70+I72+I74+I76+I78+I80+I82+I84+I86+I88+I90+I92+I94+I96+I98+I100+I102+I104+I106+I108+I110+I112+I114+I116+I118+I120+I122+I124+I126+I18+I20+I22+I24+I26+I28</f>
        <v>1443435.9031477002</v>
      </c>
      <c r="J129" s="188">
        <f>J10+J12+J14+J16+J30+J32+J34+J36+J38+J40+J42+J44+J46+J48+J50+J52+J54+J56+J58+J60+J62+J64+J66+J68+J70+J72+J74+J76+J78+J80+J82+J84+J86+J88+J90+J92+J94+J96+J98+J100+J102+J104+J106+J108+J110+J112+J114+J116+J118+J120+J122+J124+J126+J18+J20+J22+J24+J26+J28</f>
        <v>0</v>
      </c>
      <c r="K129" s="188">
        <f>K10+K12+K14+K16+K30+K32+K34+K36+K38+K40+K42+K44+K46+K48+K50+K52+K54+K56+K58+K60+K62+K64+K66+K68+K70+K72+K74+K76+K78+K80+K82+K84+K86+K88+K90+K92+K94+K96+K98+K100+K102+K104+K106+K108+K110+K112+K114+K116+K118+K120+K122+K124+K126+K18+K20+K22+K24+K26+K28</f>
        <v>0</v>
      </c>
      <c r="L129" s="188">
        <f>L10+L12+L14+L16+L30+L32+L34+L36+L38+L40+L42+L44+L46+L48+L50+L52+L54+L56+L58+L60+L62+L64+L66+L68+L70+L72+L74+L76+L78+L80+L82+L84+L86+L88+L90+L92+L94+L96+L98+L100+L102+L104+L106+L108+L110+L112+L114+L116+L118+L120+L122+L124+L126+L18+L20+L22+L24+L26+L28</f>
        <v>0</v>
      </c>
      <c r="M129" s="188">
        <f>M10+M12+M14+M16+M30+M32+M34+M36+M38+M40+M42+M44+M46+M48+M50+M52+M54+M56+M58+M60+M62+M64+M66+M68+M70+M72+M74+M76+M78+M80+M82+M84+M86+M88+M90+M92+M94+M96+M98+M100+M102+M104+M106+M108+M110+M112+M114+M116+M118+M120+M122+M124+M126+M18+M20+M22+M24+M26+M28</f>
        <v>0</v>
      </c>
      <c r="N129" s="145">
        <f>J129+K129+L129+M129</f>
        <v>0</v>
      </c>
      <c r="O129" s="188">
        <f>O10+O12+O14+O16+O30+O32+O34+O36+O38+O40+O42+O44+O46+O48+O50+O52+O54+O56+O58+O60+O62+O64+O66+O68+O70+O72+O74+O76+O78+O80+O82+O84+O86+O88+O90+O92+O94+O96+O98+O100+O102+O104+O106+O108+O110+O112+O114+O116+O118+O120+O122+O124+O126+O18+O20+O22+O24+O26+O28</f>
        <v>3520766.8131476995</v>
      </c>
    </row>
    <row r="130" spans="1:15" ht="13.5" thickBot="1">
      <c r="A130" s="1"/>
      <c r="B130" s="134" t="s">
        <v>384</v>
      </c>
      <c r="C130" s="218"/>
      <c r="D130" s="42"/>
      <c r="E130" s="42"/>
      <c r="F130" s="42"/>
      <c r="G130" s="42"/>
      <c r="H130" s="137"/>
      <c r="I130" s="229">
        <f>H129-I129</f>
        <v>941120.2088522995</v>
      </c>
      <c r="J130" s="42"/>
      <c r="K130" s="42"/>
      <c r="L130" s="42"/>
      <c r="M130" s="42"/>
      <c r="N130" s="145">
        <f>J130+K130+L130+M130</f>
        <v>0</v>
      </c>
      <c r="O130" s="229"/>
    </row>
    <row r="131" spans="1:15" ht="13.5" thickBot="1">
      <c r="A131" s="7"/>
      <c r="B131" s="135"/>
      <c r="C131" s="219"/>
      <c r="D131" s="42"/>
      <c r="E131" s="42"/>
      <c r="F131" s="42"/>
      <c r="G131" s="42"/>
      <c r="H131" s="137"/>
      <c r="I131" s="229"/>
      <c r="J131" s="42"/>
      <c r="K131" s="42"/>
      <c r="L131" s="42"/>
      <c r="M131" s="42"/>
      <c r="N131" s="145">
        <f>J131+K131+L131+M131</f>
        <v>0</v>
      </c>
      <c r="O131" s="229"/>
    </row>
    <row r="132" spans="1:15" ht="13.5" thickBot="1">
      <c r="A132" s="154"/>
      <c r="B132" s="155" t="s">
        <v>4</v>
      </c>
      <c r="C132" s="156"/>
      <c r="D132" s="167"/>
      <c r="E132" s="167"/>
      <c r="F132" s="167"/>
      <c r="G132" s="167"/>
      <c r="H132" s="163"/>
      <c r="I132" s="243">
        <f>I129+I130+I131</f>
        <v>2384556.1119999997</v>
      </c>
      <c r="J132" s="167"/>
      <c r="K132" s="167"/>
      <c r="L132" s="167"/>
      <c r="M132" s="167"/>
      <c r="N132" s="164">
        <f>J132+K132+L132+M132</f>
        <v>0</v>
      </c>
      <c r="O132" s="243"/>
    </row>
    <row r="133" spans="1:15" ht="12.75">
      <c r="A133" s="38"/>
      <c r="B133" s="29"/>
      <c r="C133" s="189"/>
      <c r="D133" s="12"/>
      <c r="E133" s="12"/>
      <c r="F133" s="12"/>
      <c r="G133" s="511"/>
      <c r="H133" s="12"/>
      <c r="I133" s="378"/>
      <c r="J133" s="12"/>
      <c r="K133" s="12"/>
      <c r="L133" s="12"/>
      <c r="M133" s="12"/>
      <c r="N133" s="12"/>
      <c r="O133" s="12"/>
    </row>
    <row r="134" spans="1:15" ht="13.5" thickBot="1">
      <c r="A134" s="12"/>
      <c r="B134" s="12"/>
      <c r="C134" s="69"/>
      <c r="D134" s="12"/>
      <c r="E134" s="12"/>
      <c r="F134" s="12"/>
      <c r="G134" s="512"/>
      <c r="H134" s="378"/>
      <c r="I134" s="378"/>
      <c r="J134" s="378"/>
      <c r="K134" s="12"/>
      <c r="L134" s="12"/>
      <c r="M134" s="12"/>
      <c r="N134" s="12"/>
      <c r="O134" s="12"/>
    </row>
    <row r="135" spans="1:15" ht="15.75" thickBot="1">
      <c r="A135" s="24"/>
      <c r="B135" s="326" t="s">
        <v>358</v>
      </c>
      <c r="C135" s="184"/>
      <c r="D135" s="12"/>
      <c r="E135" s="12"/>
      <c r="F135" s="12"/>
      <c r="G135" s="12"/>
      <c r="H135" s="378"/>
      <c r="I135" s="512"/>
      <c r="J135" s="12"/>
      <c r="K135" s="12"/>
      <c r="L135" s="12"/>
      <c r="M135" s="12"/>
      <c r="N135" s="12"/>
      <c r="O135" s="12"/>
    </row>
    <row r="136" spans="1:15" ht="13.5" thickBot="1">
      <c r="A136" s="24"/>
      <c r="B136" s="252" t="s">
        <v>295</v>
      </c>
      <c r="C136" s="330"/>
      <c r="D136" s="12"/>
      <c r="E136" s="17" t="s">
        <v>360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3.5" thickBot="1">
      <c r="A137" s="7"/>
      <c r="B137" s="79"/>
      <c r="C137" s="209"/>
      <c r="D137" s="240"/>
      <c r="E137" s="240" t="s">
        <v>395</v>
      </c>
      <c r="F137" s="232"/>
      <c r="G137" s="232"/>
      <c r="H137" s="233"/>
      <c r="I137" s="223"/>
      <c r="J137" s="249"/>
      <c r="K137" s="85" t="s">
        <v>396</v>
      </c>
      <c r="L137" s="85"/>
      <c r="M137" s="86"/>
      <c r="N137" s="89"/>
      <c r="O137" s="115"/>
    </row>
    <row r="138" spans="1:15" ht="68.25" thickBot="1">
      <c r="A138" s="27"/>
      <c r="B138" s="6" t="s">
        <v>64</v>
      </c>
      <c r="C138" s="331" t="s">
        <v>406</v>
      </c>
      <c r="D138" s="262" t="s">
        <v>220</v>
      </c>
      <c r="E138" s="262" t="s">
        <v>318</v>
      </c>
      <c r="F138" s="510" t="s">
        <v>349</v>
      </c>
      <c r="G138" s="231" t="s">
        <v>302</v>
      </c>
      <c r="H138" s="234" t="s">
        <v>411</v>
      </c>
      <c r="I138" s="90" t="s">
        <v>413</v>
      </c>
      <c r="J138" s="262">
        <v>1</v>
      </c>
      <c r="K138" s="88">
        <v>2</v>
      </c>
      <c r="L138" s="88">
        <v>3</v>
      </c>
      <c r="M138" s="88">
        <v>4</v>
      </c>
      <c r="N138" s="235" t="s">
        <v>400</v>
      </c>
      <c r="O138" s="116" t="s">
        <v>401</v>
      </c>
    </row>
    <row r="139" spans="1:15" ht="13.5" thickBot="1">
      <c r="A139" s="27"/>
      <c r="B139" s="27"/>
      <c r="C139" s="524"/>
      <c r="D139" s="101"/>
      <c r="E139" s="101"/>
      <c r="F139" s="101"/>
      <c r="G139" s="101"/>
      <c r="H139" s="101"/>
      <c r="I139" s="101"/>
      <c r="J139" s="108"/>
      <c r="K139" s="108"/>
      <c r="L139" s="108"/>
      <c r="M139" s="108"/>
      <c r="N139" s="108"/>
      <c r="O139" s="118"/>
    </row>
    <row r="140" spans="1:15" ht="13.5" thickBot="1">
      <c r="A140" s="30"/>
      <c r="B140" s="22" t="s">
        <v>208</v>
      </c>
      <c r="C140" s="415">
        <v>0</v>
      </c>
      <c r="D140" s="362">
        <v>4461.32</v>
      </c>
      <c r="E140" s="362">
        <v>4461.3</v>
      </c>
      <c r="F140" s="363">
        <v>4461.3</v>
      </c>
      <c r="G140" s="363">
        <v>4461.33</v>
      </c>
      <c r="H140" s="102">
        <f>D140+E140+F140+G140</f>
        <v>17845.25</v>
      </c>
      <c r="I140" s="229">
        <f>H140/1.4/1.18</f>
        <v>10802.209443099275</v>
      </c>
      <c r="J140" s="364"/>
      <c r="K140" s="364"/>
      <c r="L140" s="364"/>
      <c r="M140" s="364"/>
      <c r="N140" s="236">
        <f>J140+K140+L140+M140</f>
        <v>0</v>
      </c>
      <c r="O140" s="146">
        <f>C140+I140-N140</f>
        <v>10802.209443099275</v>
      </c>
    </row>
    <row r="141" spans="1:15" ht="13.5" thickBot="1">
      <c r="A141" s="16"/>
      <c r="B141" s="6"/>
      <c r="C141" s="71"/>
      <c r="D141" s="102"/>
      <c r="E141" s="102"/>
      <c r="F141" s="102"/>
      <c r="G141" s="102"/>
      <c r="H141" s="102">
        <f>D141+E141+F141+G141</f>
        <v>0</v>
      </c>
      <c r="I141" s="229">
        <f>H141/1.4/1.18</f>
        <v>0</v>
      </c>
      <c r="J141" s="109"/>
      <c r="K141" s="109"/>
      <c r="L141" s="109"/>
      <c r="M141" s="109"/>
      <c r="N141" s="236">
        <f>J141+K141+L141+M141</f>
        <v>0</v>
      </c>
      <c r="O141" s="146">
        <f>C141+I141-N141</f>
        <v>0</v>
      </c>
    </row>
    <row r="142" spans="1:15" ht="13.5" thickBot="1">
      <c r="A142" s="397"/>
      <c r="B142" s="32" t="s">
        <v>209</v>
      </c>
      <c r="C142" s="415">
        <v>64649.87</v>
      </c>
      <c r="D142" s="102">
        <v>3871.71</v>
      </c>
      <c r="E142" s="102">
        <v>2806.15</v>
      </c>
      <c r="F142" s="485">
        <v>2273.28</v>
      </c>
      <c r="G142" s="102">
        <v>2273.28</v>
      </c>
      <c r="H142" s="102">
        <f>D142+E142+F142+G142</f>
        <v>11224.420000000002</v>
      </c>
      <c r="I142" s="229">
        <f aca="true" t="shared" si="4" ref="I142:I205">H142/1.4/1.18</f>
        <v>6794.44309927361</v>
      </c>
      <c r="J142" s="109"/>
      <c r="K142" s="109"/>
      <c r="L142" s="109"/>
      <c r="M142" s="109"/>
      <c r="N142" s="236">
        <f>J142+K142+L142+M142</f>
        <v>0</v>
      </c>
      <c r="O142" s="146">
        <f>C142+I142-N142</f>
        <v>71444.31309927361</v>
      </c>
    </row>
    <row r="143" spans="1:15" ht="13.5" thickBot="1">
      <c r="A143" s="1"/>
      <c r="B143" s="15"/>
      <c r="C143" s="70"/>
      <c r="D143" s="94"/>
      <c r="E143" s="94"/>
      <c r="F143" s="95"/>
      <c r="G143" s="95"/>
      <c r="H143" s="95"/>
      <c r="I143" s="229">
        <f t="shared" si="4"/>
        <v>0</v>
      </c>
      <c r="J143" s="107"/>
      <c r="K143" s="107"/>
      <c r="L143" s="107"/>
      <c r="M143" s="107"/>
      <c r="N143" s="112"/>
      <c r="O143" s="119"/>
    </row>
    <row r="144" spans="1:15" ht="13.5" thickBot="1">
      <c r="A144" s="397"/>
      <c r="B144" s="19" t="s">
        <v>326</v>
      </c>
      <c r="C144" s="415">
        <v>0</v>
      </c>
      <c r="D144" s="102"/>
      <c r="E144" s="102"/>
      <c r="F144" s="102"/>
      <c r="G144" s="102"/>
      <c r="H144" s="102">
        <f>D144+E144+F144+G144</f>
        <v>0</v>
      </c>
      <c r="I144" s="229">
        <f t="shared" si="4"/>
        <v>0</v>
      </c>
      <c r="J144" s="109"/>
      <c r="K144" s="109"/>
      <c r="L144" s="109"/>
      <c r="M144" s="109"/>
      <c r="N144" s="236">
        <f>J144+K144+L144+M144</f>
        <v>0</v>
      </c>
      <c r="O144" s="146">
        <f>C144+I144-N144</f>
        <v>0</v>
      </c>
    </row>
    <row r="145" spans="1:15" ht="13.5" thickBot="1">
      <c r="A145" s="1"/>
      <c r="B145" s="15"/>
      <c r="C145" s="70"/>
      <c r="D145" s="94"/>
      <c r="E145" s="94"/>
      <c r="F145" s="95"/>
      <c r="G145" s="95"/>
      <c r="H145" s="95"/>
      <c r="I145" s="229">
        <f t="shared" si="4"/>
        <v>0</v>
      </c>
      <c r="J145" s="107"/>
      <c r="K145" s="107"/>
      <c r="L145" s="107"/>
      <c r="M145" s="107"/>
      <c r="N145" s="112"/>
      <c r="O145" s="119"/>
    </row>
    <row r="146" spans="1:15" ht="13.5" thickBot="1">
      <c r="A146" s="397"/>
      <c r="B146" s="19" t="s">
        <v>43</v>
      </c>
      <c r="C146" s="415">
        <v>0</v>
      </c>
      <c r="D146" s="102"/>
      <c r="E146" s="102"/>
      <c r="F146" s="102"/>
      <c r="G146" s="102"/>
      <c r="H146" s="102">
        <f>D146+E146+F146+G146</f>
        <v>0</v>
      </c>
      <c r="I146" s="229">
        <f t="shared" si="4"/>
        <v>0</v>
      </c>
      <c r="J146" s="109"/>
      <c r="K146" s="109"/>
      <c r="L146" s="109"/>
      <c r="M146" s="109"/>
      <c r="N146" s="236">
        <f>J146+K146+L146+M146</f>
        <v>0</v>
      </c>
      <c r="O146" s="146">
        <f>C146+I146-N146</f>
        <v>0</v>
      </c>
    </row>
    <row r="147" spans="1:15" ht="13.5" thickBot="1">
      <c r="A147" s="1"/>
      <c r="B147" s="15"/>
      <c r="C147" s="70"/>
      <c r="D147" s="94"/>
      <c r="E147" s="94"/>
      <c r="F147" s="95"/>
      <c r="G147" s="95"/>
      <c r="H147" s="95"/>
      <c r="I147" s="229">
        <f t="shared" si="4"/>
        <v>0</v>
      </c>
      <c r="J147" s="107"/>
      <c r="K147" s="107"/>
      <c r="L147" s="107"/>
      <c r="M147" s="107"/>
      <c r="N147" s="112"/>
      <c r="O147" s="119"/>
    </row>
    <row r="148" spans="1:15" ht="13.5" thickBot="1">
      <c r="A148" s="397"/>
      <c r="B148" s="32" t="s">
        <v>337</v>
      </c>
      <c r="C148" s="415">
        <v>0</v>
      </c>
      <c r="D148" s="102"/>
      <c r="E148" s="102"/>
      <c r="F148" s="102"/>
      <c r="G148" s="102"/>
      <c r="H148" s="102">
        <f>D148+E148+F148+G148</f>
        <v>0</v>
      </c>
      <c r="I148" s="229">
        <f t="shared" si="4"/>
        <v>0</v>
      </c>
      <c r="J148" s="109"/>
      <c r="K148" s="109"/>
      <c r="L148" s="109"/>
      <c r="M148" s="109"/>
      <c r="N148" s="236">
        <f>J148+K148+L148+M148</f>
        <v>0</v>
      </c>
      <c r="O148" s="146">
        <f>C148+I148-N148</f>
        <v>0</v>
      </c>
    </row>
    <row r="149" spans="1:15" ht="13.5" thickBot="1">
      <c r="A149" s="1"/>
      <c r="B149" s="15"/>
      <c r="C149" s="70"/>
      <c r="D149" s="94"/>
      <c r="E149" s="94"/>
      <c r="F149" s="95"/>
      <c r="G149" s="95"/>
      <c r="H149" s="95"/>
      <c r="I149" s="229">
        <f t="shared" si="4"/>
        <v>0</v>
      </c>
      <c r="J149" s="107"/>
      <c r="K149" s="107"/>
      <c r="L149" s="107"/>
      <c r="M149" s="107"/>
      <c r="N149" s="112"/>
      <c r="O149" s="119"/>
    </row>
    <row r="150" spans="1:15" ht="13.5" thickBot="1">
      <c r="A150" s="397"/>
      <c r="B150" s="32" t="s">
        <v>210</v>
      </c>
      <c r="C150" s="415">
        <v>0</v>
      </c>
      <c r="D150" s="102"/>
      <c r="E150" s="102"/>
      <c r="F150" s="102"/>
      <c r="G150" s="102"/>
      <c r="H150" s="102">
        <f>D150+E150+F150+G150</f>
        <v>0</v>
      </c>
      <c r="I150" s="229">
        <f t="shared" si="4"/>
        <v>0</v>
      </c>
      <c r="J150" s="109"/>
      <c r="K150" s="109"/>
      <c r="L150" s="109"/>
      <c r="M150" s="109"/>
      <c r="N150" s="236">
        <f>J150+K150+L150+M150</f>
        <v>0</v>
      </c>
      <c r="O150" s="146">
        <f>C150+I150-N150</f>
        <v>0</v>
      </c>
    </row>
    <row r="151" spans="1:15" ht="13.5" thickBot="1">
      <c r="A151" s="1"/>
      <c r="B151" s="27"/>
      <c r="C151" s="70"/>
      <c r="D151" s="94"/>
      <c r="E151" s="94"/>
      <c r="F151" s="95"/>
      <c r="G151" s="95"/>
      <c r="H151" s="95"/>
      <c r="I151" s="229">
        <f t="shared" si="4"/>
        <v>0</v>
      </c>
      <c r="J151" s="107"/>
      <c r="K151" s="107"/>
      <c r="L151" s="107"/>
      <c r="M151" s="107"/>
      <c r="N151" s="112"/>
      <c r="O151" s="119"/>
    </row>
    <row r="152" spans="1:15" ht="13.5" thickBot="1">
      <c r="A152" s="397"/>
      <c r="B152" s="32" t="s">
        <v>211</v>
      </c>
      <c r="C152" s="415">
        <v>0</v>
      </c>
      <c r="D152" s="102"/>
      <c r="E152" s="102"/>
      <c r="F152" s="102"/>
      <c r="G152" s="102"/>
      <c r="H152" s="102">
        <f>D152+E152+F152+G152</f>
        <v>0</v>
      </c>
      <c r="I152" s="229">
        <f t="shared" si="4"/>
        <v>0</v>
      </c>
      <c r="J152" s="109"/>
      <c r="K152" s="109"/>
      <c r="L152" s="109"/>
      <c r="M152" s="109"/>
      <c r="N152" s="236">
        <f>J152+K152+L152+M152</f>
        <v>0</v>
      </c>
      <c r="O152" s="146">
        <f>C152+I152-N152</f>
        <v>0</v>
      </c>
    </row>
    <row r="153" spans="1:15" ht="13.5" thickBot="1">
      <c r="A153" s="1"/>
      <c r="B153" s="15"/>
      <c r="C153" s="70"/>
      <c r="D153" s="94"/>
      <c r="E153" s="94"/>
      <c r="F153" s="95"/>
      <c r="G153" s="95"/>
      <c r="H153" s="95"/>
      <c r="I153" s="229">
        <f t="shared" si="4"/>
        <v>0</v>
      </c>
      <c r="J153" s="107"/>
      <c r="K153" s="107"/>
      <c r="L153" s="107"/>
      <c r="M153" s="107"/>
      <c r="N153" s="112"/>
      <c r="O153" s="119"/>
    </row>
    <row r="154" spans="1:15" ht="13.5" thickBot="1">
      <c r="A154" s="397"/>
      <c r="B154" s="32" t="s">
        <v>212</v>
      </c>
      <c r="C154" s="415">
        <v>0</v>
      </c>
      <c r="D154" s="102"/>
      <c r="E154" s="102"/>
      <c r="F154" s="102"/>
      <c r="G154" s="102"/>
      <c r="H154" s="102">
        <f>D154+E154+F154+G154</f>
        <v>0</v>
      </c>
      <c r="I154" s="229">
        <f t="shared" si="4"/>
        <v>0</v>
      </c>
      <c r="J154" s="109"/>
      <c r="K154" s="109"/>
      <c r="L154" s="109"/>
      <c r="M154" s="109"/>
      <c r="N154" s="236">
        <f>J154+K154+L154+M154</f>
        <v>0</v>
      </c>
      <c r="O154" s="146">
        <f>C154+I154-N154</f>
        <v>0</v>
      </c>
    </row>
    <row r="155" spans="1:15" ht="13.5" thickBot="1">
      <c r="A155" s="1"/>
      <c r="B155" s="15"/>
      <c r="C155" s="70"/>
      <c r="D155" s="94"/>
      <c r="E155" s="94"/>
      <c r="F155" s="95"/>
      <c r="G155" s="95"/>
      <c r="H155" s="95"/>
      <c r="I155" s="229">
        <f t="shared" si="4"/>
        <v>0</v>
      </c>
      <c r="J155" s="107"/>
      <c r="K155" s="107"/>
      <c r="L155" s="107"/>
      <c r="M155" s="107"/>
      <c r="N155" s="112"/>
      <c r="O155" s="119"/>
    </row>
    <row r="156" spans="1:15" ht="13.5" thickBot="1">
      <c r="A156" s="397"/>
      <c r="B156" s="32" t="s">
        <v>213</v>
      </c>
      <c r="C156" s="415">
        <v>2709.15</v>
      </c>
      <c r="D156" s="102">
        <v>11508.48</v>
      </c>
      <c r="E156" s="102">
        <v>11508.48</v>
      </c>
      <c r="F156" s="102">
        <v>11508.48</v>
      </c>
      <c r="G156" s="102">
        <v>11508.48</v>
      </c>
      <c r="H156" s="102">
        <f>D156+E156+F156+G156</f>
        <v>46033.92</v>
      </c>
      <c r="I156" s="229">
        <f t="shared" si="4"/>
        <v>27865.569007263926</v>
      </c>
      <c r="J156" s="109"/>
      <c r="K156" s="109"/>
      <c r="L156" s="109"/>
      <c r="M156" s="109"/>
      <c r="N156" s="236">
        <f>J156+K156+L156+M156</f>
        <v>0</v>
      </c>
      <c r="O156" s="146">
        <f>C156+I156-N156</f>
        <v>30574.719007263928</v>
      </c>
    </row>
    <row r="157" spans="1:15" ht="13.5" thickBot="1">
      <c r="A157" s="28"/>
      <c r="B157" s="29"/>
      <c r="C157" s="73"/>
      <c r="D157" s="94"/>
      <c r="E157" s="94"/>
      <c r="F157" s="95"/>
      <c r="G157" s="95"/>
      <c r="H157" s="95"/>
      <c r="I157" s="229">
        <f t="shared" si="4"/>
        <v>0</v>
      </c>
      <c r="J157" s="107"/>
      <c r="K157" s="107"/>
      <c r="L157" s="107"/>
      <c r="M157" s="107"/>
      <c r="N157" s="112"/>
      <c r="O157" s="119"/>
    </row>
    <row r="158" spans="1:15" ht="13.5" thickBot="1">
      <c r="A158" s="397"/>
      <c r="B158" s="32" t="s">
        <v>214</v>
      </c>
      <c r="C158" s="415">
        <v>5755.69</v>
      </c>
      <c r="D158" s="102"/>
      <c r="E158" s="102"/>
      <c r="F158" s="102"/>
      <c r="G158" s="102"/>
      <c r="H158" s="102">
        <f>D158+E158+F158+G158</f>
        <v>0</v>
      </c>
      <c r="I158" s="229">
        <f t="shared" si="4"/>
        <v>0</v>
      </c>
      <c r="J158" s="109"/>
      <c r="K158" s="109"/>
      <c r="L158" s="109"/>
      <c r="M158" s="109"/>
      <c r="N158" s="236">
        <f>J158+K158+L158+M158</f>
        <v>0</v>
      </c>
      <c r="O158" s="146">
        <f>C158+I158-N158</f>
        <v>5755.69</v>
      </c>
    </row>
    <row r="159" spans="1:15" ht="13.5" thickBot="1">
      <c r="A159" s="2"/>
      <c r="B159" s="3"/>
      <c r="C159" s="70"/>
      <c r="D159" s="94"/>
      <c r="E159" s="94"/>
      <c r="F159" s="95"/>
      <c r="G159" s="95"/>
      <c r="H159" s="95"/>
      <c r="I159" s="229">
        <f t="shared" si="4"/>
        <v>0</v>
      </c>
      <c r="J159" s="107"/>
      <c r="K159" s="107"/>
      <c r="L159" s="107"/>
      <c r="M159" s="107"/>
      <c r="N159" s="112"/>
      <c r="O159" s="119"/>
    </row>
    <row r="160" spans="1:15" ht="13.5" thickBot="1">
      <c r="A160" s="397"/>
      <c r="B160" s="19" t="s">
        <v>0</v>
      </c>
      <c r="C160" s="415">
        <v>0</v>
      </c>
      <c r="D160" s="102"/>
      <c r="E160" s="102"/>
      <c r="F160" s="102"/>
      <c r="G160" s="102"/>
      <c r="H160" s="102">
        <f>D160+E160+F160+G160</f>
        <v>0</v>
      </c>
      <c r="I160" s="229">
        <f t="shared" si="4"/>
        <v>0</v>
      </c>
      <c r="J160" s="109"/>
      <c r="K160" s="109"/>
      <c r="L160" s="109"/>
      <c r="M160" s="109"/>
      <c r="N160" s="236">
        <f>J160+K160+L160+M160</f>
        <v>0</v>
      </c>
      <c r="O160" s="146">
        <f>C160+I160-N160</f>
        <v>0</v>
      </c>
    </row>
    <row r="161" spans="1:15" ht="13.5" thickBot="1">
      <c r="A161" s="1"/>
      <c r="B161" s="15"/>
      <c r="C161" s="70"/>
      <c r="D161" s="94"/>
      <c r="E161" s="94"/>
      <c r="F161" s="95"/>
      <c r="G161" s="95"/>
      <c r="H161" s="95"/>
      <c r="I161" s="229">
        <f t="shared" si="4"/>
        <v>0</v>
      </c>
      <c r="J161" s="107"/>
      <c r="K161" s="107"/>
      <c r="L161" s="107"/>
      <c r="M161" s="107"/>
      <c r="N161" s="112"/>
      <c r="O161" s="119"/>
    </row>
    <row r="162" spans="1:15" ht="13.5" thickBot="1">
      <c r="A162" s="397"/>
      <c r="B162" s="19" t="s">
        <v>1</v>
      </c>
      <c r="C162" s="415">
        <v>0</v>
      </c>
      <c r="D162" s="102"/>
      <c r="E162" s="102"/>
      <c r="F162" s="102"/>
      <c r="G162" s="102"/>
      <c r="H162" s="102">
        <f>D162+E162+F162+G162</f>
        <v>0</v>
      </c>
      <c r="I162" s="229">
        <f t="shared" si="4"/>
        <v>0</v>
      </c>
      <c r="J162" s="109"/>
      <c r="K162" s="109"/>
      <c r="L162" s="109"/>
      <c r="M162" s="109"/>
      <c r="N162" s="236">
        <f>J162+K162+L162+M162</f>
        <v>0</v>
      </c>
      <c r="O162" s="146">
        <f>C162+I162-N162</f>
        <v>0</v>
      </c>
    </row>
    <row r="163" spans="1:15" ht="13.5" thickBot="1">
      <c r="A163" s="1"/>
      <c r="B163" s="15"/>
      <c r="C163" s="70"/>
      <c r="D163" s="94"/>
      <c r="E163" s="94"/>
      <c r="F163" s="95"/>
      <c r="G163" s="95"/>
      <c r="H163" s="95"/>
      <c r="I163" s="229">
        <f t="shared" si="4"/>
        <v>0</v>
      </c>
      <c r="J163" s="107"/>
      <c r="K163" s="107"/>
      <c r="L163" s="107"/>
      <c r="M163" s="107"/>
      <c r="N163" s="112"/>
      <c r="O163" s="119"/>
    </row>
    <row r="164" spans="1:15" ht="13.5" thickBot="1">
      <c r="A164" s="397"/>
      <c r="B164" s="19" t="s">
        <v>2</v>
      </c>
      <c r="C164" s="415">
        <v>105383.41</v>
      </c>
      <c r="D164" s="102">
        <v>48244.98</v>
      </c>
      <c r="E164" s="102">
        <v>48244.98</v>
      </c>
      <c r="F164" s="102">
        <v>48244.98</v>
      </c>
      <c r="G164" s="102">
        <v>48245.08</v>
      </c>
      <c r="H164" s="102">
        <f>D164+E164+F164+G164</f>
        <v>192980.02000000002</v>
      </c>
      <c r="I164" s="229">
        <f t="shared" si="4"/>
        <v>116815.99273607749</v>
      </c>
      <c r="J164" s="109"/>
      <c r="K164" s="109"/>
      <c r="L164" s="109"/>
      <c r="M164" s="109"/>
      <c r="N164" s="236">
        <f>J164+K164+L164+M164</f>
        <v>0</v>
      </c>
      <c r="O164" s="146">
        <f>C164+I164-N164</f>
        <v>222199.4027360775</v>
      </c>
    </row>
    <row r="165" spans="1:15" ht="13.5" thickBot="1">
      <c r="A165" s="1"/>
      <c r="B165" s="15"/>
      <c r="C165" s="70"/>
      <c r="D165" s="94"/>
      <c r="E165" s="94"/>
      <c r="F165" s="95"/>
      <c r="G165" s="95"/>
      <c r="H165" s="95"/>
      <c r="I165" s="229">
        <f t="shared" si="4"/>
        <v>0</v>
      </c>
      <c r="J165" s="107"/>
      <c r="K165" s="107"/>
      <c r="L165" s="107"/>
      <c r="M165" s="107"/>
      <c r="N165" s="120"/>
      <c r="O165" s="123"/>
    </row>
    <row r="166" spans="1:15" ht="13.5" thickBot="1">
      <c r="A166" s="397"/>
      <c r="B166" s="32" t="s">
        <v>7</v>
      </c>
      <c r="C166" s="415">
        <v>25688.41</v>
      </c>
      <c r="D166" s="102">
        <v>20403.57</v>
      </c>
      <c r="E166" s="102">
        <v>15206.19</v>
      </c>
      <c r="F166" s="102">
        <v>3199.53</v>
      </c>
      <c r="G166" s="102">
        <v>0</v>
      </c>
      <c r="H166" s="102">
        <f>D166+E166+F166+G166</f>
        <v>38809.29</v>
      </c>
      <c r="I166" s="229">
        <f t="shared" si="4"/>
        <v>23492.306295399518</v>
      </c>
      <c r="J166" s="109"/>
      <c r="K166" s="109"/>
      <c r="L166" s="109"/>
      <c r="M166" s="109"/>
      <c r="N166" s="236">
        <f>J166+K166+L166+M166</f>
        <v>0</v>
      </c>
      <c r="O166" s="146">
        <f>C166+I166-N166</f>
        <v>49180.716295399514</v>
      </c>
    </row>
    <row r="167" spans="1:15" ht="13.5" thickBot="1">
      <c r="A167" s="28"/>
      <c r="B167" s="29"/>
      <c r="C167" s="73"/>
      <c r="D167" s="94"/>
      <c r="E167" s="94"/>
      <c r="F167" s="95"/>
      <c r="G167" s="95"/>
      <c r="H167" s="95"/>
      <c r="I167" s="229">
        <f t="shared" si="4"/>
        <v>0</v>
      </c>
      <c r="J167" s="107"/>
      <c r="K167" s="107"/>
      <c r="L167" s="107"/>
      <c r="M167" s="107"/>
      <c r="N167" s="120"/>
      <c r="O167" s="123"/>
    </row>
    <row r="168" spans="1:15" ht="13.5" thickBot="1">
      <c r="A168" s="397"/>
      <c r="B168" s="32" t="s">
        <v>8</v>
      </c>
      <c r="C168" s="415">
        <v>3791.88</v>
      </c>
      <c r="D168" s="102">
        <v>3883.83</v>
      </c>
      <c r="E168" s="102">
        <v>3883.83</v>
      </c>
      <c r="F168" s="102">
        <v>3883.83</v>
      </c>
      <c r="G168" s="102">
        <v>3883.83</v>
      </c>
      <c r="H168" s="102">
        <f>D168+E168+F168+G168</f>
        <v>15535.32</v>
      </c>
      <c r="I168" s="229">
        <f t="shared" si="4"/>
        <v>9403.946731234868</v>
      </c>
      <c r="J168" s="109"/>
      <c r="K168" s="109"/>
      <c r="L168" s="109"/>
      <c r="M168" s="109"/>
      <c r="N168" s="236">
        <f>J168+K168+L168+M168</f>
        <v>0</v>
      </c>
      <c r="O168" s="146">
        <f>C168+I168-N168</f>
        <v>13195.826731234869</v>
      </c>
    </row>
    <row r="169" spans="1:15" ht="13.5" thickBot="1">
      <c r="A169" s="1"/>
      <c r="B169" s="15"/>
      <c r="C169" s="70"/>
      <c r="D169" s="94"/>
      <c r="E169" s="94"/>
      <c r="F169" s="95"/>
      <c r="G169" s="95"/>
      <c r="H169" s="95"/>
      <c r="I169" s="229">
        <f t="shared" si="4"/>
        <v>0</v>
      </c>
      <c r="J169" s="107"/>
      <c r="K169" s="107"/>
      <c r="L169" s="107"/>
      <c r="M169" s="107"/>
      <c r="N169" s="120"/>
      <c r="O169" s="123"/>
    </row>
    <row r="170" spans="1:15" ht="13.5" thickBot="1">
      <c r="A170" s="397"/>
      <c r="B170" s="32" t="s">
        <v>9</v>
      </c>
      <c r="C170" s="415">
        <v>11782.53</v>
      </c>
      <c r="D170" s="102">
        <v>6687.72</v>
      </c>
      <c r="E170" s="102">
        <v>6687.72</v>
      </c>
      <c r="F170" s="102">
        <v>6687.72</v>
      </c>
      <c r="G170" s="102">
        <v>6687.72</v>
      </c>
      <c r="H170" s="102">
        <f>D170+E170+F170+G170</f>
        <v>26750.88</v>
      </c>
      <c r="I170" s="229">
        <f t="shared" si="4"/>
        <v>16193.02663438257</v>
      </c>
      <c r="J170" s="109"/>
      <c r="K170" s="109"/>
      <c r="L170" s="109"/>
      <c r="M170" s="109"/>
      <c r="N170" s="236">
        <f>J170+K170+L170+M170</f>
        <v>0</v>
      </c>
      <c r="O170" s="146">
        <f>C170+I170-N170</f>
        <v>27975.55663438257</v>
      </c>
    </row>
    <row r="171" spans="1:15" ht="13.5" thickBot="1">
      <c r="A171" s="1"/>
      <c r="B171" s="15"/>
      <c r="C171" s="70"/>
      <c r="D171" s="94"/>
      <c r="E171" s="94"/>
      <c r="F171" s="95"/>
      <c r="G171" s="95"/>
      <c r="H171" s="95"/>
      <c r="I171" s="229">
        <f t="shared" si="4"/>
        <v>0</v>
      </c>
      <c r="J171" s="107"/>
      <c r="K171" s="107"/>
      <c r="L171" s="107"/>
      <c r="M171" s="107"/>
      <c r="N171" s="120"/>
      <c r="O171" s="123"/>
    </row>
    <row r="172" spans="1:15" ht="13.5" thickBot="1">
      <c r="A172" s="397"/>
      <c r="B172" s="32" t="s">
        <v>328</v>
      </c>
      <c r="C172" s="415">
        <v>0</v>
      </c>
      <c r="D172" s="102"/>
      <c r="E172" s="102"/>
      <c r="F172" s="102"/>
      <c r="G172" s="102"/>
      <c r="H172" s="102">
        <f>D172+E172+F172+G172</f>
        <v>0</v>
      </c>
      <c r="I172" s="229">
        <f t="shared" si="4"/>
        <v>0</v>
      </c>
      <c r="J172" s="109"/>
      <c r="K172" s="109"/>
      <c r="L172" s="109"/>
      <c r="M172" s="109"/>
      <c r="N172" s="236">
        <f>J172+K172+L172+M172</f>
        <v>0</v>
      </c>
      <c r="O172" s="146">
        <f>C172+I172-N172</f>
        <v>0</v>
      </c>
    </row>
    <row r="173" spans="1:15" ht="13.5" thickBot="1">
      <c r="A173" s="1"/>
      <c r="B173" s="15"/>
      <c r="C173" s="70"/>
      <c r="D173" s="94"/>
      <c r="E173" s="94"/>
      <c r="F173" s="95"/>
      <c r="G173" s="95"/>
      <c r="H173" s="95"/>
      <c r="I173" s="229">
        <f t="shared" si="4"/>
        <v>0</v>
      </c>
      <c r="J173" s="107"/>
      <c r="K173" s="107"/>
      <c r="L173" s="107"/>
      <c r="M173" s="107"/>
      <c r="N173" s="120"/>
      <c r="O173" s="123"/>
    </row>
    <row r="174" spans="1:15" ht="13.5" thickBot="1">
      <c r="A174" s="397"/>
      <c r="B174" s="32" t="s">
        <v>11</v>
      </c>
      <c r="C174" s="415">
        <v>0</v>
      </c>
      <c r="D174" s="102"/>
      <c r="E174" s="102"/>
      <c r="F174" s="102"/>
      <c r="G174" s="102"/>
      <c r="H174" s="102">
        <f>D174+E174+F174+G174</f>
        <v>0</v>
      </c>
      <c r="I174" s="229">
        <f t="shared" si="4"/>
        <v>0</v>
      </c>
      <c r="J174" s="109"/>
      <c r="K174" s="109"/>
      <c r="L174" s="109"/>
      <c r="M174" s="109"/>
      <c r="N174" s="236">
        <f>J174+K174+L174+M174</f>
        <v>0</v>
      </c>
      <c r="O174" s="146">
        <f>C174+I174-N174</f>
        <v>0</v>
      </c>
    </row>
    <row r="175" spans="1:15" ht="13.5" thickBot="1">
      <c r="A175" s="1"/>
      <c r="B175" s="15"/>
      <c r="C175" s="70"/>
      <c r="D175" s="94"/>
      <c r="E175" s="94"/>
      <c r="F175" s="95"/>
      <c r="G175" s="95"/>
      <c r="H175" s="95"/>
      <c r="I175" s="229">
        <f t="shared" si="4"/>
        <v>0</v>
      </c>
      <c r="J175" s="107"/>
      <c r="K175" s="107"/>
      <c r="L175" s="107"/>
      <c r="M175" s="107"/>
      <c r="N175" s="120"/>
      <c r="O175" s="123"/>
    </row>
    <row r="176" spans="1:15" ht="13.5" thickBot="1">
      <c r="A176" s="397"/>
      <c r="B176" s="32" t="s">
        <v>12</v>
      </c>
      <c r="C176" s="415">
        <v>0</v>
      </c>
      <c r="D176" s="102"/>
      <c r="E176" s="102"/>
      <c r="F176" s="102"/>
      <c r="G176" s="102"/>
      <c r="H176" s="102">
        <f>D176+E176+F176+G176</f>
        <v>0</v>
      </c>
      <c r="I176" s="229">
        <f t="shared" si="4"/>
        <v>0</v>
      </c>
      <c r="J176" s="109"/>
      <c r="K176" s="109"/>
      <c r="L176" s="109"/>
      <c r="M176" s="109"/>
      <c r="N176" s="236">
        <f>J176+K176+L176+M176</f>
        <v>0</v>
      </c>
      <c r="O176" s="146">
        <f>C176+I176-N176</f>
        <v>0</v>
      </c>
    </row>
    <row r="177" spans="1:15" ht="13.5" thickBot="1">
      <c r="A177" s="1"/>
      <c r="B177" s="15"/>
      <c r="C177" s="70"/>
      <c r="D177" s="94"/>
      <c r="E177" s="94"/>
      <c r="F177" s="95"/>
      <c r="G177" s="95"/>
      <c r="H177" s="95"/>
      <c r="I177" s="229">
        <f t="shared" si="4"/>
        <v>0</v>
      </c>
      <c r="J177" s="107"/>
      <c r="K177" s="107"/>
      <c r="L177" s="107"/>
      <c r="M177" s="107"/>
      <c r="N177" s="120"/>
      <c r="O177" s="123"/>
    </row>
    <row r="178" spans="1:15" ht="13.5" thickBot="1">
      <c r="A178" s="16"/>
      <c r="B178" s="1" t="s">
        <v>13</v>
      </c>
      <c r="C178" s="71">
        <v>0</v>
      </c>
      <c r="D178" s="102"/>
      <c r="E178" s="102"/>
      <c r="F178" s="102"/>
      <c r="G178" s="102"/>
      <c r="H178" s="102">
        <f>D178+E178+F178+G178</f>
        <v>0</v>
      </c>
      <c r="I178" s="229">
        <f t="shared" si="4"/>
        <v>0</v>
      </c>
      <c r="J178" s="109"/>
      <c r="K178" s="109"/>
      <c r="L178" s="109"/>
      <c r="M178" s="109"/>
      <c r="N178" s="236">
        <f>J178+K178+L178+M178</f>
        <v>0</v>
      </c>
      <c r="O178" s="146">
        <f>C178+I178-N178</f>
        <v>0</v>
      </c>
    </row>
    <row r="179" spans="1:15" ht="13.5" thickBot="1">
      <c r="A179" s="1"/>
      <c r="B179" s="1"/>
      <c r="C179" s="70"/>
      <c r="D179" s="94"/>
      <c r="E179" s="94"/>
      <c r="F179" s="95"/>
      <c r="G179" s="95"/>
      <c r="H179" s="95"/>
      <c r="I179" s="229">
        <f t="shared" si="4"/>
        <v>0</v>
      </c>
      <c r="J179" s="107"/>
      <c r="K179" s="107"/>
      <c r="L179" s="107"/>
      <c r="M179" s="107"/>
      <c r="N179" s="120"/>
      <c r="O179" s="123"/>
    </row>
    <row r="180" spans="1:15" ht="13.5" thickBot="1">
      <c r="A180" s="397"/>
      <c r="B180" s="19" t="s">
        <v>14</v>
      </c>
      <c r="C180" s="415">
        <v>10070.31</v>
      </c>
      <c r="D180" s="102">
        <v>3864.57</v>
      </c>
      <c r="E180" s="102">
        <v>3864.57</v>
      </c>
      <c r="F180" s="102">
        <v>3864.57</v>
      </c>
      <c r="G180" s="102">
        <v>1989.12</v>
      </c>
      <c r="H180" s="102">
        <f>D180+E180+F180+G180</f>
        <v>13582.830000000002</v>
      </c>
      <c r="I180" s="229">
        <f t="shared" si="4"/>
        <v>8222.052058111381</v>
      </c>
      <c r="J180" s="109"/>
      <c r="K180" s="109"/>
      <c r="L180" s="109"/>
      <c r="M180" s="109"/>
      <c r="N180" s="236">
        <f>J180+K180+L180+M180</f>
        <v>0</v>
      </c>
      <c r="O180" s="146">
        <f>C180+I180-N180</f>
        <v>18292.36205811138</v>
      </c>
    </row>
    <row r="181" spans="1:15" ht="13.5" thickBot="1">
      <c r="A181" s="1"/>
      <c r="B181" s="15"/>
      <c r="C181" s="70"/>
      <c r="D181" s="94"/>
      <c r="E181" s="94"/>
      <c r="F181" s="95"/>
      <c r="G181" s="95"/>
      <c r="H181" s="95"/>
      <c r="I181" s="229">
        <f t="shared" si="4"/>
        <v>0</v>
      </c>
      <c r="J181" s="107"/>
      <c r="K181" s="107"/>
      <c r="L181" s="107"/>
      <c r="M181" s="107"/>
      <c r="N181" s="120"/>
      <c r="O181" s="123"/>
    </row>
    <row r="182" spans="1:15" ht="13.5" thickBot="1">
      <c r="A182" s="397"/>
      <c r="B182" s="32" t="s">
        <v>15</v>
      </c>
      <c r="C182" s="415">
        <v>0</v>
      </c>
      <c r="D182" s="102"/>
      <c r="E182" s="102"/>
      <c r="F182" s="102"/>
      <c r="G182" s="102"/>
      <c r="H182" s="102">
        <f>D182+E182+F182+G182</f>
        <v>0</v>
      </c>
      <c r="I182" s="229">
        <f t="shared" si="4"/>
        <v>0</v>
      </c>
      <c r="J182" s="109"/>
      <c r="K182" s="109"/>
      <c r="L182" s="109"/>
      <c r="M182" s="109"/>
      <c r="N182" s="236">
        <f>J182+K182+L182+M182</f>
        <v>0</v>
      </c>
      <c r="O182" s="146">
        <f>C182+I182-N182</f>
        <v>0</v>
      </c>
    </row>
    <row r="183" spans="1:15" ht="13.5" thickBot="1">
      <c r="A183" s="28"/>
      <c r="B183" s="29"/>
      <c r="C183" s="73"/>
      <c r="D183" s="94"/>
      <c r="E183" s="94"/>
      <c r="F183" s="95"/>
      <c r="G183" s="95"/>
      <c r="H183" s="95"/>
      <c r="I183" s="229">
        <f t="shared" si="4"/>
        <v>0</v>
      </c>
      <c r="J183" s="107"/>
      <c r="K183" s="107"/>
      <c r="L183" s="107"/>
      <c r="M183" s="107"/>
      <c r="N183" s="120"/>
      <c r="O183" s="123"/>
    </row>
    <row r="184" spans="1:15" ht="13.5" thickBot="1">
      <c r="A184" s="397"/>
      <c r="B184" s="19" t="s">
        <v>56</v>
      </c>
      <c r="C184" s="415">
        <v>0</v>
      </c>
      <c r="D184" s="102"/>
      <c r="E184" s="102"/>
      <c r="F184" s="102"/>
      <c r="G184" s="102"/>
      <c r="H184" s="102">
        <f>D184+E184+F184+G184</f>
        <v>0</v>
      </c>
      <c r="I184" s="229">
        <f t="shared" si="4"/>
        <v>0</v>
      </c>
      <c r="J184" s="109"/>
      <c r="K184" s="109"/>
      <c r="L184" s="109"/>
      <c r="M184" s="109"/>
      <c r="N184" s="236">
        <f>J184+K184+L184+M184</f>
        <v>0</v>
      </c>
      <c r="O184" s="146">
        <f>C184+I184-N184</f>
        <v>0</v>
      </c>
    </row>
    <row r="185" spans="1:15" ht="13.5" thickBot="1">
      <c r="A185" s="15"/>
      <c r="B185" s="15"/>
      <c r="C185" s="76"/>
      <c r="D185" s="94"/>
      <c r="E185" s="94"/>
      <c r="F185" s="95"/>
      <c r="G185" s="95"/>
      <c r="H185" s="95"/>
      <c r="I185" s="229">
        <f t="shared" si="4"/>
        <v>0</v>
      </c>
      <c r="J185" s="107"/>
      <c r="K185" s="107"/>
      <c r="L185" s="107"/>
      <c r="M185" s="107"/>
      <c r="N185" s="120"/>
      <c r="O185" s="123"/>
    </row>
    <row r="186" spans="1:15" ht="13.5" thickBot="1">
      <c r="A186" s="397"/>
      <c r="B186" s="19" t="s">
        <v>16</v>
      </c>
      <c r="C186" s="415">
        <v>82741.54</v>
      </c>
      <c r="D186" s="102">
        <v>12225.97</v>
      </c>
      <c r="E186" s="102">
        <v>12225.99</v>
      </c>
      <c r="F186" s="102">
        <v>12225.99</v>
      </c>
      <c r="G186" s="102">
        <v>12225.99</v>
      </c>
      <c r="H186" s="102">
        <f>D186+E186+F186+G186</f>
        <v>48903.939999999995</v>
      </c>
      <c r="I186" s="229">
        <f t="shared" si="4"/>
        <v>29602.869249394676</v>
      </c>
      <c r="J186" s="109"/>
      <c r="K186" s="109"/>
      <c r="L186" s="109"/>
      <c r="M186" s="109"/>
      <c r="N186" s="236">
        <f>J186+K186+L186+M186</f>
        <v>0</v>
      </c>
      <c r="O186" s="146">
        <f>C186+I186-N186</f>
        <v>112344.40924939467</v>
      </c>
    </row>
    <row r="187" spans="1:15" ht="13.5" thickBot="1">
      <c r="A187" s="2"/>
      <c r="B187" s="3"/>
      <c r="C187" s="70"/>
      <c r="D187" s="94"/>
      <c r="E187" s="94"/>
      <c r="F187" s="94"/>
      <c r="G187" s="95"/>
      <c r="H187" s="95"/>
      <c r="I187" s="229">
        <f t="shared" si="4"/>
        <v>0</v>
      </c>
      <c r="J187" s="107"/>
      <c r="K187" s="107"/>
      <c r="L187" s="107"/>
      <c r="M187" s="107"/>
      <c r="N187" s="120"/>
      <c r="O187" s="123"/>
    </row>
    <row r="188" spans="1:15" ht="13.5" thickBot="1">
      <c r="A188" s="397"/>
      <c r="B188" s="19" t="s">
        <v>329</v>
      </c>
      <c r="C188" s="415">
        <v>0</v>
      </c>
      <c r="D188" s="102"/>
      <c r="E188" s="102"/>
      <c r="F188" s="102"/>
      <c r="G188" s="102"/>
      <c r="H188" s="102">
        <f>D188+E188+F188+G188</f>
        <v>0</v>
      </c>
      <c r="I188" s="229">
        <f t="shared" si="4"/>
        <v>0</v>
      </c>
      <c r="J188" s="109"/>
      <c r="K188" s="109"/>
      <c r="L188" s="109"/>
      <c r="M188" s="109"/>
      <c r="N188" s="236">
        <f>J188+K188+L188+M188</f>
        <v>0</v>
      </c>
      <c r="O188" s="146">
        <f>C188+I188-N188</f>
        <v>0</v>
      </c>
    </row>
    <row r="189" spans="1:15" ht="13.5" thickBot="1">
      <c r="A189" s="1"/>
      <c r="B189" s="15"/>
      <c r="C189" s="70"/>
      <c r="D189" s="94"/>
      <c r="E189" s="94"/>
      <c r="F189" s="94"/>
      <c r="G189" s="95"/>
      <c r="H189" s="95"/>
      <c r="I189" s="229">
        <f t="shared" si="4"/>
        <v>0</v>
      </c>
      <c r="J189" s="107"/>
      <c r="K189" s="107"/>
      <c r="L189" s="107"/>
      <c r="M189" s="107"/>
      <c r="N189" s="120"/>
      <c r="O189" s="123"/>
    </row>
    <row r="190" spans="1:15" ht="13.5" thickBot="1">
      <c r="A190" s="397"/>
      <c r="B190" s="19" t="s">
        <v>22</v>
      </c>
      <c r="C190" s="415">
        <v>2771.13</v>
      </c>
      <c r="D190" s="102"/>
      <c r="E190" s="102"/>
      <c r="F190" s="102"/>
      <c r="G190" s="102"/>
      <c r="H190" s="102">
        <f>D190+E190+F190+G190</f>
        <v>0</v>
      </c>
      <c r="I190" s="229">
        <f t="shared" si="4"/>
        <v>0</v>
      </c>
      <c r="J190" s="109"/>
      <c r="K190" s="109"/>
      <c r="L190" s="109"/>
      <c r="M190" s="109"/>
      <c r="N190" s="236">
        <f>J190+K190+L190+M190</f>
        <v>0</v>
      </c>
      <c r="O190" s="146">
        <f>C190+I190-N190</f>
        <v>2771.13</v>
      </c>
    </row>
    <row r="191" spans="1:15" ht="13.5" thickBot="1">
      <c r="A191" s="1"/>
      <c r="B191" s="15"/>
      <c r="C191" s="70"/>
      <c r="D191" s="94"/>
      <c r="E191" s="94"/>
      <c r="F191" s="94"/>
      <c r="G191" s="95"/>
      <c r="H191" s="95"/>
      <c r="I191" s="229">
        <f t="shared" si="4"/>
        <v>0</v>
      </c>
      <c r="J191" s="107"/>
      <c r="K191" s="107"/>
      <c r="L191" s="107"/>
      <c r="M191" s="107"/>
      <c r="N191" s="120"/>
      <c r="O191" s="123"/>
    </row>
    <row r="192" spans="1:15" ht="13.5" thickBot="1">
      <c r="A192" s="397"/>
      <c r="B192" s="19" t="s">
        <v>23</v>
      </c>
      <c r="C192" s="415">
        <v>0</v>
      </c>
      <c r="D192" s="102"/>
      <c r="E192" s="102"/>
      <c r="F192" s="102"/>
      <c r="G192" s="102"/>
      <c r="H192" s="102">
        <f>D192+E192+F192+G192</f>
        <v>0</v>
      </c>
      <c r="I192" s="229">
        <f t="shared" si="4"/>
        <v>0</v>
      </c>
      <c r="J192" s="109"/>
      <c r="K192" s="109"/>
      <c r="L192" s="109"/>
      <c r="M192" s="109"/>
      <c r="N192" s="236">
        <f>J192+K192+L192+M192</f>
        <v>0</v>
      </c>
      <c r="O192" s="146">
        <f>C192+I192-N192</f>
        <v>0</v>
      </c>
    </row>
    <row r="193" spans="1:15" ht="13.5" thickBot="1">
      <c r="A193" s="2"/>
      <c r="B193" s="3"/>
      <c r="C193" s="70"/>
      <c r="D193" s="94"/>
      <c r="E193" s="94"/>
      <c r="F193" s="94"/>
      <c r="G193" s="95"/>
      <c r="H193" s="95"/>
      <c r="I193" s="229">
        <f t="shared" si="4"/>
        <v>0</v>
      </c>
      <c r="J193" s="107"/>
      <c r="K193" s="107"/>
      <c r="L193" s="107"/>
      <c r="M193" s="107"/>
      <c r="N193" s="120"/>
      <c r="O193" s="123"/>
    </row>
    <row r="194" spans="1:15" ht="13.5" thickBot="1">
      <c r="A194" s="397"/>
      <c r="B194" s="19" t="s">
        <v>24</v>
      </c>
      <c r="C194" s="415">
        <v>0</v>
      </c>
      <c r="D194" s="102"/>
      <c r="E194" s="102"/>
      <c r="F194" s="102"/>
      <c r="G194" s="102"/>
      <c r="H194" s="102">
        <f>D194+E194+F194+G194</f>
        <v>0</v>
      </c>
      <c r="I194" s="229">
        <f t="shared" si="4"/>
        <v>0</v>
      </c>
      <c r="J194" s="109"/>
      <c r="K194" s="109"/>
      <c r="L194" s="109"/>
      <c r="M194" s="109"/>
      <c r="N194" s="236">
        <f>J194+K194+L194+M194</f>
        <v>0</v>
      </c>
      <c r="O194" s="146">
        <f>C194+I194-N194</f>
        <v>0</v>
      </c>
    </row>
    <row r="195" spans="1:15" ht="13.5" thickBot="1">
      <c r="A195" s="1"/>
      <c r="B195" s="15"/>
      <c r="C195" s="70"/>
      <c r="D195" s="94"/>
      <c r="E195" s="94"/>
      <c r="F195" s="94"/>
      <c r="G195" s="95"/>
      <c r="H195" s="95"/>
      <c r="I195" s="229">
        <f t="shared" si="4"/>
        <v>0</v>
      </c>
      <c r="J195" s="107"/>
      <c r="K195" s="107"/>
      <c r="L195" s="107"/>
      <c r="M195" s="107"/>
      <c r="N195" s="120"/>
      <c r="O195" s="123"/>
    </row>
    <row r="196" spans="1:15" ht="13.5" thickBot="1">
      <c r="A196" s="397"/>
      <c r="B196" s="32" t="s">
        <v>25</v>
      </c>
      <c r="C196" s="415">
        <v>0</v>
      </c>
      <c r="D196" s="102"/>
      <c r="E196" s="102"/>
      <c r="F196" s="102"/>
      <c r="G196" s="102"/>
      <c r="H196" s="102">
        <f>D196+E196+F196+G196</f>
        <v>0</v>
      </c>
      <c r="I196" s="229">
        <f t="shared" si="4"/>
        <v>0</v>
      </c>
      <c r="J196" s="109"/>
      <c r="K196" s="109"/>
      <c r="L196" s="109"/>
      <c r="M196" s="109"/>
      <c r="N196" s="236">
        <f>J196+K196+L196+M196</f>
        <v>0</v>
      </c>
      <c r="O196" s="146">
        <f>C196+I196-N196</f>
        <v>0</v>
      </c>
    </row>
    <row r="197" spans="1:15" ht="13.5" thickBot="1">
      <c r="A197" s="1"/>
      <c r="B197" s="15"/>
      <c r="C197" s="70"/>
      <c r="D197" s="94"/>
      <c r="E197" s="94"/>
      <c r="F197" s="94"/>
      <c r="G197" s="95"/>
      <c r="H197" s="95"/>
      <c r="I197" s="229">
        <f t="shared" si="4"/>
        <v>0</v>
      </c>
      <c r="J197" s="107"/>
      <c r="K197" s="107"/>
      <c r="L197" s="107"/>
      <c r="M197" s="107"/>
      <c r="N197" s="120"/>
      <c r="O197" s="123"/>
    </row>
    <row r="198" spans="1:15" ht="13.5" thickBot="1">
      <c r="A198" s="397"/>
      <c r="B198" s="32" t="s">
        <v>333</v>
      </c>
      <c r="C198" s="415">
        <v>18795.97</v>
      </c>
      <c r="D198" s="102">
        <v>6095.25</v>
      </c>
      <c r="E198" s="102">
        <v>4615.13</v>
      </c>
      <c r="F198" s="102">
        <v>767.22</v>
      </c>
      <c r="G198" s="102">
        <v>4834.69</v>
      </c>
      <c r="H198" s="102">
        <f>D198+E198+F198+G198</f>
        <v>16312.29</v>
      </c>
      <c r="I198" s="229">
        <f t="shared" si="4"/>
        <v>9874.26755447942</v>
      </c>
      <c r="J198" s="109"/>
      <c r="K198" s="109"/>
      <c r="L198" s="109"/>
      <c r="M198" s="109"/>
      <c r="N198" s="236">
        <f>J198+K198+L198+M198</f>
        <v>0</v>
      </c>
      <c r="O198" s="146">
        <f>C198+I198-N198</f>
        <v>28670.23755447942</v>
      </c>
    </row>
    <row r="199" spans="1:15" ht="13.5" thickBot="1">
      <c r="A199" s="28"/>
      <c r="B199" s="29"/>
      <c r="C199" s="73"/>
      <c r="D199" s="94"/>
      <c r="E199" s="94"/>
      <c r="F199" s="94"/>
      <c r="G199" s="95"/>
      <c r="H199" s="95"/>
      <c r="I199" s="229">
        <f t="shared" si="4"/>
        <v>0</v>
      </c>
      <c r="J199" s="107"/>
      <c r="K199" s="107"/>
      <c r="L199" s="107"/>
      <c r="M199" s="107"/>
      <c r="N199" s="120"/>
      <c r="O199" s="123"/>
    </row>
    <row r="200" spans="1:15" ht="13.5" thickBot="1">
      <c r="A200" s="397"/>
      <c r="B200" s="19" t="s">
        <v>26</v>
      </c>
      <c r="C200" s="415">
        <v>9607.52</v>
      </c>
      <c r="D200" s="102">
        <v>15401.46</v>
      </c>
      <c r="E200" s="102">
        <v>15720.91</v>
      </c>
      <c r="F200" s="102">
        <v>12431.97</v>
      </c>
      <c r="G200" s="102">
        <v>5043.81</v>
      </c>
      <c r="H200" s="102">
        <f>D200+E200+F200+G200</f>
        <v>48598.149999999994</v>
      </c>
      <c r="I200" s="229">
        <f t="shared" si="4"/>
        <v>29417.766343825664</v>
      </c>
      <c r="J200" s="109"/>
      <c r="K200" s="109"/>
      <c r="L200" s="109"/>
      <c r="M200" s="109"/>
      <c r="N200" s="236">
        <f>J200+K200+L200+M200</f>
        <v>0</v>
      </c>
      <c r="O200" s="146">
        <f>C200+I200-N200</f>
        <v>39025.28634382566</v>
      </c>
    </row>
    <row r="201" spans="1:15" ht="13.5" thickBot="1">
      <c r="A201" s="2"/>
      <c r="B201" s="3"/>
      <c r="C201" s="70"/>
      <c r="D201" s="94"/>
      <c r="E201" s="94"/>
      <c r="F201" s="94"/>
      <c r="G201" s="95"/>
      <c r="H201" s="95"/>
      <c r="I201" s="229">
        <f t="shared" si="4"/>
        <v>0</v>
      </c>
      <c r="J201" s="107"/>
      <c r="K201" s="107"/>
      <c r="L201" s="107"/>
      <c r="M201" s="107"/>
      <c r="N201" s="120"/>
      <c r="O201" s="123"/>
    </row>
    <row r="202" spans="1:15" ht="13.5" thickBot="1">
      <c r="A202" s="2"/>
      <c r="B202" s="2" t="s">
        <v>27</v>
      </c>
      <c r="C202" s="186">
        <v>0</v>
      </c>
      <c r="D202" s="102"/>
      <c r="E202" s="102"/>
      <c r="F202" s="102"/>
      <c r="G202" s="102"/>
      <c r="H202" s="102">
        <f>D202+E202+F202+G202</f>
        <v>0</v>
      </c>
      <c r="I202" s="229">
        <f t="shared" si="4"/>
        <v>0</v>
      </c>
      <c r="J202" s="109"/>
      <c r="K202" s="109"/>
      <c r="L202" s="109"/>
      <c r="M202" s="109"/>
      <c r="N202" s="236">
        <f>J202+K202+L202+M202</f>
        <v>0</v>
      </c>
      <c r="O202" s="146">
        <f>C202+I202-N202</f>
        <v>0</v>
      </c>
    </row>
    <row r="203" spans="1:15" ht="13.5" thickBot="1">
      <c r="A203" s="16"/>
      <c r="B203" s="6"/>
      <c r="C203" s="71"/>
      <c r="D203" s="102"/>
      <c r="E203" s="102"/>
      <c r="F203" s="102"/>
      <c r="G203" s="102"/>
      <c r="H203" s="102"/>
      <c r="I203" s="229">
        <f t="shared" si="4"/>
        <v>0</v>
      </c>
      <c r="J203" s="109"/>
      <c r="K203" s="109"/>
      <c r="L203" s="109"/>
      <c r="M203" s="109"/>
      <c r="N203" s="503"/>
      <c r="O203" s="146"/>
    </row>
    <row r="204" spans="1:15" ht="13.5" thickBot="1">
      <c r="A204" s="397"/>
      <c r="B204" s="32" t="s">
        <v>28</v>
      </c>
      <c r="C204" s="415">
        <v>22781.8</v>
      </c>
      <c r="D204" s="102">
        <v>17857.65</v>
      </c>
      <c r="E204" s="102">
        <v>16867.68</v>
      </c>
      <c r="F204" s="102">
        <v>16867.68</v>
      </c>
      <c r="G204" s="102">
        <v>16867.69</v>
      </c>
      <c r="H204" s="102">
        <f>D204+E204+F204+G204</f>
        <v>68460.7</v>
      </c>
      <c r="I204" s="229">
        <f t="shared" si="4"/>
        <v>41441.101694915254</v>
      </c>
      <c r="J204" s="109"/>
      <c r="K204" s="109"/>
      <c r="L204" s="109"/>
      <c r="M204" s="109"/>
      <c r="N204" s="236">
        <f>J204+K204+L204+M204</f>
        <v>0</v>
      </c>
      <c r="O204" s="146">
        <f>C204+I204-N204</f>
        <v>64222.90169491526</v>
      </c>
    </row>
    <row r="205" spans="1:15" ht="13.5" thickBot="1">
      <c r="A205" s="1"/>
      <c r="B205" s="15"/>
      <c r="C205" s="70"/>
      <c r="D205" s="94"/>
      <c r="E205" s="94"/>
      <c r="F205" s="94"/>
      <c r="G205" s="95"/>
      <c r="H205" s="95"/>
      <c r="I205" s="229">
        <f t="shared" si="4"/>
        <v>0</v>
      </c>
      <c r="J205" s="107"/>
      <c r="K205" s="107"/>
      <c r="L205" s="107"/>
      <c r="M205" s="107"/>
      <c r="N205" s="120"/>
      <c r="O205" s="123"/>
    </row>
    <row r="206" spans="1:15" ht="13.5" thickBot="1">
      <c r="A206" s="397"/>
      <c r="B206" s="32" t="s">
        <v>29</v>
      </c>
      <c r="C206" s="415">
        <v>14986.66</v>
      </c>
      <c r="D206" s="102">
        <v>3893.01</v>
      </c>
      <c r="E206" s="102">
        <v>3893.01</v>
      </c>
      <c r="F206" s="102">
        <v>5412.16</v>
      </c>
      <c r="G206" s="102"/>
      <c r="H206" s="102">
        <f>D206+E206+F206+G206</f>
        <v>13198.18</v>
      </c>
      <c r="I206" s="229">
        <f aca="true" t="shared" si="5" ref="I206:I235">H206/1.4/1.18</f>
        <v>7989.213075060535</v>
      </c>
      <c r="J206" s="109"/>
      <c r="K206" s="109"/>
      <c r="L206" s="109"/>
      <c r="M206" s="109"/>
      <c r="N206" s="236">
        <f>J206+K206+L206+M206</f>
        <v>0</v>
      </c>
      <c r="O206" s="146">
        <f>C206+I206-N206</f>
        <v>22975.873075060535</v>
      </c>
    </row>
    <row r="207" spans="1:15" ht="13.5" thickBot="1">
      <c r="A207" s="1"/>
      <c r="B207" s="15"/>
      <c r="C207" s="70"/>
      <c r="D207" s="94"/>
      <c r="E207" s="94"/>
      <c r="F207" s="94"/>
      <c r="G207" s="95"/>
      <c r="H207" s="95"/>
      <c r="I207" s="229">
        <f t="shared" si="5"/>
        <v>0</v>
      </c>
      <c r="J207" s="107"/>
      <c r="K207" s="107"/>
      <c r="L207" s="107"/>
      <c r="M207" s="107"/>
      <c r="N207" s="120"/>
      <c r="O207" s="123"/>
    </row>
    <row r="208" spans="1:15" ht="13.5" thickBot="1">
      <c r="A208" s="397"/>
      <c r="B208" s="32" t="s">
        <v>30</v>
      </c>
      <c r="C208" s="415">
        <v>25148.24</v>
      </c>
      <c r="D208" s="102">
        <v>11480.1</v>
      </c>
      <c r="E208" s="102">
        <v>11480.1</v>
      </c>
      <c r="F208" s="102">
        <v>11480.1</v>
      </c>
      <c r="G208" s="102">
        <v>22157.14</v>
      </c>
      <c r="H208" s="102">
        <f>D208+E208+F208+G208</f>
        <v>56597.44</v>
      </c>
      <c r="I208" s="229">
        <f t="shared" si="5"/>
        <v>34259.95157384988</v>
      </c>
      <c r="J208" s="109"/>
      <c r="K208" s="109"/>
      <c r="L208" s="109"/>
      <c r="M208" s="109"/>
      <c r="N208" s="236">
        <f>J208+K208+L208+M208</f>
        <v>0</v>
      </c>
      <c r="O208" s="146">
        <f>C208+I208-N208</f>
        <v>59408.19157384988</v>
      </c>
    </row>
    <row r="209" spans="1:15" ht="13.5" thickBot="1">
      <c r="A209" s="1"/>
      <c r="B209" s="15"/>
      <c r="C209" s="70"/>
      <c r="D209" s="94"/>
      <c r="E209" s="94"/>
      <c r="F209" s="94"/>
      <c r="G209" s="95"/>
      <c r="H209" s="95"/>
      <c r="I209" s="229">
        <f t="shared" si="5"/>
        <v>0</v>
      </c>
      <c r="J209" s="107"/>
      <c r="K209" s="107"/>
      <c r="L209" s="107"/>
      <c r="M209" s="107"/>
      <c r="N209" s="120"/>
      <c r="O209" s="123"/>
    </row>
    <row r="210" spans="1:15" ht="13.5" thickBot="1">
      <c r="A210" s="397"/>
      <c r="B210" s="32" t="s">
        <v>31</v>
      </c>
      <c r="C210" s="415">
        <v>6594.51</v>
      </c>
      <c r="D210" s="102">
        <v>2540.43</v>
      </c>
      <c r="E210" s="102">
        <v>863.07</v>
      </c>
      <c r="F210" s="102">
        <v>1868.19</v>
      </c>
      <c r="G210" s="102">
        <v>1972.08</v>
      </c>
      <c r="H210" s="102">
        <f>D210+E210+F210+G210</f>
        <v>7243.77</v>
      </c>
      <c r="I210" s="229">
        <f t="shared" si="5"/>
        <v>4384.8486682808725</v>
      </c>
      <c r="J210" s="109"/>
      <c r="K210" s="109"/>
      <c r="L210" s="109"/>
      <c r="M210" s="109"/>
      <c r="N210" s="236">
        <f>J210+K210+L210+M210</f>
        <v>0</v>
      </c>
      <c r="O210" s="146">
        <f>C210+I210-N210</f>
        <v>10979.358668280873</v>
      </c>
    </row>
    <row r="211" spans="1:15" ht="13.5" thickBot="1">
      <c r="A211" s="1"/>
      <c r="B211" s="15"/>
      <c r="C211" s="70"/>
      <c r="D211" s="94"/>
      <c r="E211" s="94"/>
      <c r="F211" s="94"/>
      <c r="G211" s="95"/>
      <c r="H211" s="95"/>
      <c r="I211" s="229">
        <f t="shared" si="5"/>
        <v>0</v>
      </c>
      <c r="J211" s="107"/>
      <c r="K211" s="107"/>
      <c r="L211" s="107"/>
      <c r="M211" s="107"/>
      <c r="N211" s="120"/>
      <c r="O211" s="123"/>
    </row>
    <row r="212" spans="1:15" ht="13.5" thickBot="1">
      <c r="A212" s="251"/>
      <c r="B212" s="32" t="s">
        <v>32</v>
      </c>
      <c r="C212" s="415">
        <v>69453.13</v>
      </c>
      <c r="D212" s="102">
        <v>18888.63</v>
      </c>
      <c r="E212" s="102">
        <v>19713.6</v>
      </c>
      <c r="F212" s="102">
        <v>19713.6</v>
      </c>
      <c r="G212" s="102">
        <v>19713.6</v>
      </c>
      <c r="H212" s="102">
        <f>D212+E212+F212+G212</f>
        <v>78029.43</v>
      </c>
      <c r="I212" s="229">
        <f t="shared" si="5"/>
        <v>47233.31113801453</v>
      </c>
      <c r="J212" s="109"/>
      <c r="K212" s="109"/>
      <c r="L212" s="109"/>
      <c r="M212" s="109"/>
      <c r="N212" s="236">
        <f>J212+K212+L212+M212</f>
        <v>0</v>
      </c>
      <c r="O212" s="146">
        <f>C212+I212-N212</f>
        <v>116686.44113801453</v>
      </c>
    </row>
    <row r="213" spans="1:15" ht="13.5" thickBot="1">
      <c r="A213" s="1"/>
      <c r="B213" s="15"/>
      <c r="C213" s="70"/>
      <c r="D213" s="94"/>
      <c r="E213" s="94"/>
      <c r="F213" s="94"/>
      <c r="G213" s="95"/>
      <c r="H213" s="95"/>
      <c r="I213" s="229">
        <f t="shared" si="5"/>
        <v>0</v>
      </c>
      <c r="J213" s="107"/>
      <c r="K213" s="107"/>
      <c r="L213" s="107"/>
      <c r="M213" s="107"/>
      <c r="N213" s="120"/>
      <c r="O213" s="123"/>
    </row>
    <row r="214" spans="1:15" ht="13.5" thickBot="1">
      <c r="A214" s="397"/>
      <c r="B214" s="19" t="s">
        <v>342</v>
      </c>
      <c r="C214" s="415">
        <v>58169.11</v>
      </c>
      <c r="D214" s="102">
        <v>20606.51</v>
      </c>
      <c r="E214" s="102">
        <v>5313.81</v>
      </c>
      <c r="F214" s="102">
        <v>5313.81</v>
      </c>
      <c r="G214" s="102">
        <v>5313.81</v>
      </c>
      <c r="H214" s="102">
        <f>D214+E214+F214+G214</f>
        <v>36547.94</v>
      </c>
      <c r="I214" s="229">
        <f t="shared" si="5"/>
        <v>22123.45036319613</v>
      </c>
      <c r="J214" s="109"/>
      <c r="K214" s="109"/>
      <c r="L214" s="109"/>
      <c r="M214" s="109"/>
      <c r="N214" s="236">
        <f>J214+K214+L214+M214</f>
        <v>0</v>
      </c>
      <c r="O214" s="146">
        <f>C214+I214-N214</f>
        <v>80292.56036319613</v>
      </c>
    </row>
    <row r="215" spans="1:15" ht="13.5" thickBot="1">
      <c r="A215" s="2"/>
      <c r="B215" s="3"/>
      <c r="C215" s="70"/>
      <c r="D215" s="94"/>
      <c r="E215" s="94"/>
      <c r="F215" s="94"/>
      <c r="G215" s="95"/>
      <c r="H215" s="95"/>
      <c r="I215" s="229">
        <f t="shared" si="5"/>
        <v>0</v>
      </c>
      <c r="J215" s="107"/>
      <c r="K215" s="107"/>
      <c r="L215" s="107"/>
      <c r="M215" s="107"/>
      <c r="N215" s="120"/>
      <c r="O215" s="123"/>
    </row>
    <row r="216" spans="1:15" ht="13.5" thickBot="1">
      <c r="A216" s="397"/>
      <c r="B216" s="19" t="s">
        <v>33</v>
      </c>
      <c r="C216" s="415">
        <v>4086.37</v>
      </c>
      <c r="D216" s="102">
        <v>1406.58</v>
      </c>
      <c r="E216" s="102">
        <v>1406.58</v>
      </c>
      <c r="F216" s="102">
        <v>1406.58</v>
      </c>
      <c r="G216" s="102">
        <v>1406.58</v>
      </c>
      <c r="H216" s="102">
        <f>D216+E216+F216+G216</f>
        <v>5626.32</v>
      </c>
      <c r="I216" s="229">
        <f t="shared" si="5"/>
        <v>3405.7627118644073</v>
      </c>
      <c r="J216" s="109"/>
      <c r="K216" s="109"/>
      <c r="L216" s="109"/>
      <c r="M216" s="109"/>
      <c r="N216" s="236">
        <f>J216+K216+L216+M216</f>
        <v>0</v>
      </c>
      <c r="O216" s="146">
        <f>C216+I216-N216</f>
        <v>7492.132711864408</v>
      </c>
    </row>
    <row r="217" spans="1:15" ht="13.5" thickBot="1">
      <c r="A217" s="1"/>
      <c r="B217" s="15"/>
      <c r="C217" s="70"/>
      <c r="D217" s="94"/>
      <c r="E217" s="94"/>
      <c r="F217" s="94"/>
      <c r="G217" s="95"/>
      <c r="H217" s="95"/>
      <c r="I217" s="229">
        <f t="shared" si="5"/>
        <v>0</v>
      </c>
      <c r="J217" s="107"/>
      <c r="K217" s="107"/>
      <c r="L217" s="107"/>
      <c r="M217" s="107"/>
      <c r="N217" s="120"/>
      <c r="O217" s="123"/>
    </row>
    <row r="218" spans="1:15" ht="13.5" thickBot="1">
      <c r="A218" s="263"/>
      <c r="B218" s="32" t="s">
        <v>34</v>
      </c>
      <c r="C218" s="416">
        <v>0</v>
      </c>
      <c r="D218" s="102"/>
      <c r="E218" s="102"/>
      <c r="F218" s="102"/>
      <c r="G218" s="102"/>
      <c r="H218" s="102">
        <f>D218+E218+F218+G218</f>
        <v>0</v>
      </c>
      <c r="I218" s="229">
        <f t="shared" si="5"/>
        <v>0</v>
      </c>
      <c r="J218" s="109"/>
      <c r="K218" s="109"/>
      <c r="L218" s="109"/>
      <c r="M218" s="109"/>
      <c r="N218" s="236">
        <f>J218+K218+L218+M218</f>
        <v>0</v>
      </c>
      <c r="O218" s="146">
        <f>C218+I218-N218</f>
        <v>0</v>
      </c>
    </row>
    <row r="219" spans="1:15" ht="13.5" thickBot="1">
      <c r="A219" s="15"/>
      <c r="B219" s="15"/>
      <c r="C219" s="77"/>
      <c r="D219" s="94"/>
      <c r="E219" s="94"/>
      <c r="F219" s="94"/>
      <c r="G219" s="95"/>
      <c r="H219" s="95"/>
      <c r="I219" s="229">
        <f t="shared" si="5"/>
        <v>0</v>
      </c>
      <c r="J219" s="107"/>
      <c r="K219" s="107"/>
      <c r="L219" s="107"/>
      <c r="M219" s="107"/>
      <c r="N219" s="120"/>
      <c r="O219" s="123"/>
    </row>
    <row r="220" spans="1:15" ht="13.5" thickBot="1">
      <c r="A220" s="397"/>
      <c r="B220" s="32" t="s">
        <v>35</v>
      </c>
      <c r="C220" s="415">
        <v>0</v>
      </c>
      <c r="D220" s="102"/>
      <c r="E220" s="102"/>
      <c r="F220" s="102"/>
      <c r="G220" s="102">
        <v>2088.57</v>
      </c>
      <c r="H220" s="102">
        <f>D220+E220+F220+G220</f>
        <v>2088.57</v>
      </c>
      <c r="I220" s="229">
        <f t="shared" si="5"/>
        <v>1264.267554479419</v>
      </c>
      <c r="J220" s="109"/>
      <c r="K220" s="109"/>
      <c r="L220" s="109"/>
      <c r="M220" s="109"/>
      <c r="N220" s="236">
        <f>J220+K220+L220+M220</f>
        <v>0</v>
      </c>
      <c r="O220" s="146">
        <f>C220+I220-N220</f>
        <v>1264.267554479419</v>
      </c>
    </row>
    <row r="221" spans="1:15" ht="13.5" thickBot="1">
      <c r="A221" s="1"/>
      <c r="B221" s="15"/>
      <c r="C221" s="70"/>
      <c r="D221" s="94"/>
      <c r="E221" s="94"/>
      <c r="F221" s="94"/>
      <c r="G221" s="95"/>
      <c r="H221" s="95"/>
      <c r="I221" s="229">
        <f t="shared" si="5"/>
        <v>0</v>
      </c>
      <c r="J221" s="107"/>
      <c r="K221" s="107"/>
      <c r="L221" s="107"/>
      <c r="M221" s="107"/>
      <c r="N221" s="120"/>
      <c r="O221" s="123"/>
    </row>
    <row r="222" spans="1:15" ht="13.5" thickBot="1">
      <c r="A222" s="397"/>
      <c r="B222" s="32" t="s">
        <v>36</v>
      </c>
      <c r="C222" s="415">
        <v>0</v>
      </c>
      <c r="D222" s="102"/>
      <c r="E222" s="102"/>
      <c r="F222" s="102"/>
      <c r="G222" s="102"/>
      <c r="H222" s="102">
        <f>D222+E222+F222+G222</f>
        <v>0</v>
      </c>
      <c r="I222" s="229">
        <f t="shared" si="5"/>
        <v>0</v>
      </c>
      <c r="J222" s="109"/>
      <c r="K222" s="109"/>
      <c r="L222" s="109"/>
      <c r="M222" s="109"/>
      <c r="N222" s="236">
        <f>J222+K222+L222+M222</f>
        <v>0</v>
      </c>
      <c r="O222" s="146">
        <f>C222+I222-N222</f>
        <v>0</v>
      </c>
    </row>
    <row r="223" spans="1:15" ht="13.5" thickBot="1">
      <c r="A223" s="2"/>
      <c r="B223" s="3"/>
      <c r="C223" s="70"/>
      <c r="D223" s="94"/>
      <c r="E223" s="94"/>
      <c r="F223" s="94"/>
      <c r="G223" s="95"/>
      <c r="H223" s="95"/>
      <c r="I223" s="229">
        <f t="shared" si="5"/>
        <v>0</v>
      </c>
      <c r="J223" s="107"/>
      <c r="K223" s="107"/>
      <c r="L223" s="107"/>
      <c r="M223" s="107"/>
      <c r="N223" s="120"/>
      <c r="O223" s="123"/>
    </row>
    <row r="224" spans="1:15" ht="13.5" thickBot="1">
      <c r="A224" s="397"/>
      <c r="B224" s="19" t="s">
        <v>37</v>
      </c>
      <c r="C224" s="415">
        <v>0</v>
      </c>
      <c r="D224" s="102"/>
      <c r="E224" s="102"/>
      <c r="F224" s="102"/>
      <c r="G224" s="102"/>
      <c r="H224" s="102">
        <f>D224+E224+F224+G224</f>
        <v>0</v>
      </c>
      <c r="I224" s="229">
        <f t="shared" si="5"/>
        <v>0</v>
      </c>
      <c r="J224" s="109"/>
      <c r="K224" s="109"/>
      <c r="L224" s="109"/>
      <c r="M224" s="109"/>
      <c r="N224" s="236">
        <f>J224+K224+L224+M224</f>
        <v>0</v>
      </c>
      <c r="O224" s="146">
        <f>C224+I224-N224</f>
        <v>0</v>
      </c>
    </row>
    <row r="225" spans="1:15" ht="13.5" thickBot="1">
      <c r="A225" s="1"/>
      <c r="B225" s="15"/>
      <c r="C225" s="70"/>
      <c r="D225" s="94"/>
      <c r="E225" s="94"/>
      <c r="F225" s="94"/>
      <c r="G225" s="95"/>
      <c r="H225" s="95"/>
      <c r="I225" s="229">
        <f t="shared" si="5"/>
        <v>0</v>
      </c>
      <c r="J225" s="107"/>
      <c r="K225" s="107"/>
      <c r="L225" s="107"/>
      <c r="M225" s="107"/>
      <c r="N225" s="120"/>
      <c r="O225" s="123"/>
    </row>
    <row r="226" spans="1:15" ht="13.5" thickBot="1">
      <c r="A226" s="397"/>
      <c r="B226" s="19" t="s">
        <v>38</v>
      </c>
      <c r="C226" s="415">
        <v>0</v>
      </c>
      <c r="D226" s="102"/>
      <c r="E226" s="102"/>
      <c r="F226" s="102">
        <v>11868.31</v>
      </c>
      <c r="G226" s="102">
        <v>27515.79</v>
      </c>
      <c r="H226" s="102">
        <f>D226+E226+F226+G226</f>
        <v>39384.1</v>
      </c>
      <c r="I226" s="229">
        <f t="shared" si="5"/>
        <v>23840.254237288136</v>
      </c>
      <c r="J226" s="109"/>
      <c r="K226" s="109"/>
      <c r="L226" s="109"/>
      <c r="M226" s="109"/>
      <c r="N226" s="236">
        <f>J226+K226+L226+M226</f>
        <v>0</v>
      </c>
      <c r="O226" s="146">
        <f>C226+I226-N226</f>
        <v>23840.254237288136</v>
      </c>
    </row>
    <row r="227" spans="1:15" ht="13.5" thickBot="1">
      <c r="A227" s="28"/>
      <c r="B227" s="29"/>
      <c r="C227" s="73"/>
      <c r="D227" s="96"/>
      <c r="E227" s="96"/>
      <c r="F227" s="96"/>
      <c r="G227" s="97"/>
      <c r="H227" s="97"/>
      <c r="I227" s="229">
        <f t="shared" si="5"/>
        <v>0</v>
      </c>
      <c r="J227" s="113"/>
      <c r="K227" s="113"/>
      <c r="L227" s="113"/>
      <c r="M227" s="113"/>
      <c r="N227" s="121"/>
      <c r="O227" s="124"/>
    </row>
    <row r="228" spans="1:15" ht="13.5" thickBot="1">
      <c r="A228" s="397"/>
      <c r="B228" s="32" t="s">
        <v>39</v>
      </c>
      <c r="C228" s="415">
        <v>82505.98</v>
      </c>
      <c r="D228" s="102">
        <v>31449.42</v>
      </c>
      <c r="E228" s="102">
        <v>31449.42</v>
      </c>
      <c r="F228" s="102">
        <v>31449.42</v>
      </c>
      <c r="G228" s="102">
        <v>31449.42</v>
      </c>
      <c r="H228" s="102">
        <f>D228+E228+F228+G228</f>
        <v>125797.68</v>
      </c>
      <c r="I228" s="229">
        <f t="shared" si="5"/>
        <v>76148.7167070218</v>
      </c>
      <c r="J228" s="109"/>
      <c r="K228" s="109"/>
      <c r="L228" s="109"/>
      <c r="M228" s="109"/>
      <c r="N228" s="236">
        <f>J228+K228+L228+M228</f>
        <v>0</v>
      </c>
      <c r="O228" s="146">
        <f>C228+I228-N228</f>
        <v>158654.6967070218</v>
      </c>
    </row>
    <row r="229" spans="1:15" ht="13.5" thickBot="1">
      <c r="A229" s="1"/>
      <c r="B229" s="15"/>
      <c r="C229" s="70"/>
      <c r="D229" s="94"/>
      <c r="E229" s="94"/>
      <c r="F229" s="94"/>
      <c r="G229" s="95"/>
      <c r="H229" s="95"/>
      <c r="I229" s="229">
        <f t="shared" si="5"/>
        <v>0</v>
      </c>
      <c r="J229" s="107"/>
      <c r="K229" s="107"/>
      <c r="L229" s="107"/>
      <c r="M229" s="107"/>
      <c r="N229" s="112"/>
      <c r="O229" s="119"/>
    </row>
    <row r="230" spans="1:15" ht="13.5" thickBot="1">
      <c r="A230" s="397"/>
      <c r="B230" s="32" t="s">
        <v>40</v>
      </c>
      <c r="C230" s="415">
        <v>3449.18</v>
      </c>
      <c r="D230" s="102">
        <v>2145.42</v>
      </c>
      <c r="E230" s="102">
        <v>2145.42</v>
      </c>
      <c r="F230" s="102">
        <v>2145.42</v>
      </c>
      <c r="G230" s="102">
        <v>2145.42</v>
      </c>
      <c r="H230" s="102">
        <f>D230+E230+F230+G230</f>
        <v>8581.68</v>
      </c>
      <c r="I230" s="229">
        <f t="shared" si="5"/>
        <v>5194.721549636804</v>
      </c>
      <c r="J230" s="109"/>
      <c r="K230" s="109"/>
      <c r="L230" s="109"/>
      <c r="M230" s="109"/>
      <c r="N230" s="236">
        <f>J230+K230+L230+M230</f>
        <v>0</v>
      </c>
      <c r="O230" s="146">
        <f>C230+I230-N230</f>
        <v>8643.901549636805</v>
      </c>
    </row>
    <row r="231" spans="1:15" ht="13.5" thickBot="1">
      <c r="A231" s="28"/>
      <c r="B231" s="29"/>
      <c r="C231" s="73"/>
      <c r="D231" s="105"/>
      <c r="E231" s="105"/>
      <c r="F231" s="105"/>
      <c r="G231" s="95"/>
      <c r="H231" s="95"/>
      <c r="I231" s="229">
        <f t="shared" si="5"/>
        <v>0</v>
      </c>
      <c r="J231" s="107"/>
      <c r="K231" s="107"/>
      <c r="L231" s="107"/>
      <c r="M231" s="107"/>
      <c r="N231" s="112"/>
      <c r="O231" s="119"/>
    </row>
    <row r="232" spans="1:15" ht="13.5" thickBot="1">
      <c r="A232" s="38"/>
      <c r="B232" s="32" t="s">
        <v>63</v>
      </c>
      <c r="C232" s="415">
        <v>0</v>
      </c>
      <c r="D232" s="102"/>
      <c r="E232" s="102"/>
      <c r="F232" s="102"/>
      <c r="G232" s="102"/>
      <c r="H232" s="102">
        <f>D232+E232+F232+G232</f>
        <v>0</v>
      </c>
      <c r="I232" s="229">
        <f t="shared" si="5"/>
        <v>0</v>
      </c>
      <c r="J232" s="109"/>
      <c r="K232" s="109"/>
      <c r="L232" s="109"/>
      <c r="M232" s="109"/>
      <c r="N232" s="236">
        <f>J232+K232+L232+M232</f>
        <v>0</v>
      </c>
      <c r="O232" s="146">
        <f>C232+I232-N232</f>
        <v>0</v>
      </c>
    </row>
    <row r="233" spans="1:15" ht="13.5" thickBot="1">
      <c r="A233" s="1"/>
      <c r="B233" s="15"/>
      <c r="C233" s="70"/>
      <c r="D233" s="94"/>
      <c r="E233" s="94"/>
      <c r="F233" s="94"/>
      <c r="G233" s="95"/>
      <c r="H233" s="95"/>
      <c r="I233" s="229">
        <f t="shared" si="5"/>
        <v>0</v>
      </c>
      <c r="J233" s="107"/>
      <c r="K233" s="107"/>
      <c r="L233" s="107"/>
      <c r="M233" s="107"/>
      <c r="N233" s="112"/>
      <c r="O233" s="119"/>
    </row>
    <row r="234" spans="1:15" ht="13.5" thickBot="1">
      <c r="A234" s="397"/>
      <c r="B234" s="19" t="s">
        <v>41</v>
      </c>
      <c r="C234" s="415">
        <v>12598.31</v>
      </c>
      <c r="D234" s="102">
        <v>8098.56</v>
      </c>
      <c r="E234" s="102">
        <v>8098.56</v>
      </c>
      <c r="F234" s="102">
        <v>8098.56</v>
      </c>
      <c r="G234" s="102">
        <v>8098.56</v>
      </c>
      <c r="H234" s="102">
        <f>D234+E234+F234+G234</f>
        <v>32394.24</v>
      </c>
      <c r="I234" s="229">
        <f t="shared" si="5"/>
        <v>19609.104116222763</v>
      </c>
      <c r="J234" s="109"/>
      <c r="K234" s="109"/>
      <c r="L234" s="109"/>
      <c r="M234" s="109"/>
      <c r="N234" s="236">
        <f>J234+K234+L234+M234</f>
        <v>0</v>
      </c>
      <c r="O234" s="146">
        <f>C234+I234-N234</f>
        <v>32207.41411622276</v>
      </c>
    </row>
    <row r="235" spans="1:15" ht="13.5" thickBot="1">
      <c r="A235" s="38"/>
      <c r="B235" s="417"/>
      <c r="C235" s="418"/>
      <c r="D235" s="395"/>
      <c r="E235" s="395"/>
      <c r="F235" s="395"/>
      <c r="G235" s="264"/>
      <c r="H235" s="264"/>
      <c r="I235" s="229">
        <f t="shared" si="5"/>
        <v>0</v>
      </c>
      <c r="J235" s="407"/>
      <c r="K235" s="407"/>
      <c r="L235" s="407"/>
      <c r="M235" s="407"/>
      <c r="N235" s="408"/>
      <c r="O235" s="409"/>
    </row>
    <row r="236" spans="1:15" ht="13.5" thickBot="1">
      <c r="A236" s="148"/>
      <c r="B236" s="149"/>
      <c r="C236" s="191"/>
      <c r="D236" s="150"/>
      <c r="E236" s="150"/>
      <c r="F236" s="150"/>
      <c r="G236" s="150"/>
      <c r="H236" s="150"/>
      <c r="I236" s="150"/>
      <c r="J236" s="151"/>
      <c r="K236" s="151"/>
      <c r="L236" s="151"/>
      <c r="M236" s="151"/>
      <c r="N236" s="152"/>
      <c r="O236" s="153"/>
    </row>
    <row r="237" spans="1:15" ht="13.5" thickBot="1">
      <c r="A237" s="1"/>
      <c r="B237" s="14" t="s">
        <v>3</v>
      </c>
      <c r="C237" s="188">
        <f>C141+C142+C144+C146+C148+C150+C152+C154+C156+C158+C160+C162+C164+C166+C168+C170+C172+C174+C176+C178+C180+C182+C184+C186+C188+C190+C192+C194+C196+C198+C200+C203+C204+C206+C208+C210+C212+C214+C216+C218+C220+C222+C224+C226+C228+C230+C232+C234</f>
        <v>643520.7000000001</v>
      </c>
      <c r="D237" s="188">
        <f>D140+D142+D144+D146+D148+D150+D152+D154+D156+D158+D160+D162+D164+D166+D168+D170+D172+D174+D176+D178+D180+D182+D184+D186+D188+D190+D192+D194+D196+D198+D200+D203+D204+D206+D208+D210+D212+D214+D216+D218+D220+D222+D224+D226+D228+D230+D232+D234</f>
        <v>255015.17</v>
      </c>
      <c r="E237" s="188">
        <f>E140+E142+E144+E146+E148+E150+E152+E154+E156+E158+E160+E162+E164+E166+E168+E170+E172+E174+E176+E178+E180+E182+E184+E186+E188+E190+E192+E194+E196+E198+E200+E203+E204+E206+E208+E210+E212+E214+E216+E218+E220+E222+E224+E226+E228+E230+E232+E234</f>
        <v>230456.50000000003</v>
      </c>
      <c r="F237" s="188">
        <f>F140+F142+F144+F146+F148+F150+F152+F154+F156+F158+F160+F162+F164+F166+F168+F170+F172+F174+F176+F178+F180+F182+F184+F186+F188+F190+F192+F194+F196+F198+F200+F203+F204+F206+F208+F210+F212+F214+F216+F218+F220+F222+F224+F226+F228+F230+F232+F234</f>
        <v>225172.70000000004</v>
      </c>
      <c r="G237" s="188">
        <f>G140+G142+G144+G146+G148+G150+G152+G154+G156+G158+G160+G162+G164+G166+G168+G170+G172+G174+G176+G178+G180+G182+G184+G186+G188+G190+G192+G194+G196+G198+G200+G203+G204+G206+G208+G210+G212+G214+G216+G218+G220+G222+G224+G226+G228+G230+G232+G234</f>
        <v>239881.99000000002</v>
      </c>
      <c r="H237" s="137">
        <f>D237+E237+F237+G237</f>
        <v>950526.3600000001</v>
      </c>
      <c r="I237" s="523">
        <f>I140+I142+I144+I146+I148+I150+I152+I154+I156+I158+I160+I162+I164+I166+I168+I170+I172+I174+I175+I176+I178+I180+I182+I184+I186+I188+I190+I192+I194+I196+I198+I200+I202+I204+I206+I208+I210+I212+I214+I216+I218+I220+I222+I224+I226+I228+I230+I232+I234</f>
        <v>575379.1525423729</v>
      </c>
      <c r="J237" s="188">
        <f aca="true" t="shared" si="6" ref="J237:O237">J140+J142+J144+J146+J148+J150+J152+J154+J156+J158+J160+J162+J164+J166+J168+J170+J172+J174+J176+J178+J180+J182+J184+J186+J188+J190+J192+J194+J196+J198+J200+J203+J204+J206+J208+J210+J212+J214+J216+J218+J220+J222+J224+J226+J228+J230+J232+J234</f>
        <v>0</v>
      </c>
      <c r="K237" s="188">
        <f t="shared" si="6"/>
        <v>0</v>
      </c>
      <c r="L237" s="188">
        <f t="shared" si="6"/>
        <v>0</v>
      </c>
      <c r="M237" s="188">
        <f t="shared" si="6"/>
        <v>0</v>
      </c>
      <c r="N237" s="145">
        <f>J237+K237+L237+M237</f>
        <v>0</v>
      </c>
      <c r="O237" s="188">
        <f t="shared" si="6"/>
        <v>1218899.852542373</v>
      </c>
    </row>
    <row r="238" spans="1:15" ht="13.5" thickBot="1">
      <c r="A238" s="1"/>
      <c r="B238" s="134" t="s">
        <v>384</v>
      </c>
      <c r="C238" s="78"/>
      <c r="D238" s="42"/>
      <c r="E238" s="42"/>
      <c r="F238" s="42"/>
      <c r="G238" s="42"/>
      <c r="H238" s="137"/>
      <c r="I238" s="509">
        <f>H237-I237</f>
        <v>375147.20745762717</v>
      </c>
      <c r="J238" s="42"/>
      <c r="K238" s="42"/>
      <c r="L238" s="42"/>
      <c r="M238" s="42"/>
      <c r="N238" s="145">
        <f>J238+K238+L238+M238</f>
        <v>0</v>
      </c>
      <c r="O238" s="229"/>
    </row>
    <row r="239" spans="1:15" ht="13.5" thickBot="1">
      <c r="A239" s="7"/>
      <c r="B239" s="135"/>
      <c r="C239" s="74"/>
      <c r="D239" s="42"/>
      <c r="E239" s="42"/>
      <c r="F239" s="42"/>
      <c r="G239" s="42"/>
      <c r="H239" s="137"/>
      <c r="I239" s="229"/>
      <c r="J239" s="42"/>
      <c r="K239" s="42"/>
      <c r="L239" s="42"/>
      <c r="M239" s="42"/>
      <c r="N239" s="145">
        <f>J239+K239+L239+M239</f>
        <v>0</v>
      </c>
      <c r="O239" s="229"/>
    </row>
    <row r="240" spans="1:15" ht="13.5" thickBot="1">
      <c r="A240" s="154"/>
      <c r="B240" s="155" t="s">
        <v>4</v>
      </c>
      <c r="C240" s="156"/>
      <c r="D240" s="167">
        <f>D237+D129</f>
        <v>779049.68</v>
      </c>
      <c r="E240" s="167">
        <f>E237+E129</f>
        <v>862078.6599999998</v>
      </c>
      <c r="F240" s="167">
        <f>F237+F129</f>
        <v>836186.1499999999</v>
      </c>
      <c r="G240" s="167"/>
      <c r="H240" s="163"/>
      <c r="I240" s="243"/>
      <c r="J240" s="167"/>
      <c r="K240" s="167"/>
      <c r="L240" s="167"/>
      <c r="M240" s="167"/>
      <c r="N240" s="164">
        <f>J240+K240+L240+M240</f>
        <v>0</v>
      </c>
      <c r="O240" s="243"/>
    </row>
    <row r="241" spans="1:15" ht="12.75">
      <c r="A241" s="260"/>
      <c r="B241" s="260"/>
      <c r="C241" s="153"/>
      <c r="D241" s="287"/>
      <c r="E241" s="287"/>
      <c r="F241" s="261"/>
      <c r="G241" s="261"/>
      <c r="H241" s="151"/>
      <c r="I241" s="288"/>
      <c r="J241" s="287"/>
      <c r="K241" s="261"/>
      <c r="L241" s="261"/>
      <c r="M241" s="261"/>
      <c r="N241" s="170"/>
      <c r="O241" s="289"/>
    </row>
    <row r="242" spans="1:15" ht="12.75">
      <c r="A242" s="260"/>
      <c r="B242" s="260"/>
      <c r="C242" s="153"/>
      <c r="D242" s="287"/>
      <c r="E242" s="287"/>
      <c r="F242" s="261"/>
      <c r="G242" s="261"/>
      <c r="H242" s="151"/>
      <c r="I242" s="288"/>
      <c r="J242" s="287"/>
      <c r="K242" s="261"/>
      <c r="L242" s="261"/>
      <c r="M242" s="261"/>
      <c r="N242" s="170"/>
      <c r="O242" s="289"/>
    </row>
    <row r="243" spans="1:15" ht="12.75">
      <c r="A243" s="12"/>
      <c r="B243" s="12"/>
      <c r="C243" s="69"/>
      <c r="D243" s="125"/>
      <c r="E243" s="125"/>
      <c r="F243" s="75"/>
      <c r="G243" s="75"/>
      <c r="H243" s="70"/>
      <c r="I243" s="224"/>
      <c r="J243" s="125"/>
      <c r="K243" s="75"/>
      <c r="L243" s="75"/>
      <c r="M243" s="75"/>
      <c r="N243" s="70"/>
      <c r="O243" s="69"/>
    </row>
    <row r="244" spans="1:15" ht="12.75">
      <c r="A244" s="253"/>
      <c r="B244" s="253"/>
      <c r="C244" s="253"/>
      <c r="D244" s="254"/>
      <c r="E244" s="254"/>
      <c r="F244" s="255"/>
      <c r="G244" s="255"/>
      <c r="H244" s="255"/>
      <c r="I244" s="255"/>
      <c r="J244" s="255"/>
      <c r="K244" s="255"/>
      <c r="L244" s="255"/>
      <c r="M244" s="255"/>
      <c r="N244" s="256"/>
      <c r="O244" s="253"/>
    </row>
    <row r="245" spans="1:15" ht="12.75">
      <c r="A245" s="69"/>
      <c r="B245" s="69"/>
      <c r="C245" s="69"/>
      <c r="D245" s="125"/>
      <c r="E245" s="125"/>
      <c r="F245" s="75"/>
      <c r="G245" s="75"/>
      <c r="H245" s="75"/>
      <c r="I245" s="75"/>
      <c r="J245" s="75"/>
      <c r="K245" s="75"/>
      <c r="L245" s="75"/>
      <c r="M245" s="75"/>
      <c r="N245" s="129"/>
      <c r="O245" s="69"/>
    </row>
    <row r="246" spans="1:15" ht="12.75">
      <c r="A246" s="12"/>
      <c r="B246" s="17" t="s">
        <v>233</v>
      </c>
      <c r="C246" s="252" t="s">
        <v>295</v>
      </c>
      <c r="D246" s="330"/>
      <c r="E246" s="12"/>
      <c r="F246" s="17" t="s">
        <v>360</v>
      </c>
      <c r="G246" s="75"/>
      <c r="H246" s="75"/>
      <c r="I246" s="75"/>
      <c r="J246" s="75"/>
      <c r="K246" s="75"/>
      <c r="L246" s="75"/>
      <c r="M246" s="75"/>
      <c r="N246" s="129"/>
      <c r="O246" s="69"/>
    </row>
    <row r="247" spans="1:15" ht="13.5" thickBot="1">
      <c r="A247" s="12"/>
      <c r="B247" s="12"/>
      <c r="C247" s="69"/>
      <c r="D247" s="125"/>
      <c r="E247" s="125"/>
      <c r="F247" s="75"/>
      <c r="G247" s="75"/>
      <c r="H247" s="75"/>
      <c r="I247" s="75"/>
      <c r="J247" s="75"/>
      <c r="K247" s="75"/>
      <c r="L247" s="75"/>
      <c r="M247" s="75"/>
      <c r="N247" s="129"/>
      <c r="O247" s="69"/>
    </row>
    <row r="248" spans="1:15" ht="13.5" thickBot="1">
      <c r="A248" s="7"/>
      <c r="B248" s="7" t="s">
        <v>94</v>
      </c>
      <c r="C248" s="209"/>
      <c r="D248" s="240"/>
      <c r="E248" s="240" t="s">
        <v>395</v>
      </c>
      <c r="F248" s="232"/>
      <c r="G248" s="232"/>
      <c r="H248" s="233"/>
      <c r="I248" s="223"/>
      <c r="J248" s="249"/>
      <c r="K248" s="85" t="s">
        <v>396</v>
      </c>
      <c r="L248" s="85"/>
      <c r="M248" s="86"/>
      <c r="N248" s="89"/>
      <c r="O248" s="115"/>
    </row>
    <row r="249" spans="1:15" ht="68.25" thickBot="1">
      <c r="A249" s="27"/>
      <c r="B249" s="27"/>
      <c r="C249" s="331" t="s">
        <v>406</v>
      </c>
      <c r="D249" s="262" t="s">
        <v>220</v>
      </c>
      <c r="E249" s="262" t="s">
        <v>318</v>
      </c>
      <c r="F249" s="510" t="s">
        <v>349</v>
      </c>
      <c r="G249" s="231" t="s">
        <v>302</v>
      </c>
      <c r="H249" s="234" t="s">
        <v>411</v>
      </c>
      <c r="I249" s="90" t="s">
        <v>413</v>
      </c>
      <c r="J249" s="262">
        <v>1</v>
      </c>
      <c r="K249" s="88">
        <v>2</v>
      </c>
      <c r="L249" s="88">
        <v>3</v>
      </c>
      <c r="M249" s="88">
        <v>4</v>
      </c>
      <c r="N249" s="235" t="s">
        <v>400</v>
      </c>
      <c r="O249" s="116" t="s">
        <v>401</v>
      </c>
    </row>
    <row r="250" spans="1:15" ht="12.75">
      <c r="A250" s="27"/>
      <c r="B250" s="27"/>
      <c r="C250" s="193"/>
      <c r="D250" s="437"/>
      <c r="E250" s="437"/>
      <c r="F250" s="335"/>
      <c r="G250" s="335"/>
      <c r="H250" s="411"/>
      <c r="I250" s="412"/>
      <c r="J250" s="355"/>
      <c r="K250" s="355"/>
      <c r="L250" s="355"/>
      <c r="M250" s="355"/>
      <c r="N250" s="413"/>
      <c r="O250" s="414"/>
    </row>
    <row r="251" spans="1:15" ht="13.5" thickBot="1">
      <c r="A251" s="27"/>
      <c r="B251" s="27"/>
      <c r="C251" s="193"/>
      <c r="D251" s="437"/>
      <c r="E251" s="437"/>
      <c r="F251" s="335"/>
      <c r="G251" s="335"/>
      <c r="H251" s="411"/>
      <c r="I251" s="412"/>
      <c r="J251" s="355"/>
      <c r="K251" s="355"/>
      <c r="L251" s="355"/>
      <c r="M251" s="355"/>
      <c r="N251" s="413"/>
      <c r="O251" s="414"/>
    </row>
    <row r="252" spans="1:15" ht="13.5" thickBot="1">
      <c r="A252" s="263"/>
      <c r="B252" s="32" t="s">
        <v>117</v>
      </c>
      <c r="C252" s="197">
        <v>0</v>
      </c>
      <c r="D252" s="102"/>
      <c r="E252" s="102"/>
      <c r="F252" s="102"/>
      <c r="G252" s="102"/>
      <c r="H252" s="102">
        <f>D252+E252+F252+G252</f>
        <v>0</v>
      </c>
      <c r="I252" s="229">
        <f aca="true" t="shared" si="7" ref="I252:I315">H252/1.4/1.18</f>
        <v>0</v>
      </c>
      <c r="J252" s="109"/>
      <c r="K252" s="109"/>
      <c r="L252" s="109"/>
      <c r="M252" s="109"/>
      <c r="N252" s="236">
        <f>J252+K252+L252+M252</f>
        <v>0</v>
      </c>
      <c r="O252" s="146">
        <f>C252+I252-N252</f>
        <v>0</v>
      </c>
    </row>
    <row r="253" spans="1:15" ht="13.5" thickBot="1">
      <c r="A253" s="36"/>
      <c r="B253" s="27"/>
      <c r="C253" s="196"/>
      <c r="D253" s="94"/>
      <c r="E253" s="94"/>
      <c r="F253" s="95"/>
      <c r="G253" s="95"/>
      <c r="H253" s="95"/>
      <c r="I253" s="229">
        <f t="shared" si="7"/>
        <v>0</v>
      </c>
      <c r="J253" s="107"/>
      <c r="K253" s="107"/>
      <c r="L253" s="107"/>
      <c r="M253" s="107"/>
      <c r="N253" s="112"/>
      <c r="O253" s="119"/>
    </row>
    <row r="254" spans="1:15" ht="13.5" thickBot="1">
      <c r="A254" s="263"/>
      <c r="B254" s="32" t="s">
        <v>60</v>
      </c>
      <c r="C254" s="197">
        <v>0</v>
      </c>
      <c r="D254" s="102"/>
      <c r="E254" s="102"/>
      <c r="F254" s="102"/>
      <c r="G254" s="102"/>
      <c r="H254" s="102">
        <f>D254+E254+F254+G254</f>
        <v>0</v>
      </c>
      <c r="I254" s="229">
        <f t="shared" si="7"/>
        <v>0</v>
      </c>
      <c r="J254" s="109"/>
      <c r="K254" s="109"/>
      <c r="L254" s="109"/>
      <c r="M254" s="109"/>
      <c r="N254" s="236">
        <f>J254+K254+L254+M254</f>
        <v>0</v>
      </c>
      <c r="O254" s="146">
        <f>C254+I254-N254</f>
        <v>0</v>
      </c>
    </row>
    <row r="255" spans="1:15" ht="13.5" thickBot="1">
      <c r="A255" s="15"/>
      <c r="B255" s="15"/>
      <c r="C255" s="198"/>
      <c r="D255" s="94"/>
      <c r="E255" s="94"/>
      <c r="F255" s="95"/>
      <c r="G255" s="95"/>
      <c r="H255" s="95"/>
      <c r="I255" s="229">
        <f t="shared" si="7"/>
        <v>0</v>
      </c>
      <c r="J255" s="107"/>
      <c r="K255" s="107"/>
      <c r="L255" s="107"/>
      <c r="M255" s="107"/>
      <c r="N255" s="112"/>
      <c r="O255" s="119"/>
    </row>
    <row r="256" spans="1:15" ht="13.5" thickBot="1">
      <c r="A256" s="263"/>
      <c r="B256" s="32" t="s">
        <v>343</v>
      </c>
      <c r="C256" s="197">
        <v>8885.9</v>
      </c>
      <c r="D256" s="102">
        <v>5834.16</v>
      </c>
      <c r="E256" s="102">
        <v>5834.16</v>
      </c>
      <c r="F256" s="102">
        <v>5834.16</v>
      </c>
      <c r="G256" s="102">
        <v>5834.16</v>
      </c>
      <c r="H256" s="102">
        <f>D256+E256+F256+G256</f>
        <v>23336.64</v>
      </c>
      <c r="I256" s="229">
        <f t="shared" si="7"/>
        <v>14126.295399515739</v>
      </c>
      <c r="J256" s="109"/>
      <c r="K256" s="109"/>
      <c r="L256" s="109"/>
      <c r="M256" s="109"/>
      <c r="N256" s="236">
        <f>J256+K256+L256+M256</f>
        <v>0</v>
      </c>
      <c r="O256" s="146">
        <f>C256+I256-N256</f>
        <v>23012.19539951574</v>
      </c>
    </row>
    <row r="257" spans="1:15" ht="13.5" thickBot="1">
      <c r="A257" s="27"/>
      <c r="B257" s="27"/>
      <c r="C257" s="199"/>
      <c r="D257" s="94"/>
      <c r="E257" s="94"/>
      <c r="F257" s="95"/>
      <c r="G257" s="95"/>
      <c r="H257" s="95"/>
      <c r="I257" s="229">
        <f t="shared" si="7"/>
        <v>0</v>
      </c>
      <c r="J257" s="107"/>
      <c r="K257" s="107"/>
      <c r="L257" s="107"/>
      <c r="M257" s="107"/>
      <c r="N257" s="112"/>
      <c r="O257" s="119"/>
    </row>
    <row r="258" spans="1:15" ht="13.5" thickBot="1">
      <c r="A258" s="397"/>
      <c r="B258" s="32" t="s">
        <v>106</v>
      </c>
      <c r="C258" s="197">
        <v>0</v>
      </c>
      <c r="D258" s="102"/>
      <c r="E258" s="102"/>
      <c r="F258" s="102"/>
      <c r="G258" s="102"/>
      <c r="H258" s="102">
        <f>D258+E258+F258+G258</f>
        <v>0</v>
      </c>
      <c r="I258" s="229">
        <f t="shared" si="7"/>
        <v>0</v>
      </c>
      <c r="J258" s="109"/>
      <c r="K258" s="109"/>
      <c r="L258" s="109"/>
      <c r="M258" s="109"/>
      <c r="N258" s="236">
        <f>J258+K258+L258+M258</f>
        <v>0</v>
      </c>
      <c r="O258" s="146">
        <f>C258+I258-N258</f>
        <v>0</v>
      </c>
    </row>
    <row r="259" spans="1:15" ht="13.5" thickBot="1">
      <c r="A259" s="28"/>
      <c r="B259" s="29"/>
      <c r="C259" s="196"/>
      <c r="D259" s="94"/>
      <c r="E259" s="94"/>
      <c r="F259" s="95"/>
      <c r="G259" s="95"/>
      <c r="H259" s="95"/>
      <c r="I259" s="229">
        <f t="shared" si="7"/>
        <v>0</v>
      </c>
      <c r="J259" s="107"/>
      <c r="K259" s="107"/>
      <c r="L259" s="107"/>
      <c r="M259" s="107"/>
      <c r="N259" s="112"/>
      <c r="O259" s="119"/>
    </row>
    <row r="260" spans="1:15" ht="13.5" thickBot="1">
      <c r="A260" s="397"/>
      <c r="B260" s="32" t="s">
        <v>116</v>
      </c>
      <c r="C260" s="197">
        <v>0</v>
      </c>
      <c r="D260" s="102"/>
      <c r="E260" s="102"/>
      <c r="F260" s="102"/>
      <c r="G260" s="102"/>
      <c r="H260" s="102">
        <f>D260+E260+F260+G260</f>
        <v>0</v>
      </c>
      <c r="I260" s="229">
        <f t="shared" si="7"/>
        <v>0</v>
      </c>
      <c r="J260" s="109"/>
      <c r="K260" s="109"/>
      <c r="L260" s="109"/>
      <c r="M260" s="109"/>
      <c r="N260" s="236">
        <f>J260+K260+L260+M260</f>
        <v>0</v>
      </c>
      <c r="O260" s="146">
        <f>C260+I260-N260</f>
        <v>0</v>
      </c>
    </row>
    <row r="261" spans="1:15" ht="13.5" thickBot="1">
      <c r="A261" s="28"/>
      <c r="B261" s="29"/>
      <c r="C261" s="196"/>
      <c r="D261" s="94"/>
      <c r="E261" s="94"/>
      <c r="F261" s="95"/>
      <c r="G261" s="95"/>
      <c r="H261" s="95"/>
      <c r="I261" s="229">
        <f t="shared" si="7"/>
        <v>0</v>
      </c>
      <c r="J261" s="107"/>
      <c r="K261" s="107"/>
      <c r="L261" s="107"/>
      <c r="M261" s="107"/>
      <c r="N261" s="112"/>
      <c r="O261" s="119"/>
    </row>
    <row r="262" spans="1:15" ht="13.5" thickBot="1">
      <c r="A262" s="263"/>
      <c r="B262" s="32" t="s">
        <v>115</v>
      </c>
      <c r="C262" s="197">
        <v>0</v>
      </c>
      <c r="D262" s="102"/>
      <c r="E262" s="102"/>
      <c r="F262" s="102"/>
      <c r="G262" s="102"/>
      <c r="H262" s="102">
        <f>D262+E262+F262+G262</f>
        <v>0</v>
      </c>
      <c r="I262" s="229">
        <f t="shared" si="7"/>
        <v>0</v>
      </c>
      <c r="J262" s="109"/>
      <c r="K262" s="109"/>
      <c r="L262" s="109"/>
      <c r="M262" s="109"/>
      <c r="N262" s="236">
        <f>J262+K262+L262+M262</f>
        <v>0</v>
      </c>
      <c r="O262" s="146">
        <f>C262+I262-N262</f>
        <v>0</v>
      </c>
    </row>
    <row r="263" spans="1:15" ht="13.5" thickBot="1">
      <c r="A263" s="28"/>
      <c r="B263" s="29"/>
      <c r="C263" s="196"/>
      <c r="D263" s="94"/>
      <c r="E263" s="94"/>
      <c r="F263" s="95"/>
      <c r="G263" s="95"/>
      <c r="H263" s="95"/>
      <c r="I263" s="229">
        <f t="shared" si="7"/>
        <v>0</v>
      </c>
      <c r="J263" s="107"/>
      <c r="K263" s="107"/>
      <c r="L263" s="107"/>
      <c r="M263" s="107"/>
      <c r="N263" s="112"/>
      <c r="O263" s="119"/>
    </row>
    <row r="264" spans="1:15" ht="13.5" thickBot="1">
      <c r="A264" s="397"/>
      <c r="B264" s="32" t="s">
        <v>107</v>
      </c>
      <c r="C264" s="197">
        <v>0</v>
      </c>
      <c r="D264" s="102"/>
      <c r="E264" s="102"/>
      <c r="F264" s="102"/>
      <c r="G264" s="102"/>
      <c r="H264" s="102">
        <f>D264+E264+F264+G264</f>
        <v>0</v>
      </c>
      <c r="I264" s="229">
        <f t="shared" si="7"/>
        <v>0</v>
      </c>
      <c r="J264" s="109"/>
      <c r="K264" s="109"/>
      <c r="L264" s="109"/>
      <c r="M264" s="109"/>
      <c r="N264" s="236">
        <f>J264+K264+L264+M264</f>
        <v>0</v>
      </c>
      <c r="O264" s="146">
        <f>C264+I264-N264</f>
        <v>0</v>
      </c>
    </row>
    <row r="265" spans="1:15" ht="13.5" thickBot="1">
      <c r="A265" s="1"/>
      <c r="B265" s="15"/>
      <c r="C265" s="194"/>
      <c r="D265" s="94"/>
      <c r="E265" s="94"/>
      <c r="F265" s="95"/>
      <c r="G265" s="95"/>
      <c r="H265" s="95"/>
      <c r="I265" s="229">
        <f t="shared" si="7"/>
        <v>0</v>
      </c>
      <c r="J265" s="107"/>
      <c r="K265" s="107"/>
      <c r="L265" s="107"/>
      <c r="M265" s="107"/>
      <c r="N265" s="112"/>
      <c r="O265" s="119"/>
    </row>
    <row r="266" spans="1:15" ht="13.5" thickBot="1">
      <c r="A266" s="30"/>
      <c r="B266" s="1" t="s">
        <v>206</v>
      </c>
      <c r="C266" s="195">
        <v>0</v>
      </c>
      <c r="D266" s="102"/>
      <c r="E266" s="102"/>
      <c r="F266" s="102"/>
      <c r="G266" s="102"/>
      <c r="H266" s="102">
        <f>D266+E266+F266+G266</f>
        <v>0</v>
      </c>
      <c r="I266" s="229">
        <f t="shared" si="7"/>
        <v>0</v>
      </c>
      <c r="J266" s="109"/>
      <c r="K266" s="109"/>
      <c r="L266" s="109"/>
      <c r="M266" s="109"/>
      <c r="N266" s="236">
        <f>J266+K266+L266+M266</f>
        <v>0</v>
      </c>
      <c r="O266" s="146">
        <f>C266+I266-N266</f>
        <v>0</v>
      </c>
    </row>
    <row r="267" spans="1:15" ht="13.5" thickBot="1">
      <c r="A267" s="15"/>
      <c r="B267" s="15"/>
      <c r="C267" s="200"/>
      <c r="D267" s="94"/>
      <c r="E267" s="94"/>
      <c r="F267" s="95"/>
      <c r="G267" s="95"/>
      <c r="H267" s="95"/>
      <c r="I267" s="229">
        <f t="shared" si="7"/>
        <v>0</v>
      </c>
      <c r="J267" s="107"/>
      <c r="K267" s="107"/>
      <c r="L267" s="107"/>
      <c r="M267" s="107"/>
      <c r="N267" s="112"/>
      <c r="O267" s="119"/>
    </row>
    <row r="268" spans="1:15" ht="13.5" thickBot="1">
      <c r="A268" s="263"/>
      <c r="B268" s="32" t="s">
        <v>110</v>
      </c>
      <c r="C268" s="197">
        <v>0</v>
      </c>
      <c r="D268" s="102"/>
      <c r="E268" s="102"/>
      <c r="F268" s="102"/>
      <c r="G268" s="102"/>
      <c r="H268" s="102">
        <f>D268+E268+F268+G268</f>
        <v>0</v>
      </c>
      <c r="I268" s="229">
        <f t="shared" si="7"/>
        <v>0</v>
      </c>
      <c r="J268" s="109"/>
      <c r="K268" s="109"/>
      <c r="L268" s="109"/>
      <c r="M268" s="109"/>
      <c r="N268" s="236">
        <f>J268+K268+L268+M268</f>
        <v>0</v>
      </c>
      <c r="O268" s="146">
        <f>C268+I268-N268</f>
        <v>0</v>
      </c>
    </row>
    <row r="269" spans="1:15" ht="13.5" thickBot="1">
      <c r="A269" s="36"/>
      <c r="B269" s="27"/>
      <c r="C269" s="201"/>
      <c r="D269" s="94"/>
      <c r="E269" s="94"/>
      <c r="F269" s="95"/>
      <c r="G269" s="95"/>
      <c r="H269" s="95"/>
      <c r="I269" s="229">
        <f t="shared" si="7"/>
        <v>0</v>
      </c>
      <c r="J269" s="107"/>
      <c r="K269" s="107"/>
      <c r="L269" s="107"/>
      <c r="M269" s="107"/>
      <c r="N269" s="120"/>
      <c r="O269" s="123"/>
    </row>
    <row r="270" spans="1:15" ht="13.5" thickBot="1">
      <c r="A270" s="263"/>
      <c r="B270" s="32" t="s">
        <v>112</v>
      </c>
      <c r="C270" s="197">
        <v>309769.76</v>
      </c>
      <c r="D270" s="102">
        <v>62237.9</v>
      </c>
      <c r="E270" s="102">
        <v>67806.51</v>
      </c>
      <c r="F270" s="102">
        <v>67806.51</v>
      </c>
      <c r="G270" s="102">
        <v>67806.51</v>
      </c>
      <c r="H270" s="102">
        <f>D270+E270+F270+G270</f>
        <v>265657.43</v>
      </c>
      <c r="I270" s="229">
        <f t="shared" si="7"/>
        <v>160809.5823244552</v>
      </c>
      <c r="J270" s="109"/>
      <c r="K270" s="109"/>
      <c r="L270" s="109"/>
      <c r="M270" s="109"/>
      <c r="N270" s="236">
        <f>J270+K270+L270+M270</f>
        <v>0</v>
      </c>
      <c r="O270" s="146">
        <f>C270+I270-N270</f>
        <v>470579.3423244552</v>
      </c>
    </row>
    <row r="271" spans="1:15" ht="13.5" thickBot="1">
      <c r="A271" s="15"/>
      <c r="B271" s="27"/>
      <c r="C271" s="203"/>
      <c r="D271" s="94"/>
      <c r="E271" s="94"/>
      <c r="F271" s="94"/>
      <c r="G271" s="95"/>
      <c r="H271" s="95"/>
      <c r="I271" s="229">
        <f t="shared" si="7"/>
        <v>0</v>
      </c>
      <c r="J271" s="107"/>
      <c r="K271" s="107"/>
      <c r="L271" s="107"/>
      <c r="M271" s="107"/>
      <c r="N271" s="120"/>
      <c r="O271" s="123"/>
    </row>
    <row r="272" spans="1:15" ht="13.5" thickBot="1">
      <c r="A272" s="263"/>
      <c r="B272" s="32" t="s">
        <v>111</v>
      </c>
      <c r="C272" s="197">
        <v>8170.46</v>
      </c>
      <c r="D272" s="102"/>
      <c r="E272" s="102"/>
      <c r="F272" s="102"/>
      <c r="G272" s="102"/>
      <c r="H272" s="102">
        <f>D272+E272+F272+G272</f>
        <v>0</v>
      </c>
      <c r="I272" s="229">
        <f t="shared" si="7"/>
        <v>0</v>
      </c>
      <c r="J272" s="109"/>
      <c r="K272" s="109"/>
      <c r="L272" s="109"/>
      <c r="M272" s="109"/>
      <c r="N272" s="236">
        <f>J272+K272+L272+M272</f>
        <v>0</v>
      </c>
      <c r="O272" s="146">
        <f>C272+I272-N272</f>
        <v>8170.46</v>
      </c>
    </row>
    <row r="273" spans="1:15" ht="13.5" thickBot="1">
      <c r="A273" s="15"/>
      <c r="B273" s="32" t="s">
        <v>380</v>
      </c>
      <c r="C273" s="203"/>
      <c r="D273" s="94"/>
      <c r="E273" s="94"/>
      <c r="F273" s="94"/>
      <c r="G273" s="95"/>
      <c r="H273" s="95"/>
      <c r="I273" s="229">
        <f t="shared" si="7"/>
        <v>0</v>
      </c>
      <c r="J273" s="107"/>
      <c r="K273" s="107"/>
      <c r="L273" s="107"/>
      <c r="M273" s="107"/>
      <c r="N273" s="120"/>
      <c r="O273" s="123"/>
    </row>
    <row r="274" spans="1:15" ht="13.5" thickBot="1">
      <c r="A274" s="263"/>
      <c r="B274" s="32" t="s">
        <v>109</v>
      </c>
      <c r="C274" s="197">
        <v>74741.89</v>
      </c>
      <c r="D274" s="102">
        <v>24324.09</v>
      </c>
      <c r="E274" s="102">
        <v>24324.09</v>
      </c>
      <c r="F274" s="102">
        <v>24324.09</v>
      </c>
      <c r="G274" s="102">
        <v>37158.82</v>
      </c>
      <c r="H274" s="102">
        <f>D274+E274+F274+G274</f>
        <v>110131.09</v>
      </c>
      <c r="I274" s="229">
        <f t="shared" si="7"/>
        <v>66665.30871670702</v>
      </c>
      <c r="J274" s="109"/>
      <c r="K274" s="109"/>
      <c r="L274" s="109"/>
      <c r="M274" s="109"/>
      <c r="N274" s="236">
        <f>J274+K274+L274+M274</f>
        <v>0</v>
      </c>
      <c r="O274" s="146">
        <f>C274+I274-N274</f>
        <v>141407.198716707</v>
      </c>
    </row>
    <row r="275" spans="1:15" ht="13.5" thickBot="1">
      <c r="A275" s="15"/>
      <c r="B275" s="15"/>
      <c r="C275" s="203"/>
      <c r="D275" s="94"/>
      <c r="E275" s="94"/>
      <c r="F275" s="94"/>
      <c r="G275" s="95"/>
      <c r="H275" s="95"/>
      <c r="I275" s="229">
        <f t="shared" si="7"/>
        <v>0</v>
      </c>
      <c r="J275" s="107"/>
      <c r="K275" s="107"/>
      <c r="L275" s="107"/>
      <c r="M275" s="107"/>
      <c r="N275" s="120"/>
      <c r="O275" s="123"/>
    </row>
    <row r="276" spans="1:15" ht="13.5" thickBot="1">
      <c r="A276" s="263"/>
      <c r="B276" s="32" t="s">
        <v>321</v>
      </c>
      <c r="C276" s="197">
        <v>10027.2</v>
      </c>
      <c r="D276" s="102">
        <v>3759.45</v>
      </c>
      <c r="E276" s="102">
        <v>3759.45</v>
      </c>
      <c r="F276" s="102">
        <v>4171.94</v>
      </c>
      <c r="G276" s="102">
        <v>4825.05</v>
      </c>
      <c r="H276" s="102">
        <f>D276+E276+F276+G276</f>
        <v>16515.89</v>
      </c>
      <c r="I276" s="229">
        <f t="shared" si="7"/>
        <v>9997.512106537532</v>
      </c>
      <c r="J276" s="109"/>
      <c r="K276" s="109"/>
      <c r="L276" s="109"/>
      <c r="M276" s="109"/>
      <c r="N276" s="236">
        <f>J276+K276+L276+M276</f>
        <v>0</v>
      </c>
      <c r="O276" s="146">
        <f>C276+I276-N276</f>
        <v>20024.712106537532</v>
      </c>
    </row>
    <row r="277" spans="1:15" ht="13.5" thickBot="1">
      <c r="A277" s="1"/>
      <c r="B277" s="15"/>
      <c r="C277" s="194"/>
      <c r="D277" s="94"/>
      <c r="E277" s="94"/>
      <c r="F277" s="94"/>
      <c r="G277" s="95"/>
      <c r="H277" s="95"/>
      <c r="I277" s="229">
        <f t="shared" si="7"/>
        <v>0</v>
      </c>
      <c r="J277" s="107"/>
      <c r="K277" s="107"/>
      <c r="L277" s="107"/>
      <c r="M277" s="107"/>
      <c r="N277" s="120"/>
      <c r="O277" s="123"/>
    </row>
    <row r="278" spans="1:15" ht="13.5" thickBot="1">
      <c r="A278" s="30"/>
      <c r="B278" s="1" t="s">
        <v>113</v>
      </c>
      <c r="C278" s="195">
        <v>101506.7</v>
      </c>
      <c r="D278" s="102">
        <v>25218.84</v>
      </c>
      <c r="E278" s="102">
        <v>25218.84</v>
      </c>
      <c r="F278" s="102">
        <v>27275.74</v>
      </c>
      <c r="G278" s="102">
        <v>35562.29</v>
      </c>
      <c r="H278" s="102">
        <f>D278+E278+F278+G278</f>
        <v>113275.70999999999</v>
      </c>
      <c r="I278" s="229">
        <f t="shared" si="7"/>
        <v>68568.83171912833</v>
      </c>
      <c r="J278" s="109"/>
      <c r="K278" s="109"/>
      <c r="L278" s="109"/>
      <c r="M278" s="109"/>
      <c r="N278" s="236">
        <f>J278+K278+L278+M278</f>
        <v>0</v>
      </c>
      <c r="O278" s="146">
        <f>C278+I278-N278</f>
        <v>170075.5317191283</v>
      </c>
    </row>
    <row r="279" spans="1:15" ht="13.5" thickBot="1">
      <c r="A279" s="15"/>
      <c r="B279" s="15"/>
      <c r="C279" s="203"/>
      <c r="D279" s="94"/>
      <c r="E279" s="94"/>
      <c r="F279" s="94"/>
      <c r="G279" s="95"/>
      <c r="H279" s="95"/>
      <c r="I279" s="229">
        <f t="shared" si="7"/>
        <v>0</v>
      </c>
      <c r="J279" s="107"/>
      <c r="K279" s="107"/>
      <c r="L279" s="107"/>
      <c r="M279" s="107"/>
      <c r="N279" s="120"/>
      <c r="O279" s="123"/>
    </row>
    <row r="280" spans="1:15" ht="13.5" thickBot="1">
      <c r="A280" s="263"/>
      <c r="B280" s="32" t="s">
        <v>108</v>
      </c>
      <c r="C280" s="197">
        <v>63875.38</v>
      </c>
      <c r="D280" s="102">
        <v>40329.4</v>
      </c>
      <c r="E280" s="102">
        <v>41959.77</v>
      </c>
      <c r="F280" s="102">
        <v>41959.77</v>
      </c>
      <c r="G280" s="102">
        <v>41959.77</v>
      </c>
      <c r="H280" s="102">
        <f>D280+E280+F280+G280</f>
        <v>166208.71</v>
      </c>
      <c r="I280" s="229">
        <f t="shared" si="7"/>
        <v>100610.59927360775</v>
      </c>
      <c r="J280" s="109"/>
      <c r="K280" s="109"/>
      <c r="L280" s="109"/>
      <c r="M280" s="109"/>
      <c r="N280" s="236">
        <f>J280+K280+L280+M280</f>
        <v>0</v>
      </c>
      <c r="O280" s="146">
        <f>C280+I280-N280</f>
        <v>164485.97927360775</v>
      </c>
    </row>
    <row r="281" spans="1:15" ht="13.5" thickBot="1">
      <c r="A281" s="1"/>
      <c r="B281" s="15"/>
      <c r="C281" s="194"/>
      <c r="D281" s="94"/>
      <c r="E281" s="94"/>
      <c r="F281" s="94"/>
      <c r="G281" s="95"/>
      <c r="H281" s="95"/>
      <c r="I281" s="229">
        <f t="shared" si="7"/>
        <v>0</v>
      </c>
      <c r="J281" s="107"/>
      <c r="K281" s="107"/>
      <c r="L281" s="107"/>
      <c r="M281" s="107"/>
      <c r="N281" s="120"/>
      <c r="O281" s="123"/>
    </row>
    <row r="282" spans="1:15" ht="13.5" thickBot="1">
      <c r="A282" s="263"/>
      <c r="B282" s="32" t="s">
        <v>114</v>
      </c>
      <c r="C282" s="197">
        <v>0</v>
      </c>
      <c r="D282" s="102"/>
      <c r="E282" s="102"/>
      <c r="F282" s="102"/>
      <c r="G282" s="102"/>
      <c r="H282" s="102">
        <f>D282+E282+F282+G282</f>
        <v>0</v>
      </c>
      <c r="I282" s="229">
        <f t="shared" si="7"/>
        <v>0</v>
      </c>
      <c r="J282" s="109"/>
      <c r="K282" s="109"/>
      <c r="L282" s="109"/>
      <c r="M282" s="109"/>
      <c r="N282" s="236">
        <f>J282+K282+L282+M282</f>
        <v>0</v>
      </c>
      <c r="O282" s="146">
        <f>C282+I282-N282</f>
        <v>0</v>
      </c>
    </row>
    <row r="283" spans="1:15" ht="13.5" thickBot="1">
      <c r="A283" s="15"/>
      <c r="B283" s="15"/>
      <c r="C283" s="203"/>
      <c r="D283" s="94"/>
      <c r="E283" s="94"/>
      <c r="F283" s="94"/>
      <c r="G283" s="95"/>
      <c r="H283" s="95"/>
      <c r="I283" s="229">
        <f t="shared" si="7"/>
        <v>0</v>
      </c>
      <c r="J283" s="107"/>
      <c r="K283" s="107"/>
      <c r="L283" s="107"/>
      <c r="M283" s="107"/>
      <c r="N283" s="120"/>
      <c r="O283" s="123"/>
    </row>
    <row r="284" spans="1:15" ht="13.5" thickBot="1">
      <c r="A284" s="263"/>
      <c r="B284" s="32" t="s">
        <v>340</v>
      </c>
      <c r="C284" s="419">
        <v>0</v>
      </c>
      <c r="D284" s="102"/>
      <c r="E284" s="102"/>
      <c r="F284" s="102"/>
      <c r="G284" s="102"/>
      <c r="H284" s="102">
        <f>D284+E284+F284+G284</f>
        <v>0</v>
      </c>
      <c r="I284" s="229">
        <f t="shared" si="7"/>
        <v>0</v>
      </c>
      <c r="J284" s="109"/>
      <c r="K284" s="109"/>
      <c r="L284" s="109"/>
      <c r="M284" s="109"/>
      <c r="N284" s="236">
        <f>J284+K284+L284+M284</f>
        <v>0</v>
      </c>
      <c r="O284" s="146">
        <f>C284+I284-N284</f>
        <v>0</v>
      </c>
    </row>
    <row r="285" spans="1:15" ht="13.5" thickBot="1">
      <c r="A285" s="15"/>
      <c r="B285" s="15"/>
      <c r="C285" s="200"/>
      <c r="D285" s="273"/>
      <c r="E285" s="273"/>
      <c r="F285" s="273"/>
      <c r="G285" s="273"/>
      <c r="H285" s="273"/>
      <c r="I285" s="229">
        <f t="shared" si="7"/>
        <v>0</v>
      </c>
      <c r="J285" s="275"/>
      <c r="K285" s="275"/>
      <c r="L285" s="275"/>
      <c r="M285" s="275"/>
      <c r="N285" s="297"/>
      <c r="O285" s="158"/>
    </row>
    <row r="286" spans="1:15" ht="13.5" thickBot="1">
      <c r="A286" s="30"/>
      <c r="B286" s="6" t="s">
        <v>234</v>
      </c>
      <c r="C286" s="298">
        <v>0</v>
      </c>
      <c r="D286" s="102"/>
      <c r="E286" s="102"/>
      <c r="F286" s="102"/>
      <c r="G286" s="102"/>
      <c r="H286" s="102">
        <f>D286+E286+F286+G286</f>
        <v>0</v>
      </c>
      <c r="I286" s="229">
        <f t="shared" si="7"/>
        <v>0</v>
      </c>
      <c r="J286" s="109"/>
      <c r="K286" s="109"/>
      <c r="L286" s="109"/>
      <c r="M286" s="109"/>
      <c r="N286" s="236">
        <f>J286+K286+L286+M286</f>
        <v>0</v>
      </c>
      <c r="O286" s="146">
        <f>C286+I286-N286</f>
        <v>0</v>
      </c>
    </row>
    <row r="287" spans="1:15" ht="13.5" thickBot="1">
      <c r="A287" s="15"/>
      <c r="B287" s="15"/>
      <c r="C287" s="200"/>
      <c r="D287" s="273"/>
      <c r="E287" s="273"/>
      <c r="F287" s="273"/>
      <c r="G287" s="273"/>
      <c r="H287" s="273"/>
      <c r="I287" s="229">
        <f t="shared" si="7"/>
        <v>0</v>
      </c>
      <c r="J287" s="275"/>
      <c r="K287" s="275"/>
      <c r="L287" s="275"/>
      <c r="M287" s="275"/>
      <c r="N287" s="297"/>
      <c r="O287" s="158"/>
    </row>
    <row r="288" spans="1:15" ht="13.5" thickBot="1">
      <c r="A288" s="30"/>
      <c r="B288" s="6" t="s">
        <v>235</v>
      </c>
      <c r="C288" s="298">
        <v>0</v>
      </c>
      <c r="D288" s="102"/>
      <c r="E288" s="102"/>
      <c r="F288" s="102"/>
      <c r="G288" s="102"/>
      <c r="H288" s="102">
        <f>D288+E288+F288+G288</f>
        <v>0</v>
      </c>
      <c r="I288" s="229">
        <f t="shared" si="7"/>
        <v>0</v>
      </c>
      <c r="J288" s="109"/>
      <c r="K288" s="109"/>
      <c r="L288" s="109"/>
      <c r="M288" s="109"/>
      <c r="N288" s="236">
        <f>J288+K288+L288+M288</f>
        <v>0</v>
      </c>
      <c r="O288" s="146">
        <f>C288+I288-N288</f>
        <v>0</v>
      </c>
    </row>
    <row r="289" spans="1:15" ht="13.5" thickBot="1">
      <c r="A289" s="15"/>
      <c r="B289" s="15"/>
      <c r="C289" s="200"/>
      <c r="D289" s="273"/>
      <c r="E289" s="273"/>
      <c r="F289" s="273"/>
      <c r="G289" s="273"/>
      <c r="H289" s="273"/>
      <c r="I289" s="229">
        <f t="shared" si="7"/>
        <v>0</v>
      </c>
      <c r="J289" s="275"/>
      <c r="K289" s="275"/>
      <c r="L289" s="275"/>
      <c r="M289" s="275"/>
      <c r="N289" s="297"/>
      <c r="O289" s="158"/>
    </row>
    <row r="290" spans="1:15" ht="13.5" thickBot="1">
      <c r="A290" s="30"/>
      <c r="B290" s="6" t="s">
        <v>236</v>
      </c>
      <c r="C290" s="298">
        <v>0</v>
      </c>
      <c r="D290" s="102"/>
      <c r="E290" s="102"/>
      <c r="F290" s="102"/>
      <c r="G290" s="102"/>
      <c r="H290" s="102">
        <f>D290+E290+F290+G290</f>
        <v>0</v>
      </c>
      <c r="I290" s="229">
        <f t="shared" si="7"/>
        <v>0</v>
      </c>
      <c r="J290" s="109"/>
      <c r="K290" s="109"/>
      <c r="L290" s="109"/>
      <c r="M290" s="109"/>
      <c r="N290" s="236">
        <f>J290+K290+L290+M290</f>
        <v>0</v>
      </c>
      <c r="O290" s="146">
        <f>C290+I290-N290</f>
        <v>0</v>
      </c>
    </row>
    <row r="291" spans="1:15" ht="13.5" thickBot="1">
      <c r="A291" s="1"/>
      <c r="B291" s="1"/>
      <c r="C291" s="202"/>
      <c r="D291" s="269"/>
      <c r="E291" s="269"/>
      <c r="F291" s="269"/>
      <c r="G291" s="269"/>
      <c r="H291" s="269"/>
      <c r="I291" s="229">
        <f t="shared" si="7"/>
        <v>0</v>
      </c>
      <c r="J291" s="271"/>
      <c r="K291" s="271"/>
      <c r="L291" s="271"/>
      <c r="M291" s="271"/>
      <c r="N291" s="294"/>
      <c r="O291" s="147"/>
    </row>
    <row r="292" spans="1:15" ht="13.5" thickBot="1">
      <c r="A292" s="30"/>
      <c r="B292" s="6" t="s">
        <v>237</v>
      </c>
      <c r="C292" s="298">
        <v>0</v>
      </c>
      <c r="D292" s="102"/>
      <c r="E292" s="102"/>
      <c r="F292" s="102"/>
      <c r="G292" s="102"/>
      <c r="H292" s="102">
        <f>D292+E292+F292+G292</f>
        <v>0</v>
      </c>
      <c r="I292" s="229">
        <f t="shared" si="7"/>
        <v>0</v>
      </c>
      <c r="J292" s="109"/>
      <c r="K292" s="109"/>
      <c r="L292" s="109"/>
      <c r="M292" s="109"/>
      <c r="N292" s="236">
        <f>J292+K292+L292+M292</f>
        <v>0</v>
      </c>
      <c r="O292" s="146">
        <f>C292+I292-N292</f>
        <v>0</v>
      </c>
    </row>
    <row r="293" spans="1:15" ht="13.5" thickBot="1">
      <c r="A293" s="1"/>
      <c r="B293" s="1"/>
      <c r="C293" s="202"/>
      <c r="D293" s="269"/>
      <c r="E293" s="269"/>
      <c r="F293" s="269"/>
      <c r="G293" s="269"/>
      <c r="H293" s="269"/>
      <c r="I293" s="229">
        <f t="shared" si="7"/>
        <v>0</v>
      </c>
      <c r="J293" s="271"/>
      <c r="K293" s="271"/>
      <c r="L293" s="271"/>
      <c r="M293" s="271"/>
      <c r="N293" s="294"/>
      <c r="O293" s="147"/>
    </row>
    <row r="294" spans="1:15" ht="13.5" thickBot="1">
      <c r="A294" s="30"/>
      <c r="B294" s="22" t="s">
        <v>238</v>
      </c>
      <c r="C294" s="298">
        <v>0</v>
      </c>
      <c r="D294" s="102"/>
      <c r="E294" s="102"/>
      <c r="F294" s="102"/>
      <c r="G294" s="102"/>
      <c r="H294" s="102">
        <f>D294+E294+F294+G294</f>
        <v>0</v>
      </c>
      <c r="I294" s="229">
        <f t="shared" si="7"/>
        <v>0</v>
      </c>
      <c r="J294" s="109"/>
      <c r="K294" s="109"/>
      <c r="L294" s="109"/>
      <c r="M294" s="109"/>
      <c r="N294" s="236">
        <f>J294+K294+L294+M294</f>
        <v>0</v>
      </c>
      <c r="O294" s="146">
        <f>C294+I294-N294</f>
        <v>0</v>
      </c>
    </row>
    <row r="295" spans="1:15" ht="13.5" thickBot="1">
      <c r="A295" s="7"/>
      <c r="B295" s="7"/>
      <c r="C295" s="295"/>
      <c r="D295" s="277"/>
      <c r="E295" s="277"/>
      <c r="F295" s="277"/>
      <c r="G295" s="277"/>
      <c r="H295" s="277"/>
      <c r="I295" s="229">
        <f t="shared" si="7"/>
        <v>0</v>
      </c>
      <c r="J295" s="279"/>
      <c r="K295" s="279"/>
      <c r="L295" s="279"/>
      <c r="M295" s="279"/>
      <c r="N295" s="296"/>
      <c r="O295" s="157"/>
    </row>
    <row r="296" spans="1:15" ht="13.5" thickBot="1">
      <c r="A296" s="30"/>
      <c r="B296" s="22" t="s">
        <v>239</v>
      </c>
      <c r="C296" s="298">
        <v>0</v>
      </c>
      <c r="D296" s="102"/>
      <c r="E296" s="102"/>
      <c r="F296" s="102"/>
      <c r="G296" s="102"/>
      <c r="H296" s="102">
        <f>D296+E296+F296+G296</f>
        <v>0</v>
      </c>
      <c r="I296" s="229">
        <f t="shared" si="7"/>
        <v>0</v>
      </c>
      <c r="J296" s="109"/>
      <c r="K296" s="109"/>
      <c r="L296" s="109"/>
      <c r="M296" s="109"/>
      <c r="N296" s="236">
        <f>J296+K296+L296+M296</f>
        <v>0</v>
      </c>
      <c r="O296" s="146">
        <f>C296+I296-N296</f>
        <v>0</v>
      </c>
    </row>
    <row r="297" spans="1:15" ht="13.5" thickBot="1">
      <c r="A297" s="15"/>
      <c r="B297" s="15"/>
      <c r="C297" s="200"/>
      <c r="D297" s="273"/>
      <c r="E297" s="273"/>
      <c r="F297" s="273"/>
      <c r="G297" s="273"/>
      <c r="H297" s="273"/>
      <c r="I297" s="229">
        <f t="shared" si="7"/>
        <v>0</v>
      </c>
      <c r="J297" s="275"/>
      <c r="K297" s="275"/>
      <c r="L297" s="275"/>
      <c r="M297" s="275"/>
      <c r="N297" s="297"/>
      <c r="O297" s="158"/>
    </row>
    <row r="298" spans="1:15" ht="13.5" thickBot="1">
      <c r="A298" s="30"/>
      <c r="B298" s="22" t="s">
        <v>240</v>
      </c>
      <c r="C298" s="298">
        <v>0</v>
      </c>
      <c r="D298" s="102"/>
      <c r="E298" s="102"/>
      <c r="F298" s="102"/>
      <c r="G298" s="102"/>
      <c r="H298" s="102">
        <f>D298+E298+F298+G298</f>
        <v>0</v>
      </c>
      <c r="I298" s="229">
        <f t="shared" si="7"/>
        <v>0</v>
      </c>
      <c r="J298" s="109"/>
      <c r="K298" s="109"/>
      <c r="L298" s="109"/>
      <c r="M298" s="109"/>
      <c r="N298" s="236">
        <f>J298+K298+L298+M298</f>
        <v>0</v>
      </c>
      <c r="O298" s="146">
        <f>C298+I298-N298</f>
        <v>0</v>
      </c>
    </row>
    <row r="299" spans="1:15" ht="13.5" thickBot="1">
      <c r="A299" s="1"/>
      <c r="B299" s="1"/>
      <c r="C299" s="202"/>
      <c r="D299" s="269"/>
      <c r="E299" s="269"/>
      <c r="F299" s="269"/>
      <c r="G299" s="269"/>
      <c r="H299" s="269"/>
      <c r="I299" s="229">
        <f t="shared" si="7"/>
        <v>0</v>
      </c>
      <c r="J299" s="271"/>
      <c r="K299" s="271"/>
      <c r="L299" s="271"/>
      <c r="M299" s="271"/>
      <c r="N299" s="294"/>
      <c r="O299" s="147"/>
    </row>
    <row r="300" spans="1:15" ht="13.5" thickBot="1">
      <c r="A300" s="30"/>
      <c r="B300" s="22" t="s">
        <v>241</v>
      </c>
      <c r="C300" s="298">
        <v>0</v>
      </c>
      <c r="D300" s="102"/>
      <c r="E300" s="102"/>
      <c r="F300" s="102"/>
      <c r="G300" s="102"/>
      <c r="H300" s="102">
        <f>D300+E300+F300+G300</f>
        <v>0</v>
      </c>
      <c r="I300" s="229">
        <f t="shared" si="7"/>
        <v>0</v>
      </c>
      <c r="J300" s="109"/>
      <c r="K300" s="109"/>
      <c r="L300" s="109"/>
      <c r="M300" s="109"/>
      <c r="N300" s="236">
        <f>J300+K300+L300+M300</f>
        <v>0</v>
      </c>
      <c r="O300" s="146">
        <f>C300+I300-N300</f>
        <v>0</v>
      </c>
    </row>
    <row r="301" spans="1:15" ht="13.5" thickBot="1">
      <c r="A301" s="15"/>
      <c r="B301" s="15"/>
      <c r="C301" s="200"/>
      <c r="D301" s="273"/>
      <c r="E301" s="273"/>
      <c r="F301" s="273"/>
      <c r="G301" s="273"/>
      <c r="H301" s="273"/>
      <c r="I301" s="229">
        <f t="shared" si="7"/>
        <v>0</v>
      </c>
      <c r="J301" s="275"/>
      <c r="K301" s="275"/>
      <c r="L301" s="275"/>
      <c r="M301" s="275"/>
      <c r="N301" s="297"/>
      <c r="O301" s="158"/>
    </row>
    <row r="302" spans="1:15" ht="13.5" thickBot="1">
      <c r="A302" s="30"/>
      <c r="B302" s="22" t="s">
        <v>242</v>
      </c>
      <c r="C302" s="298">
        <v>0</v>
      </c>
      <c r="D302" s="102"/>
      <c r="E302" s="102"/>
      <c r="F302" s="102"/>
      <c r="G302" s="102"/>
      <c r="H302" s="102">
        <f>D302+E302+F302+G302</f>
        <v>0</v>
      </c>
      <c r="I302" s="229">
        <f t="shared" si="7"/>
        <v>0</v>
      </c>
      <c r="J302" s="109"/>
      <c r="K302" s="109"/>
      <c r="L302" s="109"/>
      <c r="M302" s="109"/>
      <c r="N302" s="236">
        <f>J302+K302+L302+M302</f>
        <v>0</v>
      </c>
      <c r="O302" s="146">
        <f>C302+I302-N302</f>
        <v>0</v>
      </c>
    </row>
    <row r="303" spans="1:15" ht="13.5" thickBot="1">
      <c r="A303" s="15"/>
      <c r="B303" s="15"/>
      <c r="C303" s="200"/>
      <c r="D303" s="273"/>
      <c r="E303" s="273"/>
      <c r="F303" s="273"/>
      <c r="G303" s="273"/>
      <c r="H303" s="273"/>
      <c r="I303" s="229">
        <f t="shared" si="7"/>
        <v>0</v>
      </c>
      <c r="J303" s="275"/>
      <c r="K303" s="275"/>
      <c r="L303" s="275"/>
      <c r="M303" s="275"/>
      <c r="N303" s="297"/>
      <c r="O303" s="158"/>
    </row>
    <row r="304" spans="1:15" ht="13.5" thickBot="1">
      <c r="A304" s="30"/>
      <c r="B304" s="22" t="s">
        <v>243</v>
      </c>
      <c r="C304" s="298">
        <v>72508.68</v>
      </c>
      <c r="D304" s="102">
        <v>16253.94</v>
      </c>
      <c r="E304" s="102">
        <v>16428.88</v>
      </c>
      <c r="F304" s="102">
        <v>17621.4</v>
      </c>
      <c r="G304" s="102">
        <v>16253.94</v>
      </c>
      <c r="H304" s="102">
        <f>D304+E304+F304+G304</f>
        <v>66558.16</v>
      </c>
      <c r="I304" s="229">
        <f t="shared" si="7"/>
        <v>40289.443099273616</v>
      </c>
      <c r="J304" s="109"/>
      <c r="K304" s="109"/>
      <c r="L304" s="109"/>
      <c r="M304" s="109"/>
      <c r="N304" s="236">
        <f>J304+K304+L304+M304</f>
        <v>0</v>
      </c>
      <c r="O304" s="146">
        <f>C304+I304-N304</f>
        <v>112798.12309927361</v>
      </c>
    </row>
    <row r="305" spans="1:15" ht="13.5" thickBot="1">
      <c r="A305" s="15"/>
      <c r="B305" s="15"/>
      <c r="C305" s="200"/>
      <c r="D305" s="273"/>
      <c r="E305" s="273"/>
      <c r="F305" s="273"/>
      <c r="G305" s="273"/>
      <c r="H305" s="273"/>
      <c r="I305" s="229">
        <f t="shared" si="7"/>
        <v>0</v>
      </c>
      <c r="J305" s="275"/>
      <c r="K305" s="275"/>
      <c r="L305" s="275"/>
      <c r="M305" s="275"/>
      <c r="N305" s="297"/>
      <c r="O305" s="158"/>
    </row>
    <row r="306" spans="1:15" ht="13.5" thickBot="1">
      <c r="A306" s="30"/>
      <c r="B306" s="22" t="s">
        <v>244</v>
      </c>
      <c r="C306" s="298">
        <v>0</v>
      </c>
      <c r="D306" s="102"/>
      <c r="E306" s="102"/>
      <c r="F306" s="102"/>
      <c r="G306" s="102"/>
      <c r="H306" s="102">
        <f>D306+E306+F306+G306</f>
        <v>0</v>
      </c>
      <c r="I306" s="229">
        <f t="shared" si="7"/>
        <v>0</v>
      </c>
      <c r="J306" s="109"/>
      <c r="K306" s="109"/>
      <c r="L306" s="109"/>
      <c r="M306" s="109"/>
      <c r="N306" s="236">
        <f>J306+K306+L306+M306</f>
        <v>0</v>
      </c>
      <c r="O306" s="146">
        <f>C306+I306-N306</f>
        <v>0</v>
      </c>
    </row>
    <row r="307" spans="1:15" ht="13.5" thickBot="1">
      <c r="A307" s="1"/>
      <c r="B307" s="1"/>
      <c r="C307" s="202"/>
      <c r="D307" s="269"/>
      <c r="E307" s="269"/>
      <c r="F307" s="269"/>
      <c r="G307" s="269"/>
      <c r="H307" s="269"/>
      <c r="I307" s="229">
        <f t="shared" si="7"/>
        <v>0</v>
      </c>
      <c r="J307" s="271"/>
      <c r="K307" s="271"/>
      <c r="L307" s="271"/>
      <c r="M307" s="271"/>
      <c r="N307" s="294"/>
      <c r="O307" s="147"/>
    </row>
    <row r="308" spans="1:15" ht="13.5" thickBot="1">
      <c r="A308" s="30"/>
      <c r="B308" s="22" t="s">
        <v>245</v>
      </c>
      <c r="C308" s="298">
        <v>0</v>
      </c>
      <c r="D308" s="102"/>
      <c r="E308" s="102"/>
      <c r="F308" s="102"/>
      <c r="G308" s="102"/>
      <c r="H308" s="102">
        <f>D308+E308+F308+G308</f>
        <v>0</v>
      </c>
      <c r="I308" s="229">
        <f t="shared" si="7"/>
        <v>0</v>
      </c>
      <c r="J308" s="109"/>
      <c r="K308" s="109"/>
      <c r="L308" s="109"/>
      <c r="M308" s="109"/>
      <c r="N308" s="236">
        <f>J308+K308+L308+M308</f>
        <v>0</v>
      </c>
      <c r="O308" s="146">
        <f>C308+I308-N308</f>
        <v>0</v>
      </c>
    </row>
    <row r="309" spans="1:15" ht="13.5" thickBot="1">
      <c r="A309" s="15"/>
      <c r="B309" s="15"/>
      <c r="C309" s="200"/>
      <c r="D309" s="273"/>
      <c r="E309" s="273"/>
      <c r="F309" s="273"/>
      <c r="G309" s="273"/>
      <c r="H309" s="273"/>
      <c r="I309" s="229">
        <f t="shared" si="7"/>
        <v>0</v>
      </c>
      <c r="J309" s="275"/>
      <c r="K309" s="275"/>
      <c r="L309" s="275"/>
      <c r="M309" s="275"/>
      <c r="N309" s="297"/>
      <c r="O309" s="158"/>
    </row>
    <row r="310" spans="1:15" ht="13.5" thickBot="1">
      <c r="A310" s="30"/>
      <c r="B310" s="22" t="s">
        <v>246</v>
      </c>
      <c r="C310" s="298">
        <v>0</v>
      </c>
      <c r="D310" s="102"/>
      <c r="E310" s="102"/>
      <c r="F310" s="102"/>
      <c r="G310" s="102"/>
      <c r="H310" s="102">
        <f>D310+E310+F310+G310</f>
        <v>0</v>
      </c>
      <c r="I310" s="229">
        <f t="shared" si="7"/>
        <v>0</v>
      </c>
      <c r="J310" s="109"/>
      <c r="K310" s="109"/>
      <c r="L310" s="109"/>
      <c r="M310" s="109"/>
      <c r="N310" s="236">
        <f>J310+K310+L310+M310</f>
        <v>0</v>
      </c>
      <c r="O310" s="146">
        <f>C310+I310-N310</f>
        <v>0</v>
      </c>
    </row>
    <row r="311" spans="1:15" ht="13.5" thickBot="1">
      <c r="A311" s="27"/>
      <c r="B311" s="27"/>
      <c r="C311" s="299"/>
      <c r="D311" s="283"/>
      <c r="E311" s="283"/>
      <c r="F311" s="283"/>
      <c r="G311" s="283"/>
      <c r="H311" s="283"/>
      <c r="I311" s="229">
        <f t="shared" si="7"/>
        <v>0</v>
      </c>
      <c r="J311" s="285"/>
      <c r="K311" s="285"/>
      <c r="L311" s="285"/>
      <c r="M311" s="285"/>
      <c r="N311" s="300"/>
      <c r="O311" s="161"/>
    </row>
    <row r="312" spans="1:15" ht="13.5" thickBot="1">
      <c r="A312" s="30"/>
      <c r="B312" s="22" t="s">
        <v>247</v>
      </c>
      <c r="C312" s="298">
        <v>0</v>
      </c>
      <c r="D312" s="102"/>
      <c r="E312" s="102"/>
      <c r="F312" s="102"/>
      <c r="G312" s="102"/>
      <c r="H312" s="102">
        <f>D312+E312+F312+G312</f>
        <v>0</v>
      </c>
      <c r="I312" s="229">
        <f t="shared" si="7"/>
        <v>0</v>
      </c>
      <c r="J312" s="109"/>
      <c r="K312" s="109"/>
      <c r="L312" s="109"/>
      <c r="M312" s="109"/>
      <c r="N312" s="236">
        <f>J312+K312+L312+M312</f>
        <v>0</v>
      </c>
      <c r="O312" s="146">
        <f>C312+I312-N312</f>
        <v>0</v>
      </c>
    </row>
    <row r="313" spans="1:15" ht="13.5" thickBot="1">
      <c r="A313" s="27"/>
      <c r="B313" s="27"/>
      <c r="C313" s="299"/>
      <c r="D313" s="283"/>
      <c r="E313" s="283"/>
      <c r="F313" s="283"/>
      <c r="G313" s="283"/>
      <c r="H313" s="283"/>
      <c r="I313" s="229">
        <f t="shared" si="7"/>
        <v>0</v>
      </c>
      <c r="J313" s="285"/>
      <c r="K313" s="285"/>
      <c r="L313" s="285"/>
      <c r="M313" s="285"/>
      <c r="N313" s="300"/>
      <c r="O313" s="161"/>
    </row>
    <row r="314" spans="1:15" ht="13.5" thickBot="1">
      <c r="A314" s="30"/>
      <c r="B314" s="22" t="s">
        <v>248</v>
      </c>
      <c r="C314" s="298">
        <v>0</v>
      </c>
      <c r="D314" s="102"/>
      <c r="E314" s="102"/>
      <c r="F314" s="102"/>
      <c r="G314" s="102"/>
      <c r="H314" s="102">
        <f>D314+E314+F314+G314</f>
        <v>0</v>
      </c>
      <c r="I314" s="229">
        <f t="shared" si="7"/>
        <v>0</v>
      </c>
      <c r="J314" s="109"/>
      <c r="K314" s="109"/>
      <c r="L314" s="109"/>
      <c r="M314" s="109"/>
      <c r="N314" s="236">
        <f>J314+K314+L314+M314</f>
        <v>0</v>
      </c>
      <c r="O314" s="146">
        <f>C314+I314-N314</f>
        <v>0</v>
      </c>
    </row>
    <row r="315" spans="1:15" ht="13.5" thickBot="1">
      <c r="A315" s="27"/>
      <c r="B315" s="27"/>
      <c r="C315" s="299"/>
      <c r="D315" s="283"/>
      <c r="E315" s="283"/>
      <c r="F315" s="283"/>
      <c r="G315" s="283"/>
      <c r="H315" s="283"/>
      <c r="I315" s="229">
        <f t="shared" si="7"/>
        <v>0</v>
      </c>
      <c r="J315" s="285"/>
      <c r="K315" s="285"/>
      <c r="L315" s="285"/>
      <c r="M315" s="285"/>
      <c r="N315" s="300"/>
      <c r="O315" s="161"/>
    </row>
    <row r="316" spans="1:15" ht="13.5" thickBot="1">
      <c r="A316" s="30"/>
      <c r="B316" s="22" t="s">
        <v>249</v>
      </c>
      <c r="C316" s="298">
        <v>0</v>
      </c>
      <c r="D316" s="102"/>
      <c r="E316" s="102"/>
      <c r="F316" s="102"/>
      <c r="G316" s="102"/>
      <c r="H316" s="102">
        <f>D316+E316+F316+G316</f>
        <v>0</v>
      </c>
      <c r="I316" s="229">
        <f aca="true" t="shared" si="8" ref="I316:I323">H316/1.4/1.18</f>
        <v>0</v>
      </c>
      <c r="J316" s="109"/>
      <c r="K316" s="109"/>
      <c r="L316" s="109"/>
      <c r="M316" s="109"/>
      <c r="N316" s="236">
        <f>J316+K316+L316+M316</f>
        <v>0</v>
      </c>
      <c r="O316" s="146">
        <f>C316+I316-N316</f>
        <v>0</v>
      </c>
    </row>
    <row r="317" spans="1:15" ht="13.5" thickBot="1">
      <c r="A317" s="15"/>
      <c r="B317" s="15"/>
      <c r="C317" s="200"/>
      <c r="D317" s="273"/>
      <c r="E317" s="273"/>
      <c r="F317" s="273"/>
      <c r="G317" s="273"/>
      <c r="H317" s="273"/>
      <c r="I317" s="229">
        <f t="shared" si="8"/>
        <v>0</v>
      </c>
      <c r="J317" s="275"/>
      <c r="K317" s="275"/>
      <c r="L317" s="275"/>
      <c r="M317" s="275"/>
      <c r="N317" s="297"/>
      <c r="O317" s="158"/>
    </row>
    <row r="318" spans="1:15" ht="13.5" thickBot="1">
      <c r="A318" s="30"/>
      <c r="B318" s="22" t="s">
        <v>250</v>
      </c>
      <c r="C318" s="298">
        <v>0</v>
      </c>
      <c r="D318" s="102"/>
      <c r="E318" s="102"/>
      <c r="F318" s="102"/>
      <c r="G318" s="102"/>
      <c r="H318" s="102">
        <f>D318+E318+F318+G318</f>
        <v>0</v>
      </c>
      <c r="I318" s="229">
        <f t="shared" si="8"/>
        <v>0</v>
      </c>
      <c r="J318" s="109"/>
      <c r="K318" s="109"/>
      <c r="L318" s="109"/>
      <c r="M318" s="109"/>
      <c r="N318" s="236">
        <f>J318+K318+L318+M318</f>
        <v>0</v>
      </c>
      <c r="O318" s="146">
        <f>C318+I318-N318</f>
        <v>0</v>
      </c>
    </row>
    <row r="319" spans="1:15" ht="13.5" thickBot="1">
      <c r="A319" s="7"/>
      <c r="B319" s="7"/>
      <c r="C319" s="295"/>
      <c r="D319" s="277"/>
      <c r="E319" s="277"/>
      <c r="F319" s="277"/>
      <c r="G319" s="277"/>
      <c r="H319" s="277"/>
      <c r="I319" s="229">
        <f t="shared" si="8"/>
        <v>0</v>
      </c>
      <c r="J319" s="279"/>
      <c r="K319" s="279"/>
      <c r="L319" s="279"/>
      <c r="M319" s="279"/>
      <c r="N319" s="296"/>
      <c r="O319" s="157"/>
    </row>
    <row r="320" spans="1:15" ht="13.5" thickBot="1">
      <c r="A320" s="30"/>
      <c r="B320" s="22" t="s">
        <v>251</v>
      </c>
      <c r="C320" s="298">
        <v>0</v>
      </c>
      <c r="D320" s="102"/>
      <c r="E320" s="102"/>
      <c r="F320" s="102"/>
      <c r="G320" s="102"/>
      <c r="H320" s="102">
        <f>D320+E320+F320+G320</f>
        <v>0</v>
      </c>
      <c r="I320" s="229">
        <f t="shared" si="8"/>
        <v>0</v>
      </c>
      <c r="J320" s="109"/>
      <c r="K320" s="109"/>
      <c r="L320" s="109"/>
      <c r="M320" s="109"/>
      <c r="N320" s="236">
        <f>J320+K320+L320+M320</f>
        <v>0</v>
      </c>
      <c r="O320" s="146">
        <f>C320+I320-N320</f>
        <v>0</v>
      </c>
    </row>
    <row r="321" spans="1:15" ht="13.5" thickBot="1">
      <c r="A321" s="27"/>
      <c r="B321" s="27"/>
      <c r="C321" s="299"/>
      <c r="D321" s="273"/>
      <c r="E321" s="273"/>
      <c r="F321" s="273"/>
      <c r="G321" s="273"/>
      <c r="H321" s="273"/>
      <c r="I321" s="229">
        <f t="shared" si="8"/>
        <v>0</v>
      </c>
      <c r="J321" s="275"/>
      <c r="K321" s="275"/>
      <c r="L321" s="275"/>
      <c r="M321" s="275"/>
      <c r="N321" s="297"/>
      <c r="O321" s="158"/>
    </row>
    <row r="322" spans="1:15" ht="13.5" thickBot="1">
      <c r="A322" s="30"/>
      <c r="B322" s="22" t="s">
        <v>356</v>
      </c>
      <c r="C322" s="301">
        <v>0</v>
      </c>
      <c r="D322" s="102"/>
      <c r="E322" s="102"/>
      <c r="F322" s="102"/>
      <c r="G322" s="102"/>
      <c r="H322" s="102">
        <f>D322+E322+F322+G322</f>
        <v>0</v>
      </c>
      <c r="I322" s="229">
        <f t="shared" si="8"/>
        <v>0</v>
      </c>
      <c r="J322" s="109"/>
      <c r="K322" s="109"/>
      <c r="L322" s="109"/>
      <c r="M322" s="109"/>
      <c r="N322" s="236">
        <f>J322+K322+L322+M322</f>
        <v>0</v>
      </c>
      <c r="O322" s="146">
        <f>C322+I322-N322</f>
        <v>0</v>
      </c>
    </row>
    <row r="323" spans="1:15" ht="13.5" thickBot="1">
      <c r="A323" s="15"/>
      <c r="B323" s="15"/>
      <c r="C323" s="200"/>
      <c r="D323" s="269"/>
      <c r="E323" s="269"/>
      <c r="F323" s="269"/>
      <c r="G323" s="269"/>
      <c r="H323" s="269"/>
      <c r="I323" s="229">
        <f t="shared" si="8"/>
        <v>0</v>
      </c>
      <c r="J323" s="271"/>
      <c r="K323" s="271"/>
      <c r="L323" s="271"/>
      <c r="M323" s="271"/>
      <c r="N323" s="294"/>
      <c r="O323" s="147"/>
    </row>
    <row r="324" spans="1:15" ht="13.5" thickBot="1">
      <c r="A324" s="290"/>
      <c r="B324" s="247"/>
      <c r="C324" s="201"/>
      <c r="D324" s="151"/>
      <c r="E324" s="151"/>
      <c r="F324" s="151"/>
      <c r="G324" s="151"/>
      <c r="H324" s="291"/>
      <c r="I324" s="151"/>
      <c r="J324" s="151"/>
      <c r="K324" s="151"/>
      <c r="L324" s="151"/>
      <c r="M324" s="151"/>
      <c r="N324" s="292"/>
      <c r="O324" s="293"/>
    </row>
    <row r="325" spans="1:15" ht="13.5" thickBot="1">
      <c r="A325" s="13"/>
      <c r="B325" s="14" t="s">
        <v>104</v>
      </c>
      <c r="C325" s="42">
        <f>C252+C254+C256+C258+C260+C262+C264+C266+C268+C270+C272+C274+C276+C278+C280+C282+C284+C286+C288+C290+C292+C294+C296+C298+C300+C302+C304+C306+C308+C310+C312+C314+C316+C318+C320+C322+C273</f>
        <v>649485.97</v>
      </c>
      <c r="D325" s="42">
        <f>D252+D254+D256+D258+D260+D262+D264+D266+D268+D270+D272+D274+D276+D278+D280+D282+D284+D286+D288+D290+D292+D294+D296+D298+D300+D302+D304+D306+D308+D310+D312+D314+D316+D318+D320+D322+D273</f>
        <v>177957.78</v>
      </c>
      <c r="E325" s="42">
        <f>E252+E254+E256+E258+E260+E262+E264+E266+E268+E270+E272+E274+E276+E278+E280+E282+E284+E286+E288+E290+E292+E294+E296+E298+E300+E302+E304+E306+E308+E310+E312+E314+E316+E318+E320+E322+E273</f>
        <v>185331.69999999998</v>
      </c>
      <c r="F325" s="42">
        <f>F252+F254+F256+F258+F260+F262+F264+F266+F268+F270+F272+F274+F276+F278+F280+F282+F284+F286+F288+F290+F292+F294+F296+F298+F300+F302+F304+F306+F308+F310+F312+F314+F316+F318+F320+F322+F273</f>
        <v>188993.61</v>
      </c>
      <c r="G325" s="42">
        <f>G252+G254+G256+G258+G260+G262+G264+G266+G268+G270+G272+G274+G276+G278+G280+G282+G284+G286+G288+G290+G292+G294+G296+G298+G300+G302+G304+G306+G308+G310+G312+G314+G316+G318+G320+G322+G273</f>
        <v>209400.53999999998</v>
      </c>
      <c r="H325" s="137">
        <f>D325+E325+F325+G325</f>
        <v>761683.6299999999</v>
      </c>
      <c r="I325" s="42">
        <f>I252+I254+I256+I258+I260+I262+I264+I266+I268+I270+I272+I274+I276+I278+I280+I282+I284+I286+I288+I290+I292+I294+I296+I298+I300+I302+I304+I306+I308+I310+I312+I314+I316+I318+I320+I322+I273</f>
        <v>461067.57263922517</v>
      </c>
      <c r="J325" s="42">
        <f>J252+J254+J256+J258+J260+J262+J264+J266+J268+J270+J272+J274+J276+J278+J280+J282+J284+J286+J288+J290+J292+J294+J296+J298+J300+J302+J304+J306+J308+J310+J312+J314+J316+J318+J320+J322+J273</f>
        <v>0</v>
      </c>
      <c r="K325" s="42">
        <f>K252+K254+K256+K258+K260+K262+K264+K266+K268+K270+K272+K274+K276+K278+K280+K282+K284+K286+K288+K290+K292+K294+K296+K298+K300+K302+K304+K306+K308+K310+K312+K314+K316+K318+K320+K322+K273</f>
        <v>0</v>
      </c>
      <c r="L325" s="42">
        <f>L252+L254+L256+L258+L260+L262+L264+L266+L268+L270+L272+L274+L276+L278+L280+L282+L284+L286+L288+L290+L292+L294+L296+L298+L300+L302+L304+L306+L308+L310+L312+L314+L316+L318+L320+L322+L273</f>
        <v>0</v>
      </c>
      <c r="M325" s="42">
        <f>M252+M254+M256+M258+M260+M262+M264+M266+M268+M270+M272+M274+M276+M278+M280+M282+M284+M286+M288+M290+M292+M294+M296+M298+M300+M302+M304+M306+M308+M310+M312+M314+M316+M318+M320+M322+M273</f>
        <v>0</v>
      </c>
      <c r="N325" s="145">
        <f>J325+K325+L325+M325</f>
        <v>0</v>
      </c>
      <c r="O325" s="42">
        <f>O252+O254+O256+O258+O260+O262+O264+O266+O268+O270+O272+O274+O276+O278+O280+O282+O284+O286+O288+O290+O292+O294+O296+O298+O300+O302+O304+O306+O308+O310+O312+O314+O316+O318+O320+O322+O273</f>
        <v>1110553.542639225</v>
      </c>
    </row>
    <row r="326" spans="1:15" ht="13.5" thickBot="1">
      <c r="A326" s="43"/>
      <c r="B326" s="134" t="s">
        <v>384</v>
      </c>
      <c r="C326" s="78"/>
      <c r="D326" s="42"/>
      <c r="E326" s="42"/>
      <c r="F326" s="42"/>
      <c r="G326" s="42"/>
      <c r="H326" s="137"/>
      <c r="I326" s="229">
        <f>H325-I325</f>
        <v>300616.0573607747</v>
      </c>
      <c r="J326" s="42"/>
      <c r="K326" s="42"/>
      <c r="L326" s="42"/>
      <c r="M326" s="42"/>
      <c r="N326" s="145">
        <f>J326+K326+L326+M326</f>
        <v>0</v>
      </c>
      <c r="O326" s="146">
        <f>C326+H326-N326</f>
        <v>0</v>
      </c>
    </row>
    <row r="327" spans="1:15" ht="13.5" thickBot="1">
      <c r="A327" s="43"/>
      <c r="B327" s="135"/>
      <c r="C327" s="74"/>
      <c r="D327" s="42"/>
      <c r="E327" s="42"/>
      <c r="F327" s="42"/>
      <c r="G327" s="42"/>
      <c r="H327" s="137"/>
      <c r="I327" s="229"/>
      <c r="J327" s="42"/>
      <c r="K327" s="42"/>
      <c r="L327" s="42"/>
      <c r="M327" s="42"/>
      <c r="N327" s="145">
        <f>J327+K327+L327+M327</f>
        <v>0</v>
      </c>
      <c r="O327" s="146">
        <f>C327+H327-N327</f>
        <v>0</v>
      </c>
    </row>
    <row r="328" spans="1:15" ht="13.5" thickBot="1">
      <c r="A328" s="166"/>
      <c r="B328" s="155" t="s">
        <v>4</v>
      </c>
      <c r="C328" s="204"/>
      <c r="D328" s="167"/>
      <c r="E328" s="167"/>
      <c r="F328" s="167"/>
      <c r="G328" s="167"/>
      <c r="H328" s="163"/>
      <c r="I328" s="243">
        <f>I325+I326+I327</f>
        <v>761683.6299999999</v>
      </c>
      <c r="J328" s="167"/>
      <c r="K328" s="167"/>
      <c r="L328" s="167"/>
      <c r="M328" s="167"/>
      <c r="N328" s="164">
        <f>J328+K328+L328+M328</f>
        <v>0</v>
      </c>
      <c r="O328" s="165"/>
    </row>
    <row r="329" spans="1:15" ht="12.75">
      <c r="A329" s="12"/>
      <c r="B329" s="12"/>
      <c r="C329" s="69"/>
      <c r="D329" s="125"/>
      <c r="E329" s="125"/>
      <c r="F329" s="75"/>
      <c r="G329" s="75"/>
      <c r="H329" s="75"/>
      <c r="I329" s="75"/>
      <c r="J329" s="75"/>
      <c r="K329" s="75"/>
      <c r="L329" s="75"/>
      <c r="M329" s="75"/>
      <c r="N329" s="126"/>
      <c r="O329" s="127"/>
    </row>
    <row r="330" spans="1:15" ht="12.75">
      <c r="A330" s="12"/>
      <c r="B330" s="12"/>
      <c r="C330" s="69"/>
      <c r="D330" s="125"/>
      <c r="E330" s="125"/>
      <c r="F330" s="75"/>
      <c r="G330" s="75"/>
      <c r="H330" s="75"/>
      <c r="I330" s="75"/>
      <c r="J330" s="75"/>
      <c r="K330" s="75"/>
      <c r="L330" s="75"/>
      <c r="M330" s="75"/>
      <c r="N330" s="126"/>
      <c r="O330" s="127"/>
    </row>
    <row r="331" spans="1:15" ht="12.75">
      <c r="A331" s="253"/>
      <c r="B331" s="253"/>
      <c r="C331" s="253"/>
      <c r="D331" s="254"/>
      <c r="E331" s="254"/>
      <c r="F331" s="255"/>
      <c r="G331" s="255"/>
      <c r="H331" s="255"/>
      <c r="I331" s="255"/>
      <c r="J331" s="255"/>
      <c r="K331" s="255"/>
      <c r="L331" s="255"/>
      <c r="M331" s="255"/>
      <c r="N331" s="257"/>
      <c r="O331" s="258"/>
    </row>
    <row r="332" spans="1:15" ht="12.75">
      <c r="A332" s="69"/>
      <c r="B332" s="69"/>
      <c r="C332" s="69"/>
      <c r="D332" s="125"/>
      <c r="E332" s="125"/>
      <c r="F332" s="75"/>
      <c r="G332" s="75"/>
      <c r="H332" s="75"/>
      <c r="I332" s="75"/>
      <c r="J332" s="75"/>
      <c r="K332" s="75"/>
      <c r="L332" s="75"/>
      <c r="M332" s="75"/>
      <c r="N332" s="126"/>
      <c r="O332" s="127"/>
    </row>
    <row r="333" spans="1:15" ht="12.75">
      <c r="A333" s="69"/>
      <c r="B333" s="69"/>
      <c r="C333" s="69"/>
      <c r="D333" s="125"/>
      <c r="E333" s="125"/>
      <c r="F333" s="75"/>
      <c r="G333" s="75"/>
      <c r="H333" s="75"/>
      <c r="I333" s="75"/>
      <c r="J333" s="75"/>
      <c r="K333" s="75"/>
      <c r="L333" s="75"/>
      <c r="M333" s="75"/>
      <c r="N333" s="126"/>
      <c r="O333" s="127"/>
    </row>
    <row r="334" spans="1:15" ht="12.75">
      <c r="A334" s="12"/>
      <c r="B334" s="12"/>
      <c r="C334" s="69"/>
      <c r="D334" s="125"/>
      <c r="E334" s="125"/>
      <c r="F334" s="75"/>
      <c r="G334" s="75"/>
      <c r="H334" s="75"/>
      <c r="I334" s="75"/>
      <c r="J334" s="75"/>
      <c r="K334" s="75"/>
      <c r="L334" s="75"/>
      <c r="M334" s="75"/>
      <c r="N334" s="126"/>
      <c r="O334" s="127"/>
    </row>
    <row r="335" spans="1:15" ht="12.75">
      <c r="A335" s="59"/>
      <c r="B335" s="17" t="s">
        <v>61</v>
      </c>
      <c r="C335" s="252" t="s">
        <v>295</v>
      </c>
      <c r="D335" s="330"/>
      <c r="E335" s="12"/>
      <c r="F335" s="17" t="s">
        <v>360</v>
      </c>
      <c r="G335" s="75"/>
      <c r="H335" s="75"/>
      <c r="I335" s="75"/>
      <c r="J335" s="75"/>
      <c r="K335" s="75"/>
      <c r="L335" s="75"/>
      <c r="M335" s="75"/>
      <c r="N335" s="126"/>
      <c r="O335" s="127"/>
    </row>
    <row r="336" spans="1:15" ht="13.5" thickBot="1">
      <c r="A336" s="59"/>
      <c r="B336" s="12"/>
      <c r="C336" s="69"/>
      <c r="D336" s="125"/>
      <c r="E336" s="125"/>
      <c r="F336" s="75"/>
      <c r="G336" s="75"/>
      <c r="H336" s="75"/>
      <c r="I336" s="75"/>
      <c r="J336" s="75"/>
      <c r="K336" s="75"/>
      <c r="L336" s="75"/>
      <c r="M336" s="75"/>
      <c r="N336" s="126"/>
      <c r="O336" s="127"/>
    </row>
    <row r="337" spans="1:15" ht="13.5" thickBot="1">
      <c r="A337" s="60"/>
      <c r="B337" s="21" t="s">
        <v>94</v>
      </c>
      <c r="C337" s="209"/>
      <c r="D337" s="240"/>
      <c r="E337" s="240" t="s">
        <v>395</v>
      </c>
      <c r="F337" s="232"/>
      <c r="G337" s="232"/>
      <c r="H337" s="233"/>
      <c r="I337" s="223"/>
      <c r="J337" s="249"/>
      <c r="K337" s="85" t="s">
        <v>396</v>
      </c>
      <c r="L337" s="85"/>
      <c r="M337" s="86"/>
      <c r="N337" s="89"/>
      <c r="O337" s="115"/>
    </row>
    <row r="338" spans="1:15" ht="68.25" thickBot="1">
      <c r="A338" s="61"/>
      <c r="B338" s="3"/>
      <c r="C338" s="331" t="s">
        <v>406</v>
      </c>
      <c r="D338" s="262" t="s">
        <v>220</v>
      </c>
      <c r="E338" s="262" t="s">
        <v>318</v>
      </c>
      <c r="F338" s="510" t="s">
        <v>349</v>
      </c>
      <c r="G338" s="231" t="s">
        <v>302</v>
      </c>
      <c r="H338" s="234" t="s">
        <v>411</v>
      </c>
      <c r="I338" s="90" t="s">
        <v>413</v>
      </c>
      <c r="J338" s="262">
        <v>1</v>
      </c>
      <c r="K338" s="88">
        <v>2</v>
      </c>
      <c r="L338" s="88">
        <v>3</v>
      </c>
      <c r="M338" s="88">
        <v>4</v>
      </c>
      <c r="N338" s="235" t="s">
        <v>400</v>
      </c>
      <c r="O338" s="116" t="s">
        <v>401</v>
      </c>
    </row>
    <row r="339" spans="1:15" ht="13.5" thickBot="1">
      <c r="A339" s="62"/>
      <c r="B339" s="8"/>
      <c r="C339" s="76"/>
      <c r="D339" s="94"/>
      <c r="E339" s="94"/>
      <c r="F339" s="95"/>
      <c r="G339" s="95"/>
      <c r="H339" s="95"/>
      <c r="I339" s="95"/>
      <c r="J339" s="107"/>
      <c r="K339" s="107"/>
      <c r="L339" s="107"/>
      <c r="M339" s="107"/>
      <c r="N339" s="120"/>
      <c r="O339" s="123"/>
    </row>
    <row r="340" spans="1:15" ht="13.5" thickBot="1">
      <c r="A340" s="64"/>
      <c r="B340" s="8" t="s">
        <v>147</v>
      </c>
      <c r="C340" s="190">
        <v>2258.7</v>
      </c>
      <c r="D340" s="102">
        <v>1758.24</v>
      </c>
      <c r="E340" s="102">
        <v>1758.24</v>
      </c>
      <c r="F340" s="102">
        <v>1758.24</v>
      </c>
      <c r="G340" s="102">
        <v>38958.24</v>
      </c>
      <c r="H340" s="102">
        <f>D340+E340+F340+G340</f>
        <v>44232.96</v>
      </c>
      <c r="I340" s="229">
        <f aca="true" t="shared" si="9" ref="I340:I403">H340/1.4/1.18</f>
        <v>26775.3995157385</v>
      </c>
      <c r="J340" s="109"/>
      <c r="K340" s="109"/>
      <c r="L340" s="109"/>
      <c r="M340" s="109"/>
      <c r="N340" s="236">
        <f>J340+K340+L340+M340</f>
        <v>0</v>
      </c>
      <c r="O340" s="146">
        <f>C340+I340-N340</f>
        <v>29034.0995157385</v>
      </c>
    </row>
    <row r="341" spans="1:15" ht="13.5" thickBot="1">
      <c r="A341" s="65"/>
      <c r="B341" s="48"/>
      <c r="C341" s="72"/>
      <c r="D341" s="94"/>
      <c r="E341" s="94"/>
      <c r="F341" s="95"/>
      <c r="G341" s="95"/>
      <c r="H341" s="95"/>
      <c r="I341" s="229">
        <f t="shared" si="9"/>
        <v>0</v>
      </c>
      <c r="J341" s="107"/>
      <c r="K341" s="107"/>
      <c r="L341" s="107"/>
      <c r="M341" s="107"/>
      <c r="N341" s="120"/>
      <c r="O341" s="123"/>
    </row>
    <row r="342" spans="1:15" ht="13.5" thickBot="1">
      <c r="A342" s="396"/>
      <c r="B342" s="80" t="s">
        <v>148</v>
      </c>
      <c r="C342" s="416">
        <v>6208.5</v>
      </c>
      <c r="D342" s="102">
        <v>2024.64</v>
      </c>
      <c r="E342" s="102">
        <v>3401.35</v>
      </c>
      <c r="F342" s="102">
        <v>4358.31</v>
      </c>
      <c r="G342" s="102">
        <v>41558.31</v>
      </c>
      <c r="H342" s="102">
        <f>D342+E342+F342+G342</f>
        <v>51342.61</v>
      </c>
      <c r="I342" s="229">
        <f t="shared" si="9"/>
        <v>31079.061743341405</v>
      </c>
      <c r="J342" s="109"/>
      <c r="K342" s="109"/>
      <c r="L342" s="109"/>
      <c r="M342" s="109"/>
      <c r="N342" s="236">
        <f>J342+K342+L342+M342</f>
        <v>0</v>
      </c>
      <c r="O342" s="146">
        <f>C342+I342-N342</f>
        <v>37287.5617433414</v>
      </c>
    </row>
    <row r="343" spans="1:15" ht="13.5" thickBot="1">
      <c r="A343" s="67"/>
      <c r="B343" s="50"/>
      <c r="C343" s="77"/>
      <c r="D343" s="94"/>
      <c r="E343" s="94"/>
      <c r="F343" s="95"/>
      <c r="G343" s="95"/>
      <c r="H343" s="95"/>
      <c r="I343" s="229">
        <f t="shared" si="9"/>
        <v>0</v>
      </c>
      <c r="J343" s="107"/>
      <c r="K343" s="107"/>
      <c r="L343" s="107"/>
      <c r="M343" s="107"/>
      <c r="N343" s="120"/>
      <c r="O343" s="123"/>
    </row>
    <row r="344" spans="1:15" ht="13.5" thickBot="1">
      <c r="A344" s="64"/>
      <c r="B344" s="9" t="s">
        <v>57</v>
      </c>
      <c r="C344" s="190">
        <v>0</v>
      </c>
      <c r="D344" s="102"/>
      <c r="E344" s="102"/>
      <c r="F344" s="102"/>
      <c r="G344" s="102"/>
      <c r="H344" s="102">
        <f>D344+E344+F344+G344</f>
        <v>0</v>
      </c>
      <c r="I344" s="229">
        <f t="shared" si="9"/>
        <v>0</v>
      </c>
      <c r="J344" s="109"/>
      <c r="K344" s="109"/>
      <c r="L344" s="109"/>
      <c r="M344" s="109"/>
      <c r="N344" s="236">
        <f>J344+K344+L344+M344</f>
        <v>0</v>
      </c>
      <c r="O344" s="146">
        <f>C344+I344-N344</f>
        <v>0</v>
      </c>
    </row>
    <row r="345" spans="1:15" ht="13.5" thickBot="1">
      <c r="A345" s="68"/>
      <c r="B345" s="48"/>
      <c r="C345" s="72"/>
      <c r="D345" s="94"/>
      <c r="E345" s="94"/>
      <c r="F345" s="95"/>
      <c r="G345" s="95"/>
      <c r="H345" s="95"/>
      <c r="I345" s="229">
        <f t="shared" si="9"/>
        <v>0</v>
      </c>
      <c r="J345" s="107"/>
      <c r="K345" s="107"/>
      <c r="L345" s="107"/>
      <c r="M345" s="107"/>
      <c r="N345" s="120"/>
      <c r="O345" s="123"/>
    </row>
    <row r="346" spans="1:15" ht="13.5" thickBot="1">
      <c r="A346" s="396"/>
      <c r="B346" s="80" t="s">
        <v>149</v>
      </c>
      <c r="C346" s="416">
        <v>112179.01</v>
      </c>
      <c r="D346" s="102">
        <v>35342.43</v>
      </c>
      <c r="E346" s="102">
        <v>35342.43</v>
      </c>
      <c r="F346" s="102">
        <v>35342.43</v>
      </c>
      <c r="G346" s="102">
        <v>35342.43</v>
      </c>
      <c r="H346" s="102">
        <f>D346+E346+F346+G346</f>
        <v>141369.72</v>
      </c>
      <c r="I346" s="229">
        <f t="shared" si="9"/>
        <v>85574.89104116223</v>
      </c>
      <c r="J346" s="109"/>
      <c r="K346" s="109"/>
      <c r="L346" s="109"/>
      <c r="M346" s="109"/>
      <c r="N346" s="236">
        <f>J346+K346+L346+M346</f>
        <v>0</v>
      </c>
      <c r="O346" s="146">
        <f>C346+I346-N346</f>
        <v>197753.90104116223</v>
      </c>
    </row>
    <row r="347" spans="1:15" ht="13.5" thickBot="1">
      <c r="A347" s="62"/>
      <c r="B347" s="50"/>
      <c r="C347" s="75"/>
      <c r="D347" s="94"/>
      <c r="E347" s="94"/>
      <c r="F347" s="95"/>
      <c r="G347" s="95"/>
      <c r="H347" s="95"/>
      <c r="I347" s="229">
        <f t="shared" si="9"/>
        <v>0</v>
      </c>
      <c r="J347" s="107"/>
      <c r="K347" s="107"/>
      <c r="L347" s="107"/>
      <c r="M347" s="107"/>
      <c r="N347" s="120"/>
      <c r="O347" s="123"/>
    </row>
    <row r="348" spans="1:15" ht="13.5" thickBot="1">
      <c r="A348" s="396"/>
      <c r="B348" s="80" t="s">
        <v>150</v>
      </c>
      <c r="C348" s="416">
        <v>0</v>
      </c>
      <c r="D348" s="102"/>
      <c r="E348" s="102"/>
      <c r="F348" s="102"/>
      <c r="G348" s="102"/>
      <c r="H348" s="102">
        <f>D348+E348+F348+G348</f>
        <v>0</v>
      </c>
      <c r="I348" s="229">
        <f t="shared" si="9"/>
        <v>0</v>
      </c>
      <c r="J348" s="109"/>
      <c r="K348" s="109"/>
      <c r="L348" s="109"/>
      <c r="M348" s="109"/>
      <c r="N348" s="236">
        <f>J348+K348+L348+M348</f>
        <v>0</v>
      </c>
      <c r="O348" s="146">
        <f>C348+I348-N348</f>
        <v>0</v>
      </c>
    </row>
    <row r="349" spans="1:15" ht="13.5" thickBot="1">
      <c r="A349" s="62"/>
      <c r="B349" s="50"/>
      <c r="C349" s="75"/>
      <c r="D349" s="94"/>
      <c r="E349" s="94"/>
      <c r="F349" s="95"/>
      <c r="G349" s="95"/>
      <c r="H349" s="95"/>
      <c r="I349" s="229">
        <f t="shared" si="9"/>
        <v>0</v>
      </c>
      <c r="J349" s="107"/>
      <c r="K349" s="107"/>
      <c r="L349" s="107"/>
      <c r="M349" s="107"/>
      <c r="N349" s="120"/>
      <c r="O349" s="123"/>
    </row>
    <row r="350" spans="1:15" ht="13.5" thickBot="1">
      <c r="A350" s="396"/>
      <c r="B350" s="80" t="s">
        <v>151</v>
      </c>
      <c r="C350" s="416">
        <v>0</v>
      </c>
      <c r="D350" s="102"/>
      <c r="E350" s="102"/>
      <c r="F350" s="102"/>
      <c r="G350" s="102"/>
      <c r="H350" s="102">
        <f>D350+E350+F350+G350</f>
        <v>0</v>
      </c>
      <c r="I350" s="229">
        <f t="shared" si="9"/>
        <v>0</v>
      </c>
      <c r="J350" s="109"/>
      <c r="K350" s="109"/>
      <c r="L350" s="109"/>
      <c r="M350" s="109"/>
      <c r="N350" s="236">
        <f>J350+K350+L350+M350</f>
        <v>0</v>
      </c>
      <c r="O350" s="146">
        <f>C350+I350-N350</f>
        <v>0</v>
      </c>
    </row>
    <row r="351" spans="1:15" ht="13.5" thickBot="1">
      <c r="A351" s="62"/>
      <c r="B351" s="50"/>
      <c r="C351" s="75"/>
      <c r="D351" s="94"/>
      <c r="E351" s="94"/>
      <c r="F351" s="95"/>
      <c r="G351" s="95"/>
      <c r="H351" s="95"/>
      <c r="I351" s="229">
        <f t="shared" si="9"/>
        <v>0</v>
      </c>
      <c r="J351" s="107"/>
      <c r="K351" s="107"/>
      <c r="L351" s="107"/>
      <c r="M351" s="107"/>
      <c r="N351" s="120"/>
      <c r="O351" s="123"/>
    </row>
    <row r="352" spans="1:15" ht="13.5" thickBot="1">
      <c r="A352" s="396"/>
      <c r="B352" s="80" t="s">
        <v>152</v>
      </c>
      <c r="C352" s="416">
        <v>0</v>
      </c>
      <c r="D352" s="102"/>
      <c r="E352" s="102"/>
      <c r="F352" s="102"/>
      <c r="G352" s="102"/>
      <c r="H352" s="102">
        <f>D352+E352+F352+G352</f>
        <v>0</v>
      </c>
      <c r="I352" s="229">
        <f t="shared" si="9"/>
        <v>0</v>
      </c>
      <c r="J352" s="109"/>
      <c r="K352" s="109"/>
      <c r="L352" s="109"/>
      <c r="M352" s="109"/>
      <c r="N352" s="236">
        <f>J352+K352+L352+M352</f>
        <v>0</v>
      </c>
      <c r="O352" s="146">
        <f>C352+I352-N352</f>
        <v>0</v>
      </c>
    </row>
    <row r="353" spans="1:15" ht="13.5" thickBot="1">
      <c r="A353" s="62"/>
      <c r="B353" s="48"/>
      <c r="C353" s="75"/>
      <c r="D353" s="94"/>
      <c r="E353" s="94"/>
      <c r="F353" s="95"/>
      <c r="G353" s="95"/>
      <c r="H353" s="95"/>
      <c r="I353" s="229">
        <f t="shared" si="9"/>
        <v>0</v>
      </c>
      <c r="J353" s="107"/>
      <c r="K353" s="107"/>
      <c r="L353" s="107"/>
      <c r="M353" s="107"/>
      <c r="N353" s="120"/>
      <c r="O353" s="123"/>
    </row>
    <row r="354" spans="1:15" ht="13.5" thickBot="1">
      <c r="A354" s="396"/>
      <c r="B354" s="80" t="s">
        <v>154</v>
      </c>
      <c r="C354" s="416">
        <v>0</v>
      </c>
      <c r="D354" s="102"/>
      <c r="E354" s="102"/>
      <c r="F354" s="102"/>
      <c r="G354" s="102"/>
      <c r="H354" s="102">
        <f>D354+E354+F354+G354</f>
        <v>0</v>
      </c>
      <c r="I354" s="229">
        <f t="shared" si="9"/>
        <v>0</v>
      </c>
      <c r="J354" s="109"/>
      <c r="K354" s="109"/>
      <c r="L354" s="109"/>
      <c r="M354" s="109"/>
      <c r="N354" s="236">
        <f>J354+K354+L354+M354</f>
        <v>0</v>
      </c>
      <c r="O354" s="146">
        <f>C354+I354-N354</f>
        <v>0</v>
      </c>
    </row>
    <row r="355" spans="1:15" ht="13.5" thickBot="1">
      <c r="A355" s="67"/>
      <c r="B355" s="50"/>
      <c r="C355" s="77"/>
      <c r="D355" s="94"/>
      <c r="E355" s="94"/>
      <c r="F355" s="95"/>
      <c r="G355" s="95"/>
      <c r="H355" s="95"/>
      <c r="I355" s="229">
        <f t="shared" si="9"/>
        <v>0</v>
      </c>
      <c r="J355" s="107"/>
      <c r="K355" s="107"/>
      <c r="L355" s="107"/>
      <c r="M355" s="107"/>
      <c r="N355" s="120"/>
      <c r="O355" s="123"/>
    </row>
    <row r="356" spans="1:15" ht="13.5" thickBot="1">
      <c r="A356" s="396"/>
      <c r="B356" s="80" t="s">
        <v>53</v>
      </c>
      <c r="C356" s="416">
        <v>0</v>
      </c>
      <c r="D356" s="102"/>
      <c r="E356" s="102"/>
      <c r="F356" s="102"/>
      <c r="G356" s="102"/>
      <c r="H356" s="102">
        <f>D356+E356+F356+G356</f>
        <v>0</v>
      </c>
      <c r="I356" s="229">
        <f t="shared" si="9"/>
        <v>0</v>
      </c>
      <c r="J356" s="109"/>
      <c r="K356" s="109"/>
      <c r="L356" s="109"/>
      <c r="M356" s="109"/>
      <c r="N356" s="236">
        <f>J356+K356+L356+M356</f>
        <v>0</v>
      </c>
      <c r="O356" s="146">
        <f>C356+I356-N356</f>
        <v>0</v>
      </c>
    </row>
    <row r="357" spans="1:15" ht="13.5" thickBot="1">
      <c r="A357" s="67"/>
      <c r="B357" s="50"/>
      <c r="C357" s="77"/>
      <c r="D357" s="94"/>
      <c r="E357" s="94"/>
      <c r="F357" s="95"/>
      <c r="G357" s="95"/>
      <c r="H357" s="95"/>
      <c r="I357" s="229">
        <f t="shared" si="9"/>
        <v>0</v>
      </c>
      <c r="J357" s="107"/>
      <c r="K357" s="107"/>
      <c r="L357" s="107"/>
      <c r="M357" s="107"/>
      <c r="N357" s="120"/>
      <c r="O357" s="123"/>
    </row>
    <row r="358" spans="1:15" ht="13.5" thickBot="1">
      <c r="A358" s="396"/>
      <c r="B358" s="80" t="s">
        <v>42</v>
      </c>
      <c r="C358" s="416">
        <v>0</v>
      </c>
      <c r="D358" s="102"/>
      <c r="E358" s="102"/>
      <c r="F358" s="102"/>
      <c r="G358" s="102"/>
      <c r="H358" s="102">
        <f>D358+E358+F358+G358</f>
        <v>0</v>
      </c>
      <c r="I358" s="229">
        <f t="shared" si="9"/>
        <v>0</v>
      </c>
      <c r="J358" s="109"/>
      <c r="K358" s="109"/>
      <c r="L358" s="109"/>
      <c r="M358" s="109"/>
      <c r="N358" s="236">
        <f>J358+K358+L358+M358</f>
        <v>0</v>
      </c>
      <c r="O358" s="146">
        <f>C358+I358-N358</f>
        <v>0</v>
      </c>
    </row>
    <row r="359" spans="1:15" ht="13.5" thickBot="1">
      <c r="A359" s="65"/>
      <c r="B359" s="48"/>
      <c r="C359" s="76"/>
      <c r="D359" s="94"/>
      <c r="E359" s="94"/>
      <c r="F359" s="95"/>
      <c r="G359" s="95"/>
      <c r="H359" s="95"/>
      <c r="I359" s="229">
        <f t="shared" si="9"/>
        <v>0</v>
      </c>
      <c r="J359" s="107"/>
      <c r="K359" s="107"/>
      <c r="L359" s="107"/>
      <c r="M359" s="107"/>
      <c r="N359" s="120"/>
      <c r="O359" s="123"/>
    </row>
    <row r="360" spans="1:15" ht="13.5" thickBot="1">
      <c r="A360" s="396"/>
      <c r="B360" s="80" t="s">
        <v>155</v>
      </c>
      <c r="C360" s="416">
        <v>0</v>
      </c>
      <c r="D360" s="102"/>
      <c r="E360" s="102"/>
      <c r="F360" s="102"/>
      <c r="G360" s="102"/>
      <c r="H360" s="102">
        <f>D360+E360+F360+G360</f>
        <v>0</v>
      </c>
      <c r="I360" s="229">
        <f t="shared" si="9"/>
        <v>0</v>
      </c>
      <c r="J360" s="109"/>
      <c r="K360" s="109"/>
      <c r="L360" s="109"/>
      <c r="M360" s="109"/>
      <c r="N360" s="236">
        <f>J360+K360+L360+M360</f>
        <v>0</v>
      </c>
      <c r="O360" s="146">
        <f>C360+I360-N360</f>
        <v>0</v>
      </c>
    </row>
    <row r="361" spans="1:15" ht="13.5" thickBot="1">
      <c r="A361" s="62"/>
      <c r="B361" s="48"/>
      <c r="C361" s="75"/>
      <c r="D361" s="94"/>
      <c r="E361" s="94"/>
      <c r="F361" s="95"/>
      <c r="G361" s="95"/>
      <c r="H361" s="95"/>
      <c r="I361" s="229">
        <f t="shared" si="9"/>
        <v>0</v>
      </c>
      <c r="J361" s="107"/>
      <c r="K361" s="107"/>
      <c r="L361" s="107"/>
      <c r="M361" s="107"/>
      <c r="N361" s="120"/>
      <c r="O361" s="123"/>
    </row>
    <row r="362" spans="1:15" ht="13.5" thickBot="1">
      <c r="A362" s="396"/>
      <c r="B362" s="80" t="s">
        <v>156</v>
      </c>
      <c r="C362" s="416">
        <v>0</v>
      </c>
      <c r="D362" s="102"/>
      <c r="E362" s="102">
        <v>1041.91</v>
      </c>
      <c r="F362" s="102">
        <v>8524.8</v>
      </c>
      <c r="G362" s="102">
        <v>8524.8</v>
      </c>
      <c r="H362" s="102">
        <f>D362+E362+F362+G362</f>
        <v>18091.51</v>
      </c>
      <c r="I362" s="229">
        <f t="shared" si="9"/>
        <v>10951.277239709443</v>
      </c>
      <c r="J362" s="109"/>
      <c r="K362" s="109"/>
      <c r="L362" s="109"/>
      <c r="M362" s="109"/>
      <c r="N362" s="236">
        <f>J362+K362+L362+M362</f>
        <v>0</v>
      </c>
      <c r="O362" s="146">
        <f>C362+I362-N362</f>
        <v>10951.277239709443</v>
      </c>
    </row>
    <row r="363" spans="1:15" ht="13.5" thickBot="1">
      <c r="A363" s="10"/>
      <c r="B363" s="48"/>
      <c r="C363" s="75"/>
      <c r="D363" s="94"/>
      <c r="E363" s="94"/>
      <c r="F363" s="95"/>
      <c r="G363" s="95"/>
      <c r="H363" s="95"/>
      <c r="I363" s="229">
        <f t="shared" si="9"/>
        <v>0</v>
      </c>
      <c r="J363" s="107"/>
      <c r="K363" s="107"/>
      <c r="L363" s="107"/>
      <c r="M363" s="107"/>
      <c r="N363" s="120"/>
      <c r="O363" s="123"/>
    </row>
    <row r="364" spans="1:15" ht="13.5" thickBot="1">
      <c r="A364" s="396"/>
      <c r="B364" s="80" t="s">
        <v>157</v>
      </c>
      <c r="C364" s="416">
        <v>18245.17</v>
      </c>
      <c r="D364" s="102">
        <v>11348.64</v>
      </c>
      <c r="E364" s="102">
        <v>11348.64</v>
      </c>
      <c r="F364" s="102">
        <v>11348.64</v>
      </c>
      <c r="G364" s="102">
        <v>11348.64</v>
      </c>
      <c r="H364" s="102">
        <f>D364+E364+F364+G364</f>
        <v>45394.56</v>
      </c>
      <c r="I364" s="229">
        <f t="shared" si="9"/>
        <v>27478.54721549637</v>
      </c>
      <c r="J364" s="109"/>
      <c r="K364" s="109"/>
      <c r="L364" s="109"/>
      <c r="M364" s="109"/>
      <c r="N364" s="236">
        <f>J364+K364+L364+M364</f>
        <v>0</v>
      </c>
      <c r="O364" s="146">
        <f>C364+I364-N364</f>
        <v>45723.71721549637</v>
      </c>
    </row>
    <row r="365" spans="1:15" ht="13.5" thickBot="1">
      <c r="A365" s="62"/>
      <c r="B365" s="48"/>
      <c r="C365" s="75"/>
      <c r="D365" s="94"/>
      <c r="E365" s="94"/>
      <c r="F365" s="95"/>
      <c r="G365" s="95"/>
      <c r="H365" s="95"/>
      <c r="I365" s="229">
        <f t="shared" si="9"/>
        <v>0</v>
      </c>
      <c r="J365" s="107"/>
      <c r="K365" s="107"/>
      <c r="L365" s="107"/>
      <c r="M365" s="107"/>
      <c r="N365" s="120"/>
      <c r="O365" s="123"/>
    </row>
    <row r="366" spans="1:15" ht="13.5" thickBot="1">
      <c r="A366" s="396"/>
      <c r="B366" s="80" t="s">
        <v>158</v>
      </c>
      <c r="C366" s="416">
        <v>0</v>
      </c>
      <c r="D366" s="102"/>
      <c r="E366" s="102"/>
      <c r="F366" s="102"/>
      <c r="G366" s="102"/>
      <c r="H366" s="102">
        <f>D366+E366+F366+G366</f>
        <v>0</v>
      </c>
      <c r="I366" s="229">
        <f t="shared" si="9"/>
        <v>0</v>
      </c>
      <c r="J366" s="109"/>
      <c r="K366" s="109"/>
      <c r="L366" s="109"/>
      <c r="M366" s="109"/>
      <c r="N366" s="236">
        <f>J366+K366+L366+M366</f>
        <v>0</v>
      </c>
      <c r="O366" s="146">
        <f>C366+I366-N366</f>
        <v>0</v>
      </c>
    </row>
    <row r="367" spans="1:15" ht="13.5" thickBot="1">
      <c r="A367" s="63"/>
      <c r="B367" s="50"/>
      <c r="C367" s="173"/>
      <c r="D367" s="100"/>
      <c r="E367" s="100"/>
      <c r="F367" s="101"/>
      <c r="G367" s="101"/>
      <c r="H367" s="101"/>
      <c r="I367" s="229">
        <f t="shared" si="9"/>
        <v>0</v>
      </c>
      <c r="J367" s="108"/>
      <c r="K367" s="108"/>
      <c r="L367" s="108"/>
      <c r="M367" s="108"/>
      <c r="N367" s="421"/>
      <c r="O367" s="422"/>
    </row>
    <row r="368" spans="1:15" ht="13.5" thickBot="1">
      <c r="A368" s="64"/>
      <c r="B368" s="11" t="s">
        <v>159</v>
      </c>
      <c r="C368" s="190">
        <v>0</v>
      </c>
      <c r="D368" s="102"/>
      <c r="E368" s="102"/>
      <c r="F368" s="102"/>
      <c r="G368" s="102"/>
      <c r="H368" s="102">
        <f>D368+E368+F368+G368</f>
        <v>0</v>
      </c>
      <c r="I368" s="229">
        <f t="shared" si="9"/>
        <v>0</v>
      </c>
      <c r="J368" s="109"/>
      <c r="K368" s="109"/>
      <c r="L368" s="109"/>
      <c r="M368" s="109"/>
      <c r="N368" s="236">
        <f>J368+K368+L368+M368</f>
        <v>0</v>
      </c>
      <c r="O368" s="146">
        <f>C368+I368-N368</f>
        <v>0</v>
      </c>
    </row>
    <row r="369" spans="1:15" ht="13.5" thickBot="1">
      <c r="A369" s="64"/>
      <c r="B369" s="80"/>
      <c r="C369" s="190"/>
      <c r="D369" s="102"/>
      <c r="E369" s="102"/>
      <c r="F369" s="102"/>
      <c r="G369" s="102"/>
      <c r="H369" s="102"/>
      <c r="I369" s="229">
        <f t="shared" si="9"/>
        <v>0</v>
      </c>
      <c r="J369" s="109"/>
      <c r="K369" s="109"/>
      <c r="L369" s="109"/>
      <c r="M369" s="109"/>
      <c r="N369" s="236"/>
      <c r="O369" s="146"/>
    </row>
    <row r="370" spans="1:15" ht="13.5" thickBot="1">
      <c r="A370" s="62"/>
      <c r="B370" s="8" t="s">
        <v>160</v>
      </c>
      <c r="C370" s="70">
        <v>0</v>
      </c>
      <c r="D370" s="94"/>
      <c r="E370" s="94"/>
      <c r="F370" s="95"/>
      <c r="G370" s="95"/>
      <c r="H370" s="95"/>
      <c r="I370" s="229">
        <f t="shared" si="9"/>
        <v>0</v>
      </c>
      <c r="J370" s="107"/>
      <c r="K370" s="107"/>
      <c r="L370" s="107"/>
      <c r="M370" s="107"/>
      <c r="N370" s="120"/>
      <c r="O370" s="146">
        <f>C370+I370-N370</f>
        <v>0</v>
      </c>
    </row>
    <row r="371" spans="1:15" ht="13.5" thickBot="1">
      <c r="A371" s="64"/>
      <c r="B371" s="11"/>
      <c r="C371" s="190"/>
      <c r="D371" s="102"/>
      <c r="E371" s="102"/>
      <c r="F371" s="102"/>
      <c r="G371" s="102"/>
      <c r="H371" s="102">
        <f>D371+E371+F371+G371</f>
        <v>0</v>
      </c>
      <c r="I371" s="229">
        <f t="shared" si="9"/>
        <v>0</v>
      </c>
      <c r="J371" s="109"/>
      <c r="K371" s="109"/>
      <c r="L371" s="109"/>
      <c r="M371" s="109"/>
      <c r="N371" s="236">
        <f>J371+K371+L371+M371</f>
        <v>0</v>
      </c>
      <c r="O371" s="146"/>
    </row>
    <row r="372" spans="1:15" ht="13.5" thickBot="1">
      <c r="A372" s="62"/>
      <c r="B372" s="9" t="s">
        <v>161</v>
      </c>
      <c r="C372" s="70">
        <v>0</v>
      </c>
      <c r="D372" s="94"/>
      <c r="E372" s="94"/>
      <c r="F372" s="95"/>
      <c r="G372" s="95"/>
      <c r="H372" s="95"/>
      <c r="I372" s="229">
        <f t="shared" si="9"/>
        <v>0</v>
      </c>
      <c r="J372" s="107"/>
      <c r="K372" s="107"/>
      <c r="L372" s="107"/>
      <c r="M372" s="107"/>
      <c r="N372" s="120"/>
      <c r="O372" s="146">
        <f>C372+I372-N372</f>
        <v>0</v>
      </c>
    </row>
    <row r="373" spans="1:15" ht="13.5" thickBot="1">
      <c r="A373" s="64"/>
      <c r="B373" s="80"/>
      <c r="C373" s="190"/>
      <c r="D373" s="102"/>
      <c r="E373" s="102"/>
      <c r="F373" s="102"/>
      <c r="G373" s="102"/>
      <c r="H373" s="102">
        <f>D373+E373+F373+G373</f>
        <v>0</v>
      </c>
      <c r="I373" s="229">
        <f t="shared" si="9"/>
        <v>0</v>
      </c>
      <c r="J373" s="109"/>
      <c r="K373" s="109"/>
      <c r="L373" s="109"/>
      <c r="M373" s="109"/>
      <c r="N373" s="236">
        <f>J373+K373+L373+M373</f>
        <v>0</v>
      </c>
      <c r="O373" s="146"/>
    </row>
    <row r="374" spans="1:15" ht="13.5" thickBot="1">
      <c r="A374" s="396"/>
      <c r="B374" s="80" t="s">
        <v>162</v>
      </c>
      <c r="C374" s="416">
        <v>6450.36</v>
      </c>
      <c r="D374" s="102">
        <v>2664</v>
      </c>
      <c r="E374" s="102">
        <v>2664</v>
      </c>
      <c r="F374" s="102">
        <v>2664</v>
      </c>
      <c r="G374" s="102">
        <v>2664</v>
      </c>
      <c r="H374" s="102">
        <f>D374+E374+F374+G374</f>
        <v>10656</v>
      </c>
      <c r="I374" s="229">
        <f t="shared" si="9"/>
        <v>6450.363196125909</v>
      </c>
      <c r="J374" s="109"/>
      <c r="K374" s="109"/>
      <c r="L374" s="109"/>
      <c r="M374" s="109"/>
      <c r="N374" s="236">
        <f>J374+K374+L374+M374</f>
        <v>0</v>
      </c>
      <c r="O374" s="146">
        <f>C374+I374-N374</f>
        <v>12900.72319612591</v>
      </c>
    </row>
    <row r="375" spans="1:15" ht="13.5" thickBot="1">
      <c r="A375" s="62"/>
      <c r="B375" s="48"/>
      <c r="C375" s="75"/>
      <c r="D375" s="94"/>
      <c r="E375" s="94"/>
      <c r="F375" s="95"/>
      <c r="G375" s="95"/>
      <c r="H375" s="95"/>
      <c r="I375" s="229">
        <f t="shared" si="9"/>
        <v>0</v>
      </c>
      <c r="J375" s="107"/>
      <c r="K375" s="107"/>
      <c r="L375" s="107"/>
      <c r="M375" s="107"/>
      <c r="N375" s="120"/>
      <c r="O375" s="123"/>
    </row>
    <row r="376" spans="1:15" ht="13.5" thickBot="1">
      <c r="A376" s="396"/>
      <c r="B376" s="80" t="s">
        <v>163</v>
      </c>
      <c r="C376" s="416">
        <v>0</v>
      </c>
      <c r="D376" s="102"/>
      <c r="E376" s="102"/>
      <c r="F376" s="102"/>
      <c r="G376" s="102"/>
      <c r="H376" s="102">
        <f>D376+E376+F376+G376</f>
        <v>0</v>
      </c>
      <c r="I376" s="229">
        <f t="shared" si="9"/>
        <v>0</v>
      </c>
      <c r="J376" s="109"/>
      <c r="K376" s="109"/>
      <c r="L376" s="109"/>
      <c r="M376" s="109"/>
      <c r="N376" s="236">
        <f>J376+K376+L376+M376</f>
        <v>0</v>
      </c>
      <c r="O376" s="146">
        <f>C376+I376-N376</f>
        <v>0</v>
      </c>
    </row>
    <row r="377" spans="1:15" ht="13.5" thickBot="1">
      <c r="A377" s="62"/>
      <c r="B377" s="48"/>
      <c r="C377" s="75"/>
      <c r="D377" s="94"/>
      <c r="E377" s="94"/>
      <c r="F377" s="95"/>
      <c r="G377" s="95"/>
      <c r="H377" s="95"/>
      <c r="I377" s="229">
        <f t="shared" si="9"/>
        <v>0</v>
      </c>
      <c r="J377" s="107"/>
      <c r="K377" s="107"/>
      <c r="L377" s="107"/>
      <c r="M377" s="107"/>
      <c r="N377" s="120"/>
      <c r="O377" s="123"/>
    </row>
    <row r="378" spans="1:15" ht="13.5" thickBot="1">
      <c r="A378" s="396"/>
      <c r="B378" s="80" t="s">
        <v>164</v>
      </c>
      <c r="C378" s="416">
        <v>15942.55</v>
      </c>
      <c r="D378" s="102">
        <v>4432.89</v>
      </c>
      <c r="E378" s="102">
        <v>4432.89</v>
      </c>
      <c r="F378" s="102">
        <v>4432.89</v>
      </c>
      <c r="G378" s="102">
        <v>4432.89</v>
      </c>
      <c r="H378" s="102">
        <f>D378+E378+F378+G378</f>
        <v>17731.56</v>
      </c>
      <c r="I378" s="229">
        <f t="shared" si="9"/>
        <v>10733.389830508477</v>
      </c>
      <c r="J378" s="109"/>
      <c r="K378" s="109"/>
      <c r="L378" s="109"/>
      <c r="M378" s="109"/>
      <c r="N378" s="236">
        <f>J378+K378+L378+M378</f>
        <v>0</v>
      </c>
      <c r="O378" s="146">
        <f>C378+I378-N378</f>
        <v>26675.939830508476</v>
      </c>
    </row>
    <row r="379" spans="1:15" ht="13.5" thickBot="1">
      <c r="A379" s="62"/>
      <c r="B379" s="50"/>
      <c r="C379" s="75"/>
      <c r="D379" s="94"/>
      <c r="E379" s="94"/>
      <c r="F379" s="95"/>
      <c r="G379" s="95"/>
      <c r="H379" s="95"/>
      <c r="I379" s="229">
        <f t="shared" si="9"/>
        <v>0</v>
      </c>
      <c r="J379" s="107"/>
      <c r="K379" s="107"/>
      <c r="L379" s="107"/>
      <c r="M379" s="107"/>
      <c r="N379" s="120"/>
      <c r="O379" s="123"/>
    </row>
    <row r="380" spans="1:15" ht="13.5" thickBot="1">
      <c r="A380" s="396"/>
      <c r="B380" s="80" t="s">
        <v>165</v>
      </c>
      <c r="C380" s="416">
        <v>86648.14</v>
      </c>
      <c r="D380" s="102">
        <v>19578.36</v>
      </c>
      <c r="E380" s="102">
        <v>19578.36</v>
      </c>
      <c r="F380" s="102">
        <v>19578.36</v>
      </c>
      <c r="G380" s="102">
        <v>19578.36</v>
      </c>
      <c r="H380" s="102">
        <f>D380+E380+F380+G380</f>
        <v>78313.44</v>
      </c>
      <c r="I380" s="229">
        <f t="shared" si="9"/>
        <v>47405.23002421308</v>
      </c>
      <c r="J380" s="109"/>
      <c r="K380" s="109"/>
      <c r="L380" s="109"/>
      <c r="M380" s="109"/>
      <c r="N380" s="236">
        <f>J380+K380+L380+M380</f>
        <v>0</v>
      </c>
      <c r="O380" s="146">
        <f>C380+I380-N380</f>
        <v>134053.37002421307</v>
      </c>
    </row>
    <row r="381" spans="1:15" ht="13.5" thickBot="1">
      <c r="A381" s="62"/>
      <c r="B381" s="48"/>
      <c r="C381" s="75"/>
      <c r="D381" s="94"/>
      <c r="E381" s="94"/>
      <c r="F381" s="94"/>
      <c r="G381" s="95"/>
      <c r="H381" s="95"/>
      <c r="I381" s="229">
        <f t="shared" si="9"/>
        <v>0</v>
      </c>
      <c r="J381" s="107"/>
      <c r="K381" s="107"/>
      <c r="L381" s="107"/>
      <c r="M381" s="107"/>
      <c r="N381" s="120"/>
      <c r="O381" s="123"/>
    </row>
    <row r="382" spans="1:15" ht="13.5" thickBot="1">
      <c r="A382" s="396"/>
      <c r="B382" s="80" t="s">
        <v>166</v>
      </c>
      <c r="C382" s="416">
        <v>2498.04</v>
      </c>
      <c r="D382" s="102">
        <v>1332.6</v>
      </c>
      <c r="E382" s="102">
        <v>1332.6</v>
      </c>
      <c r="F382" s="102">
        <v>1332.6</v>
      </c>
      <c r="G382" s="102">
        <v>1332.6</v>
      </c>
      <c r="H382" s="102">
        <f>D382+E382+F382+G382</f>
        <v>5330.4</v>
      </c>
      <c r="I382" s="229">
        <f t="shared" si="9"/>
        <v>3226.6343825665863</v>
      </c>
      <c r="J382" s="109"/>
      <c r="K382" s="109"/>
      <c r="L382" s="109"/>
      <c r="M382" s="109"/>
      <c r="N382" s="236">
        <f>J382+K382+L382+M382</f>
        <v>0</v>
      </c>
      <c r="O382" s="146">
        <f>C382+I382-N382</f>
        <v>5724.674382566586</v>
      </c>
    </row>
    <row r="383" spans="1:15" ht="13.5" thickBot="1">
      <c r="A383" s="62"/>
      <c r="B383" s="50"/>
      <c r="C383" s="75"/>
      <c r="D383" s="94"/>
      <c r="E383" s="94"/>
      <c r="F383" s="94"/>
      <c r="G383" s="95"/>
      <c r="H383" s="95"/>
      <c r="I383" s="229">
        <f t="shared" si="9"/>
        <v>0</v>
      </c>
      <c r="J383" s="107"/>
      <c r="K383" s="107"/>
      <c r="L383" s="107"/>
      <c r="M383" s="107"/>
      <c r="N383" s="120"/>
      <c r="O383" s="123"/>
    </row>
    <row r="384" spans="1:15" ht="13.5" thickBot="1">
      <c r="A384" s="396"/>
      <c r="B384" s="80" t="s">
        <v>167</v>
      </c>
      <c r="C384" s="416">
        <v>135466.83</v>
      </c>
      <c r="D384" s="102">
        <v>62231.01</v>
      </c>
      <c r="E384" s="102">
        <v>63828.4</v>
      </c>
      <c r="F384" s="102">
        <v>76076.44</v>
      </c>
      <c r="G384" s="102">
        <v>71824.98</v>
      </c>
      <c r="H384" s="102">
        <f>D384+E384+F384+G384</f>
        <v>273960.83</v>
      </c>
      <c r="I384" s="229">
        <f t="shared" si="9"/>
        <v>165835.85351089592</v>
      </c>
      <c r="J384" s="109"/>
      <c r="K384" s="109"/>
      <c r="L384" s="109"/>
      <c r="M384" s="109"/>
      <c r="N384" s="236">
        <f>J384+K384+L384+M384</f>
        <v>0</v>
      </c>
      <c r="O384" s="146">
        <f>C384+I384-N384</f>
        <v>301302.68351089593</v>
      </c>
    </row>
    <row r="385" spans="1:15" ht="13.5" thickBot="1">
      <c r="A385" s="62"/>
      <c r="B385" s="50"/>
      <c r="C385" s="75"/>
      <c r="D385" s="94"/>
      <c r="E385" s="94"/>
      <c r="F385" s="94"/>
      <c r="G385" s="95"/>
      <c r="H385" s="95"/>
      <c r="I385" s="229">
        <f t="shared" si="9"/>
        <v>0</v>
      </c>
      <c r="J385" s="107"/>
      <c r="K385" s="107"/>
      <c r="L385" s="107"/>
      <c r="M385" s="107"/>
      <c r="N385" s="120"/>
      <c r="O385" s="123"/>
    </row>
    <row r="386" spans="1:15" ht="13.5" thickBot="1">
      <c r="A386" s="396"/>
      <c r="B386" s="80" t="s">
        <v>168</v>
      </c>
      <c r="C386" s="416">
        <v>285039.79</v>
      </c>
      <c r="D386" s="102">
        <v>53759.52</v>
      </c>
      <c r="E386" s="102">
        <v>53759.49</v>
      </c>
      <c r="F386" s="102">
        <v>58021.92</v>
      </c>
      <c r="G386" s="102">
        <v>58021.97</v>
      </c>
      <c r="H386" s="102">
        <f>D386+E386+F386+G386</f>
        <v>223562.9</v>
      </c>
      <c r="I386" s="229">
        <f t="shared" si="9"/>
        <v>135328.6319612591</v>
      </c>
      <c r="J386" s="109"/>
      <c r="K386" s="109"/>
      <c r="L386" s="109"/>
      <c r="M386" s="109"/>
      <c r="N386" s="236">
        <f>J386+K386+L386+M386</f>
        <v>0</v>
      </c>
      <c r="O386" s="146">
        <f>C386+I386-N386</f>
        <v>420368.4219612591</v>
      </c>
    </row>
    <row r="387" spans="1:15" ht="13.5" thickBot="1">
      <c r="A387" s="62"/>
      <c r="B387" s="48"/>
      <c r="C387" s="75"/>
      <c r="D387" s="94"/>
      <c r="E387" s="94"/>
      <c r="F387" s="94"/>
      <c r="G387" s="95"/>
      <c r="H387" s="95"/>
      <c r="I387" s="229">
        <f t="shared" si="9"/>
        <v>0</v>
      </c>
      <c r="J387" s="107"/>
      <c r="K387" s="107"/>
      <c r="L387" s="107"/>
      <c r="M387" s="107"/>
      <c r="N387" s="120"/>
      <c r="O387" s="123"/>
    </row>
    <row r="388" spans="1:15" ht="13.5" thickBot="1">
      <c r="A388" s="396"/>
      <c r="B388" s="80" t="s">
        <v>170</v>
      </c>
      <c r="C388" s="416">
        <v>192309.55</v>
      </c>
      <c r="D388" s="102">
        <v>54704.34</v>
      </c>
      <c r="E388" s="102">
        <v>54750.74</v>
      </c>
      <c r="F388" s="102">
        <v>43047.4</v>
      </c>
      <c r="G388" s="102">
        <v>43626.83</v>
      </c>
      <c r="H388" s="102">
        <f>D388+E388+F388+G388</f>
        <v>196129.31</v>
      </c>
      <c r="I388" s="229">
        <f t="shared" si="9"/>
        <v>118722.34261501211</v>
      </c>
      <c r="J388" s="109"/>
      <c r="K388" s="109"/>
      <c r="L388" s="109"/>
      <c r="M388" s="109"/>
      <c r="N388" s="236">
        <f>J388+K388+L388+M388</f>
        <v>0</v>
      </c>
      <c r="O388" s="146">
        <f>C388+I388-N388</f>
        <v>311031.8926150121</v>
      </c>
    </row>
    <row r="389" spans="1:15" ht="13.5" thickBot="1">
      <c r="A389" s="62"/>
      <c r="B389" s="48"/>
      <c r="C389" s="70"/>
      <c r="D389" s="94"/>
      <c r="E389" s="94"/>
      <c r="F389" s="94"/>
      <c r="G389" s="95"/>
      <c r="H389" s="95"/>
      <c r="I389" s="229">
        <f t="shared" si="9"/>
        <v>0</v>
      </c>
      <c r="J389" s="107"/>
      <c r="K389" s="107"/>
      <c r="L389" s="107"/>
      <c r="M389" s="107"/>
      <c r="N389" s="120"/>
      <c r="O389" s="123"/>
    </row>
    <row r="390" spans="1:15" ht="13.5" thickBot="1">
      <c r="A390" s="396"/>
      <c r="B390" s="80" t="s">
        <v>171</v>
      </c>
      <c r="C390" s="416">
        <v>67763.24</v>
      </c>
      <c r="D390" s="102">
        <v>21220.67</v>
      </c>
      <c r="E390" s="102">
        <v>19251.78</v>
      </c>
      <c r="F390" s="102">
        <v>30620.28</v>
      </c>
      <c r="G390" s="102">
        <v>41203.14</v>
      </c>
      <c r="H390" s="102">
        <f>D390+E390+F390+G390</f>
        <v>112295.87</v>
      </c>
      <c r="I390" s="229">
        <f t="shared" si="9"/>
        <v>67975.70823244553</v>
      </c>
      <c r="J390" s="109"/>
      <c r="K390" s="109"/>
      <c r="L390" s="109"/>
      <c r="M390" s="109"/>
      <c r="N390" s="236">
        <f>J390+K390+L390+M390</f>
        <v>0</v>
      </c>
      <c r="O390" s="146">
        <f>C390+I390-N390</f>
        <v>135738.94823244552</v>
      </c>
    </row>
    <row r="391" spans="1:15" ht="13.5" thickBot="1">
      <c r="A391" s="62"/>
      <c r="B391" s="48"/>
      <c r="C391" s="75"/>
      <c r="D391" s="94"/>
      <c r="E391" s="94"/>
      <c r="F391" s="94"/>
      <c r="G391" s="95"/>
      <c r="H391" s="95"/>
      <c r="I391" s="229">
        <f t="shared" si="9"/>
        <v>0</v>
      </c>
      <c r="J391" s="107"/>
      <c r="K391" s="107"/>
      <c r="L391" s="107"/>
      <c r="M391" s="107"/>
      <c r="N391" s="112"/>
      <c r="O391" s="119"/>
    </row>
    <row r="392" spans="1:15" ht="13.5" thickBot="1">
      <c r="A392" s="396"/>
      <c r="B392" s="80" t="s">
        <v>344</v>
      </c>
      <c r="C392" s="416">
        <v>5205.49</v>
      </c>
      <c r="D392" s="102">
        <v>2877.15</v>
      </c>
      <c r="E392" s="102">
        <v>2877.15</v>
      </c>
      <c r="F392" s="102">
        <v>2877.15</v>
      </c>
      <c r="G392" s="102">
        <v>2877.15</v>
      </c>
      <c r="H392" s="102">
        <f>D392+E392+F392+G392</f>
        <v>11508.6</v>
      </c>
      <c r="I392" s="229">
        <f t="shared" si="9"/>
        <v>6966.464891041163</v>
      </c>
      <c r="J392" s="109"/>
      <c r="K392" s="109"/>
      <c r="L392" s="109"/>
      <c r="M392" s="109"/>
      <c r="N392" s="236">
        <f>J392+K392+L392+M392</f>
        <v>0</v>
      </c>
      <c r="O392" s="146">
        <f>C392+I392-N392</f>
        <v>12171.954891041163</v>
      </c>
    </row>
    <row r="393" spans="1:15" ht="13.5" thickBot="1">
      <c r="A393" s="307"/>
      <c r="B393" s="50"/>
      <c r="C393" s="77"/>
      <c r="D393" s="283"/>
      <c r="E393" s="283"/>
      <c r="F393" s="283"/>
      <c r="G393" s="283"/>
      <c r="H393" s="283"/>
      <c r="I393" s="229">
        <f t="shared" si="9"/>
        <v>0</v>
      </c>
      <c r="J393" s="285"/>
      <c r="K393" s="285"/>
      <c r="L393" s="285"/>
      <c r="M393" s="285"/>
      <c r="N393" s="284"/>
      <c r="O393" s="159"/>
    </row>
    <row r="394" spans="1:15" ht="13.5" thickBot="1">
      <c r="A394" s="64"/>
      <c r="B394" s="11" t="s">
        <v>252</v>
      </c>
      <c r="C394" s="190">
        <v>0</v>
      </c>
      <c r="D394" s="280"/>
      <c r="E394" s="280"/>
      <c r="F394" s="280"/>
      <c r="G394" s="280"/>
      <c r="H394" s="102">
        <f>D394+E394+F394+G394</f>
        <v>0</v>
      </c>
      <c r="I394" s="229">
        <f t="shared" si="9"/>
        <v>0</v>
      </c>
      <c r="J394" s="109"/>
      <c r="K394" s="109"/>
      <c r="L394" s="109"/>
      <c r="M394" s="109"/>
      <c r="N394" s="236">
        <f>J394+K394+L394+M394</f>
        <v>0</v>
      </c>
      <c r="O394" s="146">
        <f>C394+I394-N394</f>
        <v>0</v>
      </c>
    </row>
    <row r="395" spans="1:15" ht="13.5" thickBot="1">
      <c r="A395" s="67"/>
      <c r="B395" s="50"/>
      <c r="C395" s="77"/>
      <c r="D395" s="283"/>
      <c r="E395" s="283"/>
      <c r="F395" s="283"/>
      <c r="G395" s="283"/>
      <c r="H395" s="283"/>
      <c r="I395" s="229">
        <f t="shared" si="9"/>
        <v>0</v>
      </c>
      <c r="J395" s="285"/>
      <c r="K395" s="285"/>
      <c r="L395" s="285"/>
      <c r="M395" s="285"/>
      <c r="N395" s="284"/>
      <c r="O395" s="114"/>
    </row>
    <row r="396" spans="1:15" ht="13.5" thickBot="1">
      <c r="A396" s="64"/>
      <c r="B396" s="11" t="s">
        <v>253</v>
      </c>
      <c r="C396" s="190">
        <v>0</v>
      </c>
      <c r="D396" s="280"/>
      <c r="E396" s="280"/>
      <c r="F396" s="280"/>
      <c r="G396" s="280"/>
      <c r="H396" s="102">
        <f>D396+E396+F396+G396</f>
        <v>0</v>
      </c>
      <c r="I396" s="229">
        <f t="shared" si="9"/>
        <v>0</v>
      </c>
      <c r="J396" s="109"/>
      <c r="K396" s="109"/>
      <c r="L396" s="109"/>
      <c r="M396" s="109"/>
      <c r="N396" s="236">
        <f>J396+K396+L396+M396</f>
        <v>0</v>
      </c>
      <c r="O396" s="146">
        <f>C396+I396-N396</f>
        <v>0</v>
      </c>
    </row>
    <row r="397" spans="1:15" ht="13.5" thickBot="1">
      <c r="A397" s="307"/>
      <c r="B397" s="50"/>
      <c r="C397" s="77"/>
      <c r="D397" s="283"/>
      <c r="E397" s="283"/>
      <c r="F397" s="283"/>
      <c r="G397" s="283"/>
      <c r="H397" s="283"/>
      <c r="I397" s="229">
        <f t="shared" si="9"/>
        <v>0</v>
      </c>
      <c r="J397" s="285"/>
      <c r="K397" s="285"/>
      <c r="L397" s="285"/>
      <c r="M397" s="285"/>
      <c r="N397" s="284"/>
      <c r="O397" s="159"/>
    </row>
    <row r="398" spans="1:15" ht="13.5" thickBot="1">
      <c r="A398" s="64"/>
      <c r="B398" s="11" t="s">
        <v>254</v>
      </c>
      <c r="C398" s="190">
        <v>0</v>
      </c>
      <c r="D398" s="280"/>
      <c r="E398" s="280"/>
      <c r="F398" s="280"/>
      <c r="G398" s="280"/>
      <c r="H398" s="102">
        <f>D398+E398+F398+G398</f>
        <v>0</v>
      </c>
      <c r="I398" s="229">
        <f t="shared" si="9"/>
        <v>0</v>
      </c>
      <c r="J398" s="109"/>
      <c r="K398" s="109"/>
      <c r="L398" s="109"/>
      <c r="M398" s="109"/>
      <c r="N398" s="236">
        <f>J398+K398+L398+M398</f>
        <v>0</v>
      </c>
      <c r="O398" s="146">
        <f>C398+I398-N398</f>
        <v>0</v>
      </c>
    </row>
    <row r="399" spans="1:15" ht="13.5" thickBot="1">
      <c r="A399" s="307"/>
      <c r="B399" s="50"/>
      <c r="C399" s="77"/>
      <c r="D399" s="283"/>
      <c r="E399" s="283"/>
      <c r="F399" s="283"/>
      <c r="G399" s="283"/>
      <c r="H399" s="283"/>
      <c r="I399" s="229">
        <f t="shared" si="9"/>
        <v>0</v>
      </c>
      <c r="J399" s="285"/>
      <c r="K399" s="285"/>
      <c r="L399" s="285"/>
      <c r="M399" s="285"/>
      <c r="N399" s="284"/>
      <c r="O399" s="159"/>
    </row>
    <row r="400" spans="1:15" ht="13.5" thickBot="1">
      <c r="A400" s="64"/>
      <c r="B400" s="11" t="s">
        <v>255</v>
      </c>
      <c r="C400" s="190">
        <v>0</v>
      </c>
      <c r="D400" s="280"/>
      <c r="E400" s="280"/>
      <c r="F400" s="280"/>
      <c r="G400" s="280"/>
      <c r="H400" s="102">
        <f>D400+E400+F400+G400</f>
        <v>0</v>
      </c>
      <c r="I400" s="229">
        <f t="shared" si="9"/>
        <v>0</v>
      </c>
      <c r="J400" s="109"/>
      <c r="K400" s="109"/>
      <c r="L400" s="109"/>
      <c r="M400" s="109"/>
      <c r="N400" s="236">
        <f>J400+K400+L400+M400</f>
        <v>0</v>
      </c>
      <c r="O400" s="146">
        <f>C400+I400-N400</f>
        <v>0</v>
      </c>
    </row>
    <row r="401" spans="1:15" ht="13.5" thickBot="1">
      <c r="A401" s="307"/>
      <c r="B401" s="50"/>
      <c r="C401" s="77"/>
      <c r="D401" s="283"/>
      <c r="E401" s="283"/>
      <c r="F401" s="283"/>
      <c r="G401" s="283"/>
      <c r="H401" s="283"/>
      <c r="I401" s="229">
        <f t="shared" si="9"/>
        <v>0</v>
      </c>
      <c r="J401" s="285"/>
      <c r="K401" s="285"/>
      <c r="L401" s="285"/>
      <c r="M401" s="285"/>
      <c r="N401" s="284"/>
      <c r="O401" s="159"/>
    </row>
    <row r="402" spans="1:15" ht="13.5" thickBot="1">
      <c r="A402" s="64"/>
      <c r="B402" s="11" t="s">
        <v>256</v>
      </c>
      <c r="C402" s="190">
        <v>0</v>
      </c>
      <c r="D402" s="280"/>
      <c r="E402" s="280"/>
      <c r="F402" s="280"/>
      <c r="G402" s="280"/>
      <c r="H402" s="102">
        <f>D402+E402+F402+G402</f>
        <v>0</v>
      </c>
      <c r="I402" s="229">
        <f t="shared" si="9"/>
        <v>0</v>
      </c>
      <c r="J402" s="109"/>
      <c r="K402" s="109"/>
      <c r="L402" s="109"/>
      <c r="M402" s="109"/>
      <c r="N402" s="236">
        <f>J402+K402+L402+M402</f>
        <v>0</v>
      </c>
      <c r="O402" s="146">
        <f>C402+I402-N402</f>
        <v>0</v>
      </c>
    </row>
    <row r="403" spans="1:15" ht="13.5" thickBot="1">
      <c r="A403" s="307"/>
      <c r="B403" s="50"/>
      <c r="C403" s="77"/>
      <c r="D403" s="283"/>
      <c r="E403" s="283"/>
      <c r="F403" s="283"/>
      <c r="G403" s="283"/>
      <c r="H403" s="283"/>
      <c r="I403" s="229">
        <f t="shared" si="9"/>
        <v>0</v>
      </c>
      <c r="J403" s="285"/>
      <c r="K403" s="285"/>
      <c r="L403" s="285"/>
      <c r="M403" s="285"/>
      <c r="N403" s="284"/>
      <c r="O403" s="159"/>
    </row>
    <row r="404" spans="1:15" ht="13.5" thickBot="1">
      <c r="A404" s="64"/>
      <c r="B404" s="11" t="s">
        <v>257</v>
      </c>
      <c r="C404" s="190">
        <v>0</v>
      </c>
      <c r="D404" s="280"/>
      <c r="E404" s="280"/>
      <c r="F404" s="280"/>
      <c r="G404" s="280"/>
      <c r="H404" s="102">
        <f>D404+E404+F404+G404</f>
        <v>0</v>
      </c>
      <c r="I404" s="229">
        <f aca="true" t="shared" si="10" ref="I404:I429">H404/1.4/1.18</f>
        <v>0</v>
      </c>
      <c r="J404" s="109"/>
      <c r="K404" s="109"/>
      <c r="L404" s="109"/>
      <c r="M404" s="109"/>
      <c r="N404" s="236">
        <f>J404+K404+L404+M404</f>
        <v>0</v>
      </c>
      <c r="O404" s="146">
        <f>C404+I404-N404</f>
        <v>0</v>
      </c>
    </row>
    <row r="405" spans="1:15" ht="13.5" thickBot="1">
      <c r="A405" s="65"/>
      <c r="B405" s="48"/>
      <c r="C405" s="76"/>
      <c r="D405" s="273"/>
      <c r="E405" s="273"/>
      <c r="F405" s="273"/>
      <c r="G405" s="273"/>
      <c r="H405" s="273"/>
      <c r="I405" s="229">
        <f t="shared" si="10"/>
        <v>0</v>
      </c>
      <c r="J405" s="275"/>
      <c r="K405" s="275"/>
      <c r="L405" s="275"/>
      <c r="M405" s="275"/>
      <c r="N405" s="274"/>
      <c r="O405" s="276"/>
    </row>
    <row r="406" spans="1:15" ht="13.5" thickBot="1">
      <c r="A406" s="64"/>
      <c r="B406" s="11" t="s">
        <v>258</v>
      </c>
      <c r="C406" s="190">
        <v>0</v>
      </c>
      <c r="D406" s="280"/>
      <c r="E406" s="280"/>
      <c r="F406" s="280"/>
      <c r="G406" s="280"/>
      <c r="H406" s="102">
        <f>D406+E406+F406+G406</f>
        <v>0</v>
      </c>
      <c r="I406" s="229">
        <f t="shared" si="10"/>
        <v>0</v>
      </c>
      <c r="J406" s="109"/>
      <c r="K406" s="109"/>
      <c r="L406" s="109"/>
      <c r="M406" s="109"/>
      <c r="N406" s="236">
        <f>J406+K406+L406+M406</f>
        <v>0</v>
      </c>
      <c r="O406" s="146">
        <f>C406+I406-N406</f>
        <v>0</v>
      </c>
    </row>
    <row r="407" spans="1:15" ht="13.5" thickBot="1">
      <c r="A407" s="62"/>
      <c r="B407" s="8"/>
      <c r="C407" s="70"/>
      <c r="D407" s="269"/>
      <c r="E407" s="269"/>
      <c r="F407" s="269"/>
      <c r="G407" s="269"/>
      <c r="H407" s="269"/>
      <c r="I407" s="229">
        <f t="shared" si="10"/>
        <v>0</v>
      </c>
      <c r="J407" s="271"/>
      <c r="K407" s="271"/>
      <c r="L407" s="271"/>
      <c r="M407" s="271"/>
      <c r="N407" s="270"/>
      <c r="O407" s="160"/>
    </row>
    <row r="408" spans="1:15" ht="13.5" thickBot="1">
      <c r="A408" s="64"/>
      <c r="B408" s="11" t="s">
        <v>264</v>
      </c>
      <c r="C408" s="190">
        <v>0</v>
      </c>
      <c r="D408" s="280"/>
      <c r="E408" s="280"/>
      <c r="F408" s="280"/>
      <c r="G408" s="280"/>
      <c r="H408" s="102">
        <f>D408+E408+F408+G408</f>
        <v>0</v>
      </c>
      <c r="I408" s="229">
        <f t="shared" si="10"/>
        <v>0</v>
      </c>
      <c r="J408" s="109"/>
      <c r="K408" s="109"/>
      <c r="L408" s="109"/>
      <c r="M408" s="109"/>
      <c r="N408" s="236">
        <f>J408+K408+L408+M408</f>
        <v>0</v>
      </c>
      <c r="O408" s="146">
        <f>C408+I408-N408</f>
        <v>0</v>
      </c>
    </row>
    <row r="409" spans="1:15" ht="13.5" thickBot="1">
      <c r="A409" s="62"/>
      <c r="B409" s="8"/>
      <c r="C409" s="70"/>
      <c r="D409" s="269"/>
      <c r="E409" s="269"/>
      <c r="F409" s="269"/>
      <c r="G409" s="269"/>
      <c r="H409" s="269"/>
      <c r="I409" s="229">
        <f t="shared" si="10"/>
        <v>0</v>
      </c>
      <c r="J409" s="271"/>
      <c r="K409" s="271"/>
      <c r="L409" s="271"/>
      <c r="M409" s="271"/>
      <c r="N409" s="270"/>
      <c r="O409" s="160"/>
    </row>
    <row r="410" spans="1:15" ht="13.5" thickBot="1">
      <c r="A410" s="64"/>
      <c r="B410" s="11" t="s">
        <v>259</v>
      </c>
      <c r="C410" s="190">
        <v>0</v>
      </c>
      <c r="D410" s="280"/>
      <c r="E410" s="280"/>
      <c r="F410" s="280"/>
      <c r="G410" s="280"/>
      <c r="H410" s="102">
        <f>D410+E410+F410+G410</f>
        <v>0</v>
      </c>
      <c r="I410" s="229">
        <f t="shared" si="10"/>
        <v>0</v>
      </c>
      <c r="J410" s="109"/>
      <c r="K410" s="109"/>
      <c r="L410" s="109"/>
      <c r="M410" s="109"/>
      <c r="N410" s="236">
        <f>J410+K410+L410+M410</f>
        <v>0</v>
      </c>
      <c r="O410" s="146">
        <f>C410+I410-N410</f>
        <v>0</v>
      </c>
    </row>
    <row r="411" spans="1:15" ht="13.5" thickBot="1">
      <c r="A411" s="62"/>
      <c r="B411" s="8"/>
      <c r="C411" s="70"/>
      <c r="D411" s="269"/>
      <c r="E411" s="269"/>
      <c r="F411" s="269"/>
      <c r="G411" s="269"/>
      <c r="H411" s="269"/>
      <c r="I411" s="229">
        <f t="shared" si="10"/>
        <v>0</v>
      </c>
      <c r="J411" s="271"/>
      <c r="K411" s="271"/>
      <c r="L411" s="271"/>
      <c r="M411" s="271"/>
      <c r="N411" s="270"/>
      <c r="O411" s="160"/>
    </row>
    <row r="412" spans="1:15" ht="13.5" thickBot="1">
      <c r="A412" s="64"/>
      <c r="B412" s="11" t="s">
        <v>260</v>
      </c>
      <c r="C412" s="190">
        <v>0</v>
      </c>
      <c r="D412" s="280"/>
      <c r="E412" s="280"/>
      <c r="F412" s="280"/>
      <c r="G412" s="280"/>
      <c r="H412" s="102">
        <f>D412+E412+F412+G412</f>
        <v>0</v>
      </c>
      <c r="I412" s="229">
        <f t="shared" si="10"/>
        <v>0</v>
      </c>
      <c r="J412" s="109"/>
      <c r="K412" s="109"/>
      <c r="L412" s="109"/>
      <c r="M412" s="109"/>
      <c r="N412" s="236">
        <f>J412+K412+L412+M412</f>
        <v>0</v>
      </c>
      <c r="O412" s="146">
        <f>C412+I412-N412</f>
        <v>0</v>
      </c>
    </row>
    <row r="413" spans="1:15" ht="13.5" thickBot="1">
      <c r="A413" s="62"/>
      <c r="B413" s="8"/>
      <c r="C413" s="70"/>
      <c r="D413" s="269"/>
      <c r="E413" s="269"/>
      <c r="F413" s="269"/>
      <c r="G413" s="269"/>
      <c r="H413" s="269"/>
      <c r="I413" s="229">
        <f t="shared" si="10"/>
        <v>0</v>
      </c>
      <c r="J413" s="271"/>
      <c r="K413" s="271"/>
      <c r="L413" s="271"/>
      <c r="M413" s="271"/>
      <c r="N413" s="270"/>
      <c r="O413" s="160"/>
    </row>
    <row r="414" spans="1:15" ht="13.5" thickBot="1">
      <c r="A414" s="64"/>
      <c r="B414" s="11" t="s">
        <v>261</v>
      </c>
      <c r="C414" s="190">
        <v>0</v>
      </c>
      <c r="D414" s="280"/>
      <c r="E414" s="280"/>
      <c r="F414" s="280"/>
      <c r="G414" s="280"/>
      <c r="H414" s="102">
        <f>D414+E414+F414+G414</f>
        <v>0</v>
      </c>
      <c r="I414" s="229">
        <f t="shared" si="10"/>
        <v>0</v>
      </c>
      <c r="J414" s="109"/>
      <c r="K414" s="109"/>
      <c r="L414" s="109"/>
      <c r="M414" s="109"/>
      <c r="N414" s="236">
        <f>J414+K414+L414+M414</f>
        <v>0</v>
      </c>
      <c r="O414" s="146">
        <f>C414+I414-N414</f>
        <v>0</v>
      </c>
    </row>
    <row r="415" spans="1:15" ht="13.5" thickBot="1">
      <c r="A415" s="62"/>
      <c r="B415" s="8"/>
      <c r="C415" s="70"/>
      <c r="D415" s="269"/>
      <c r="E415" s="269"/>
      <c r="F415" s="269"/>
      <c r="G415" s="269"/>
      <c r="H415" s="269"/>
      <c r="I415" s="229">
        <f t="shared" si="10"/>
        <v>0</v>
      </c>
      <c r="J415" s="271"/>
      <c r="K415" s="271"/>
      <c r="L415" s="271"/>
      <c r="M415" s="271"/>
      <c r="N415" s="270"/>
      <c r="O415" s="160"/>
    </row>
    <row r="416" spans="1:15" ht="13.5" thickBot="1">
      <c r="A416" s="64"/>
      <c r="B416" s="11" t="s">
        <v>262</v>
      </c>
      <c r="C416" s="190">
        <v>0</v>
      </c>
      <c r="D416" s="280"/>
      <c r="E416" s="280"/>
      <c r="F416" s="280"/>
      <c r="G416" s="280"/>
      <c r="H416" s="102">
        <f>D416+E416+F416+G416</f>
        <v>0</v>
      </c>
      <c r="I416" s="229">
        <f t="shared" si="10"/>
        <v>0</v>
      </c>
      <c r="J416" s="109"/>
      <c r="K416" s="109"/>
      <c r="L416" s="109"/>
      <c r="M416" s="109"/>
      <c r="N416" s="236">
        <f>J416+K416+L416+M416</f>
        <v>0</v>
      </c>
      <c r="O416" s="146">
        <f>C416+I416-N416</f>
        <v>0</v>
      </c>
    </row>
    <row r="417" spans="1:15" ht="13.5" thickBot="1">
      <c r="A417" s="62"/>
      <c r="B417" s="8"/>
      <c r="C417" s="70"/>
      <c r="D417" s="269"/>
      <c r="E417" s="269"/>
      <c r="F417" s="269"/>
      <c r="G417" s="269"/>
      <c r="H417" s="269"/>
      <c r="I417" s="229">
        <f t="shared" si="10"/>
        <v>0</v>
      </c>
      <c r="J417" s="271"/>
      <c r="K417" s="271"/>
      <c r="L417" s="271"/>
      <c r="M417" s="271"/>
      <c r="N417" s="270"/>
      <c r="O417" s="160"/>
    </row>
    <row r="418" spans="1:15" ht="13.5" thickBot="1">
      <c r="A418" s="64"/>
      <c r="B418" s="11" t="s">
        <v>263</v>
      </c>
      <c r="C418" s="190">
        <v>0</v>
      </c>
      <c r="D418" s="280"/>
      <c r="E418" s="280"/>
      <c r="F418" s="280"/>
      <c r="G418" s="280"/>
      <c r="H418" s="102">
        <f>D418+E418+F418+G418</f>
        <v>0</v>
      </c>
      <c r="I418" s="229">
        <f t="shared" si="10"/>
        <v>0</v>
      </c>
      <c r="J418" s="109"/>
      <c r="K418" s="109"/>
      <c r="L418" s="109"/>
      <c r="M418" s="109"/>
      <c r="N418" s="236">
        <f>J418+K418+L418+M418</f>
        <v>0</v>
      </c>
      <c r="O418" s="146">
        <f>C418+I418-N418</f>
        <v>0</v>
      </c>
    </row>
    <row r="419" spans="1:15" ht="13.5" thickBot="1">
      <c r="A419" s="63"/>
      <c r="B419" s="9"/>
      <c r="C419" s="186"/>
      <c r="D419" s="277"/>
      <c r="E419" s="277"/>
      <c r="F419" s="277"/>
      <c r="G419" s="277"/>
      <c r="H419" s="277"/>
      <c r="I419" s="229">
        <f t="shared" si="10"/>
        <v>0</v>
      </c>
      <c r="J419" s="279"/>
      <c r="K419" s="279"/>
      <c r="L419" s="279"/>
      <c r="M419" s="279"/>
      <c r="N419" s="278"/>
      <c r="O419" s="162"/>
    </row>
    <row r="420" spans="1:15" ht="13.5" thickBot="1">
      <c r="A420" s="64"/>
      <c r="B420" s="11" t="s">
        <v>265</v>
      </c>
      <c r="C420" s="190">
        <v>0</v>
      </c>
      <c r="D420" s="280"/>
      <c r="E420" s="280"/>
      <c r="F420" s="280"/>
      <c r="G420" s="280"/>
      <c r="H420" s="102">
        <f>D420+E420+F420+G420</f>
        <v>0</v>
      </c>
      <c r="I420" s="229">
        <f t="shared" si="10"/>
        <v>0</v>
      </c>
      <c r="J420" s="109"/>
      <c r="K420" s="109"/>
      <c r="L420" s="109"/>
      <c r="M420" s="109"/>
      <c r="N420" s="236">
        <f>J420+K420+L420+M420</f>
        <v>0</v>
      </c>
      <c r="O420" s="146">
        <f>C420+I420-N420</f>
        <v>0</v>
      </c>
    </row>
    <row r="421" spans="1:15" ht="13.5" thickBot="1">
      <c r="A421" s="307"/>
      <c r="B421" s="50"/>
      <c r="C421" s="77"/>
      <c r="D421" s="283"/>
      <c r="E421" s="283"/>
      <c r="F421" s="283"/>
      <c r="G421" s="283"/>
      <c r="H421" s="283"/>
      <c r="I421" s="229">
        <f t="shared" si="10"/>
        <v>0</v>
      </c>
      <c r="J421" s="285"/>
      <c r="K421" s="285"/>
      <c r="L421" s="285"/>
      <c r="M421" s="285"/>
      <c r="N421" s="284"/>
      <c r="O421" s="159"/>
    </row>
    <row r="422" spans="1:15" ht="13.5" thickBot="1">
      <c r="A422" s="64"/>
      <c r="B422" s="11" t="s">
        <v>266</v>
      </c>
      <c r="C422" s="190">
        <v>0</v>
      </c>
      <c r="D422" s="280"/>
      <c r="E422" s="280"/>
      <c r="F422" s="280"/>
      <c r="G422" s="280"/>
      <c r="H422" s="102">
        <f>D422+E422+F422+G422</f>
        <v>0</v>
      </c>
      <c r="I422" s="229">
        <f t="shared" si="10"/>
        <v>0</v>
      </c>
      <c r="J422" s="109"/>
      <c r="K422" s="109"/>
      <c r="L422" s="109"/>
      <c r="M422" s="109"/>
      <c r="N422" s="236">
        <f>J422+K422+L422+M422</f>
        <v>0</v>
      </c>
      <c r="O422" s="146">
        <f>C422+I422-N422</f>
        <v>0</v>
      </c>
    </row>
    <row r="423" spans="1:15" ht="13.5" thickBot="1">
      <c r="A423" s="307"/>
      <c r="B423" s="50"/>
      <c r="C423" s="77"/>
      <c r="D423" s="283"/>
      <c r="E423" s="283"/>
      <c r="F423" s="283"/>
      <c r="G423" s="283"/>
      <c r="H423" s="283"/>
      <c r="I423" s="229">
        <f t="shared" si="10"/>
        <v>0</v>
      </c>
      <c r="J423" s="285"/>
      <c r="K423" s="285"/>
      <c r="L423" s="285"/>
      <c r="M423" s="285"/>
      <c r="N423" s="284"/>
      <c r="O423" s="159"/>
    </row>
    <row r="424" spans="1:15" ht="13.5" thickBot="1">
      <c r="A424" s="64"/>
      <c r="B424" s="11" t="s">
        <v>267</v>
      </c>
      <c r="C424" s="190">
        <v>0</v>
      </c>
      <c r="D424" s="280"/>
      <c r="E424" s="280"/>
      <c r="F424" s="280"/>
      <c r="G424" s="280"/>
      <c r="H424" s="102">
        <f>D424+E424+F424+G424</f>
        <v>0</v>
      </c>
      <c r="I424" s="229">
        <f t="shared" si="10"/>
        <v>0</v>
      </c>
      <c r="J424" s="109"/>
      <c r="K424" s="109"/>
      <c r="L424" s="109"/>
      <c r="M424" s="109"/>
      <c r="N424" s="236">
        <f>J424+K424+L424+M424</f>
        <v>0</v>
      </c>
      <c r="O424" s="146">
        <f>C424+I424-N424</f>
        <v>0</v>
      </c>
    </row>
    <row r="425" spans="1:15" ht="13.5" thickBot="1">
      <c r="A425" s="307"/>
      <c r="B425" s="50"/>
      <c r="C425" s="77"/>
      <c r="D425" s="283"/>
      <c r="E425" s="283"/>
      <c r="F425" s="283"/>
      <c r="G425" s="283"/>
      <c r="H425" s="283"/>
      <c r="I425" s="229">
        <f t="shared" si="10"/>
        <v>0</v>
      </c>
      <c r="J425" s="285"/>
      <c r="K425" s="285"/>
      <c r="L425" s="285"/>
      <c r="M425" s="285"/>
      <c r="N425" s="284"/>
      <c r="O425" s="159"/>
    </row>
    <row r="426" spans="1:15" ht="13.5" thickBot="1">
      <c r="A426" s="64"/>
      <c r="B426" s="11" t="s">
        <v>282</v>
      </c>
      <c r="C426" s="190">
        <v>0</v>
      </c>
      <c r="D426" s="280"/>
      <c r="E426" s="280"/>
      <c r="F426" s="280"/>
      <c r="G426" s="280"/>
      <c r="H426" s="280"/>
      <c r="I426" s="229">
        <f t="shared" si="10"/>
        <v>0</v>
      </c>
      <c r="J426" s="282"/>
      <c r="K426" s="282"/>
      <c r="L426" s="282"/>
      <c r="M426" s="282"/>
      <c r="N426" s="281"/>
      <c r="O426" s="146">
        <f>C426+I426-N426</f>
        <v>0</v>
      </c>
    </row>
    <row r="427" spans="1:15" ht="13.5" thickBot="1">
      <c r="A427" s="307"/>
      <c r="B427" s="50"/>
      <c r="C427" s="77"/>
      <c r="D427" s="283"/>
      <c r="E427" s="283"/>
      <c r="F427" s="283"/>
      <c r="G427" s="283"/>
      <c r="H427" s="283"/>
      <c r="I427" s="229">
        <f t="shared" si="10"/>
        <v>0</v>
      </c>
      <c r="J427" s="285"/>
      <c r="K427" s="285"/>
      <c r="L427" s="285"/>
      <c r="M427" s="285"/>
      <c r="N427" s="284"/>
      <c r="O427" s="159"/>
    </row>
    <row r="428" spans="1:15" ht="13.5" thickBot="1">
      <c r="A428" s="64"/>
      <c r="B428" s="11" t="s">
        <v>303</v>
      </c>
      <c r="C428" s="190">
        <v>0</v>
      </c>
      <c r="D428" s="280"/>
      <c r="E428" s="280"/>
      <c r="F428" s="280"/>
      <c r="G428" s="280"/>
      <c r="H428" s="102">
        <f>D428+E428+F428+G428</f>
        <v>0</v>
      </c>
      <c r="I428" s="229">
        <f t="shared" si="10"/>
        <v>0</v>
      </c>
      <c r="J428" s="109"/>
      <c r="K428" s="109"/>
      <c r="L428" s="109"/>
      <c r="M428" s="109"/>
      <c r="N428" s="236">
        <f>J428+K428+L428+M428</f>
        <v>0</v>
      </c>
      <c r="O428" s="146">
        <f>C428+I428-N428</f>
        <v>0</v>
      </c>
    </row>
    <row r="429" spans="1:15" ht="13.5" thickBot="1">
      <c r="A429" s="65"/>
      <c r="B429" s="48"/>
      <c r="C429" s="76"/>
      <c r="D429" s="273"/>
      <c r="E429" s="273"/>
      <c r="F429" s="273"/>
      <c r="G429" s="273"/>
      <c r="H429" s="273"/>
      <c r="I429" s="229">
        <f t="shared" si="10"/>
        <v>0</v>
      </c>
      <c r="J429" s="275"/>
      <c r="K429" s="275"/>
      <c r="L429" s="275"/>
      <c r="M429" s="275"/>
      <c r="N429" s="274"/>
      <c r="O429" s="276"/>
    </row>
    <row r="430" spans="1:15" ht="13.5" thickBot="1">
      <c r="A430" s="265"/>
      <c r="B430" s="305" t="s">
        <v>104</v>
      </c>
      <c r="C430" s="306">
        <f>C340+C342+C344+C346+C348+C350+C352+C354+C356+C360+C362+C364+C366+C369+C371+C373+C374+C376+C378+C380+C382+C384+C386+C388+C390+C392+C358+C394+C396+C398+C400+C402+C404+C406+C408+C410+C412+C414+C416+C418+C420+C422+C424+C426+C428</f>
        <v>936215.3699999999</v>
      </c>
      <c r="D430" s="306">
        <f>D340+D342+D344+D346+D348+D350+D352+D354+D356+D360+D362+D364+D366+D369+D371+D373+D374+D376+D378+D380+D382+D384+D386+D388+D390+D392+D358+D394+D396+D398+D400+D402+D404+D406+D408+D410+D412+D414+D416+D418+D420+D422+D424+D426+D428</f>
        <v>273274.49</v>
      </c>
      <c r="E430" s="306">
        <f>E340+E342+E344+E346+E348+E350+E352+E354+E356+E360+E362+E364+E366+E369+E371+E373+E374+E376+E378+E380+E382+E384+E386+E388+E390+E392+E358+E394+E396+E398+E400+E402+E404+E406+E408+E410+E412+E414+E416+E418+E420+E422+E424+E426+E428</f>
        <v>275367.98</v>
      </c>
      <c r="F430" s="306">
        <f>F340+F342+F344+F346+F348+F350+F352+F354+F356+F360+F362+F364+F366+F369+F371+F373+F374+F376+F378+F380+F382+F384+F386+F388+F390+F392+F358+F394+F396+F398+F400+F402+F404+F406+F408+F410+F412+F414+F416+F418+F420+F422+F424+F426+F428</f>
        <v>299983.4600000001</v>
      </c>
      <c r="G430" s="306">
        <f>G340+G342+G344+G346+G348+G350+G352+G354+G356+G360+G362+G364+G366+G369+G371+G373+G374+G376+G378+G380+G382+G384+G386+G388+G390+G392+G358+G394+G396+G398+G400+G402+G404+G406+G408+G410+G412+G414+G416+G418+G420+G422+G424+G426+G428</f>
        <v>381294.34</v>
      </c>
      <c r="H430" s="291">
        <f>D430+E430+F430+G430</f>
        <v>1229920.27</v>
      </c>
      <c r="I430" s="306">
        <f>I340+I342+I344+I346+I348+I350+I352+I354+I356+I360+I362+I364+I366+I369+I371+I373+I374+I376+I378+I380+I382+I384+I386+I388+I390+I392+I358+I394+I396+I398+I400+I402+I404+I406+I408+I410+I412+I414+I416+I418+I420+I422+I424+I426+I428</f>
        <v>744503.7953995158</v>
      </c>
      <c r="J430" s="306">
        <f>J340+J342+J344+J346+J348+J350+J352+J354+J356+J360+J362+J364+J366+J369+J371+J373+J374+J376+J378+J380+J382+J384+J386+J388+J390+J392+J358+J394+J396+J398+J400+J402+J404+J406+J408+J410+J412+J414+J416+J418+J420+J422+J424+J426+J428</f>
        <v>0</v>
      </c>
      <c r="K430" s="306">
        <f>K340+K342+K344+K346+K348+K350+K352+K354+K356+K360+K362+K364+K366+K369+K371+K373+K374+K376+K378+K380+K382+K384+K386+K388+K390+K392+K358+K394+K396+K398+K400+K402+K404+K406+K408+K410+K412+K414+K416+K418+K420+K422+K424+K426+K428</f>
        <v>0</v>
      </c>
      <c r="L430" s="306">
        <f>L340+L342+L344+L346+L348+L350+L352+L354+L356+L360+L362+L364+L366+L369+L371+L373+L374+L376+L378+L380+L382+L384+L386+L388+L390+L392+L358+L394+L396+L398+L400+L402+L404+L406+L408+L410+L412+L414+L416+L418+L420+L422+L424+L426+L428</f>
        <v>0</v>
      </c>
      <c r="M430" s="306">
        <f>M340+M342+M344+M346+M348+M350+M352+M354+M356+M360+M362+M364+M366+M369+M371+M373+M374+M376+M378+M380+M382+M384+M386+M388+M390+M392+M358+M394+M396+M398+M400+M402+M404+M406+M408+M410+M412+M414+M416+M418+M420+M422+M424+M426+M428</f>
        <v>0</v>
      </c>
      <c r="N430" s="292">
        <f>J430+K430+L430+M430</f>
        <v>0</v>
      </c>
      <c r="O430" s="306">
        <f>O340+O342+O344+O346+O348+O350+O352+O354+O356+O360+O362+O364+O366+O369+O371+O373+O374+O376+O378+O380+O382+O384+O386+O388+O390+O392+O358+O394+O396+O398+O400+O402+O404+O406+O408+O410+O412+O414+O416+O418+O420+O422+O424+O426+O428</f>
        <v>1680719.1653995158</v>
      </c>
    </row>
    <row r="431" spans="1:15" ht="13.5" thickBot="1">
      <c r="A431" s="1"/>
      <c r="B431" s="134" t="s">
        <v>384</v>
      </c>
      <c r="C431" s="70"/>
      <c r="D431" s="42"/>
      <c r="E431" s="42"/>
      <c r="F431" s="42"/>
      <c r="G431" s="42"/>
      <c r="H431" s="137"/>
      <c r="I431" s="229">
        <f>H430-I430</f>
        <v>485416.47460048425</v>
      </c>
      <c r="J431" s="42"/>
      <c r="K431" s="42"/>
      <c r="L431" s="42"/>
      <c r="M431" s="42"/>
      <c r="N431" s="145"/>
      <c r="O431" s="146"/>
    </row>
    <row r="432" spans="1:15" ht="13.5" thickBot="1">
      <c r="A432" s="7"/>
      <c r="B432" s="135"/>
      <c r="C432" s="186"/>
      <c r="D432" s="42"/>
      <c r="E432" s="42"/>
      <c r="F432" s="42"/>
      <c r="G432" s="42"/>
      <c r="H432" s="137"/>
      <c r="I432" s="229"/>
      <c r="J432" s="42"/>
      <c r="K432" s="42"/>
      <c r="L432" s="42"/>
      <c r="M432" s="42"/>
      <c r="N432" s="145"/>
      <c r="O432" s="146"/>
    </row>
    <row r="433" spans="1:15" ht="13.5" thickBot="1">
      <c r="A433" s="154"/>
      <c r="B433" s="155" t="s">
        <v>5</v>
      </c>
      <c r="C433" s="259"/>
      <c r="D433" s="167"/>
      <c r="E433" s="167"/>
      <c r="F433" s="167"/>
      <c r="G433" s="167"/>
      <c r="H433" s="163"/>
      <c r="I433" s="243">
        <f>I432+I431+I430</f>
        <v>1229920.27</v>
      </c>
      <c r="J433" s="167"/>
      <c r="K433" s="167"/>
      <c r="L433" s="167"/>
      <c r="M433" s="167"/>
      <c r="N433" s="164"/>
      <c r="O433" s="243"/>
    </row>
    <row r="434" spans="1:15" ht="12.75">
      <c r="A434" s="308"/>
      <c r="B434" s="308"/>
      <c r="C434" s="303"/>
      <c r="D434" s="208"/>
      <c r="E434" s="208"/>
      <c r="F434" s="74"/>
      <c r="G434" s="74"/>
      <c r="H434" s="309"/>
      <c r="I434" s="310"/>
      <c r="J434" s="74"/>
      <c r="K434" s="74"/>
      <c r="L434" s="74"/>
      <c r="M434" s="74"/>
      <c r="N434" s="311"/>
      <c r="O434" s="312"/>
    </row>
    <row r="435" spans="1:15" ht="12.75">
      <c r="A435" s="308"/>
      <c r="B435" s="308"/>
      <c r="C435" s="303"/>
      <c r="D435" s="208"/>
      <c r="E435" s="208"/>
      <c r="F435" s="74"/>
      <c r="G435" s="74"/>
      <c r="H435" s="309"/>
      <c r="I435" s="310"/>
      <c r="J435" s="74"/>
      <c r="K435" s="74"/>
      <c r="L435" s="74"/>
      <c r="M435" s="74"/>
      <c r="N435" s="311"/>
      <c r="O435" s="312"/>
    </row>
    <row r="436" spans="1:15" ht="12.75">
      <c r="A436" s="308"/>
      <c r="B436" s="308"/>
      <c r="C436" s="303"/>
      <c r="D436" s="208"/>
      <c r="E436" s="208"/>
      <c r="F436" s="74"/>
      <c r="G436" s="74"/>
      <c r="H436" s="309"/>
      <c r="I436" s="310"/>
      <c r="J436" s="74"/>
      <c r="K436" s="74"/>
      <c r="L436" s="74"/>
      <c r="M436" s="74"/>
      <c r="N436" s="311"/>
      <c r="O436" s="312"/>
    </row>
    <row r="437" spans="1:15" ht="12.75">
      <c r="A437" s="12"/>
      <c r="B437" s="12"/>
      <c r="C437" s="69"/>
      <c r="D437" s="128"/>
      <c r="E437" s="128"/>
      <c r="F437" s="75"/>
      <c r="G437" s="75"/>
      <c r="H437" s="75"/>
      <c r="I437" s="75"/>
      <c r="J437" s="75"/>
      <c r="K437" s="75"/>
      <c r="L437" s="75"/>
      <c r="M437" s="75"/>
      <c r="N437" s="129"/>
      <c r="O437" s="69"/>
    </row>
    <row r="438" spans="1:15" ht="12.75">
      <c r="A438" s="253"/>
      <c r="B438" s="253"/>
      <c r="C438" s="253"/>
      <c r="D438" s="254"/>
      <c r="E438" s="254"/>
      <c r="F438" s="255"/>
      <c r="G438" s="255"/>
      <c r="H438" s="255"/>
      <c r="I438" s="255"/>
      <c r="J438" s="255"/>
      <c r="K438" s="255"/>
      <c r="L438" s="255"/>
      <c r="M438" s="255"/>
      <c r="N438" s="256"/>
      <c r="O438" s="253"/>
    </row>
    <row r="439" spans="1:15" ht="12.75">
      <c r="A439" s="69"/>
      <c r="B439" s="69"/>
      <c r="C439" s="69"/>
      <c r="D439" s="125"/>
      <c r="E439" s="125"/>
      <c r="F439" s="75"/>
      <c r="G439" s="75"/>
      <c r="H439" s="75"/>
      <c r="I439" s="75"/>
      <c r="J439" s="75"/>
      <c r="K439" s="75"/>
      <c r="L439" s="75"/>
      <c r="M439" s="75"/>
      <c r="N439" s="129"/>
      <c r="O439" s="69"/>
    </row>
    <row r="440" spans="1:15" ht="12.75">
      <c r="A440" s="69"/>
      <c r="B440" s="69"/>
      <c r="C440" s="69"/>
      <c r="D440" s="125"/>
      <c r="E440" s="125"/>
      <c r="F440" s="75"/>
      <c r="G440" s="75"/>
      <c r="H440" s="75"/>
      <c r="I440" s="75"/>
      <c r="J440" s="75"/>
      <c r="K440" s="75"/>
      <c r="L440" s="75"/>
      <c r="M440" s="75"/>
      <c r="N440" s="129"/>
      <c r="O440" s="69"/>
    </row>
    <row r="441" spans="1:15" ht="12.75">
      <c r="A441" s="69"/>
      <c r="B441" s="69"/>
      <c r="C441" s="69"/>
      <c r="D441" s="125"/>
      <c r="E441" s="125"/>
      <c r="F441" s="75"/>
      <c r="G441" s="75"/>
      <c r="H441" s="75"/>
      <c r="I441" s="75"/>
      <c r="J441" s="75"/>
      <c r="K441" s="75"/>
      <c r="L441" s="75"/>
      <c r="M441" s="75"/>
      <c r="N441" s="129"/>
      <c r="O441" s="69"/>
    </row>
    <row r="442" spans="1:15" ht="12.75">
      <c r="A442" s="12"/>
      <c r="B442" s="12"/>
      <c r="C442" s="69"/>
      <c r="D442" s="125"/>
      <c r="E442" s="125"/>
      <c r="F442" s="75"/>
      <c r="G442" s="75"/>
      <c r="H442" s="75"/>
      <c r="I442" s="75"/>
      <c r="J442" s="75"/>
      <c r="K442" s="75"/>
      <c r="L442" s="75"/>
      <c r="M442" s="75"/>
      <c r="N442" s="129"/>
      <c r="O442" s="69"/>
    </row>
    <row r="443" spans="1:15" ht="12.75">
      <c r="A443" s="12"/>
      <c r="B443" s="12"/>
      <c r="C443" s="69"/>
      <c r="D443" s="125"/>
      <c r="E443" s="125"/>
      <c r="F443" s="75"/>
      <c r="G443" s="75"/>
      <c r="H443" s="75"/>
      <c r="I443" s="75"/>
      <c r="J443" s="75"/>
      <c r="K443" s="75"/>
      <c r="L443" s="75"/>
      <c r="M443" s="75"/>
      <c r="N443" s="129"/>
      <c r="O443" s="69"/>
    </row>
    <row r="444" spans="1:15" ht="13.5" thickBot="1">
      <c r="A444" s="12"/>
      <c r="B444" s="17" t="s">
        <v>362</v>
      </c>
      <c r="C444" s="252" t="s">
        <v>295</v>
      </c>
      <c r="D444" s="330"/>
      <c r="E444" s="12"/>
      <c r="F444" s="17" t="s">
        <v>360</v>
      </c>
      <c r="G444" s="75"/>
      <c r="H444" s="75"/>
      <c r="I444" s="75"/>
      <c r="J444" s="75"/>
      <c r="K444" s="75"/>
      <c r="L444" s="75"/>
      <c r="M444" s="75"/>
      <c r="N444" s="129"/>
      <c r="O444" s="69"/>
    </row>
    <row r="445" spans="1:15" ht="13.5" thickBot="1">
      <c r="A445" s="7"/>
      <c r="B445" s="7" t="s">
        <v>94</v>
      </c>
      <c r="C445" s="209"/>
      <c r="D445" s="240"/>
      <c r="E445" s="240" t="s">
        <v>395</v>
      </c>
      <c r="F445" s="232"/>
      <c r="G445" s="232"/>
      <c r="H445" s="233"/>
      <c r="I445" s="223"/>
      <c r="J445" s="249"/>
      <c r="K445" s="85" t="s">
        <v>396</v>
      </c>
      <c r="L445" s="85"/>
      <c r="M445" s="86"/>
      <c r="N445" s="89"/>
      <c r="O445" s="115"/>
    </row>
    <row r="446" spans="1:15" ht="68.25" thickBot="1">
      <c r="A446" s="27"/>
      <c r="B446" s="27"/>
      <c r="C446" s="331" t="s">
        <v>406</v>
      </c>
      <c r="D446" s="262" t="s">
        <v>220</v>
      </c>
      <c r="E446" s="262" t="s">
        <v>318</v>
      </c>
      <c r="F446" s="510" t="s">
        <v>349</v>
      </c>
      <c r="G446" s="231" t="s">
        <v>302</v>
      </c>
      <c r="H446" s="234" t="s">
        <v>411</v>
      </c>
      <c r="I446" s="90" t="s">
        <v>413</v>
      </c>
      <c r="J446" s="262">
        <v>1</v>
      </c>
      <c r="K446" s="88">
        <v>2</v>
      </c>
      <c r="L446" s="88">
        <v>3</v>
      </c>
      <c r="M446" s="88">
        <v>4</v>
      </c>
      <c r="N446" s="235" t="s">
        <v>400</v>
      </c>
      <c r="O446" s="116" t="s">
        <v>401</v>
      </c>
    </row>
    <row r="447" spans="1:15" ht="13.5" thickBot="1">
      <c r="A447" s="263"/>
      <c r="B447" s="430"/>
      <c r="C447" s="475"/>
      <c r="D447" s="476"/>
      <c r="E447" s="476"/>
      <c r="F447" s="240"/>
      <c r="G447" s="81"/>
      <c r="H447" s="477"/>
      <c r="I447" s="478"/>
      <c r="J447" s="85"/>
      <c r="K447" s="249"/>
      <c r="L447" s="249"/>
      <c r="M447" s="249"/>
      <c r="N447" s="479"/>
      <c r="O447" s="480"/>
    </row>
    <row r="448" spans="1:15" ht="13.5" thickBot="1">
      <c r="A448" s="314"/>
      <c r="B448" s="58" t="s">
        <v>121</v>
      </c>
      <c r="C448" s="416">
        <v>133259.5</v>
      </c>
      <c r="D448" s="102">
        <v>43476.54</v>
      </c>
      <c r="E448" s="102">
        <v>43476.54</v>
      </c>
      <c r="F448" s="102">
        <v>43476.54</v>
      </c>
      <c r="G448" s="102">
        <v>43476.54</v>
      </c>
      <c r="H448" s="102">
        <f>D448+E448+F448+G448</f>
        <v>173906.16</v>
      </c>
      <c r="I448" s="229">
        <f aca="true" t="shared" si="11" ref="I448:I511">H448/1.4/1.18</f>
        <v>105270.0726392252</v>
      </c>
      <c r="J448" s="109"/>
      <c r="K448" s="109"/>
      <c r="L448" s="109"/>
      <c r="M448" s="109"/>
      <c r="N448" s="236">
        <f>J448+K448+L448+M448</f>
        <v>0</v>
      </c>
      <c r="O448" s="146">
        <f>C448+I448-N448</f>
        <v>238529.5726392252</v>
      </c>
    </row>
    <row r="449" spans="1:15" ht="13.5" thickBot="1">
      <c r="A449" s="48"/>
      <c r="B449" s="48"/>
      <c r="C449" s="72"/>
      <c r="D449" s="103"/>
      <c r="E449" s="103"/>
      <c r="F449" s="103"/>
      <c r="G449" s="104"/>
      <c r="H449" s="104"/>
      <c r="I449" s="229">
        <f t="shared" si="11"/>
        <v>0</v>
      </c>
      <c r="J449" s="110"/>
      <c r="K449" s="110"/>
      <c r="L449" s="110"/>
      <c r="M449" s="110"/>
      <c r="N449" s="111"/>
      <c r="O449" s="119"/>
    </row>
    <row r="450" spans="1:15" ht="13.5" thickBot="1">
      <c r="A450" s="314"/>
      <c r="B450" s="80" t="s">
        <v>122</v>
      </c>
      <c r="C450" s="416">
        <v>149858.17</v>
      </c>
      <c r="D450" s="102">
        <v>16047.96</v>
      </c>
      <c r="E450" s="102">
        <v>16081.11</v>
      </c>
      <c r="F450" s="102">
        <v>16047.96</v>
      </c>
      <c r="G450" s="102">
        <v>18067.07</v>
      </c>
      <c r="H450" s="102">
        <f>D450+E450+F450+G450</f>
        <v>66244.1</v>
      </c>
      <c r="I450" s="229">
        <f t="shared" si="11"/>
        <v>40099.33414043584</v>
      </c>
      <c r="J450" s="109"/>
      <c r="K450" s="109"/>
      <c r="L450" s="109"/>
      <c r="M450" s="109"/>
      <c r="N450" s="236">
        <f>J450+K450+L450+M450</f>
        <v>0</v>
      </c>
      <c r="O450" s="146">
        <f>C450+I450-N450</f>
        <v>189957.50414043586</v>
      </c>
    </row>
    <row r="451" spans="1:15" ht="13.5" thickBot="1">
      <c r="A451" s="8"/>
      <c r="B451" s="48"/>
      <c r="C451" s="75"/>
      <c r="D451" s="94"/>
      <c r="E451" s="94"/>
      <c r="F451" s="94"/>
      <c r="G451" s="95"/>
      <c r="H451" s="95"/>
      <c r="I451" s="229">
        <f t="shared" si="11"/>
        <v>0</v>
      </c>
      <c r="J451" s="107"/>
      <c r="K451" s="107"/>
      <c r="L451" s="107"/>
      <c r="M451" s="107"/>
      <c r="N451" s="112"/>
      <c r="O451" s="119"/>
    </row>
    <row r="452" spans="1:15" ht="13.5" thickBot="1">
      <c r="A452" s="314"/>
      <c r="B452" s="80" t="s">
        <v>123</v>
      </c>
      <c r="C452" s="416">
        <v>23272.91</v>
      </c>
      <c r="D452" s="102">
        <v>14065.92</v>
      </c>
      <c r="E452" s="102">
        <v>14065.92</v>
      </c>
      <c r="F452" s="102">
        <v>14065.92</v>
      </c>
      <c r="G452" s="102">
        <v>14065.92</v>
      </c>
      <c r="H452" s="102">
        <f>D452+E452+F452+G452</f>
        <v>56263.68</v>
      </c>
      <c r="I452" s="229">
        <f t="shared" si="11"/>
        <v>34057.9176755448</v>
      </c>
      <c r="J452" s="109"/>
      <c r="K452" s="109"/>
      <c r="L452" s="109"/>
      <c r="M452" s="109"/>
      <c r="N452" s="236">
        <f>J452+K452+L452+M452</f>
        <v>0</v>
      </c>
      <c r="O452" s="146">
        <f>C452+I452-N452</f>
        <v>57330.8276755448</v>
      </c>
    </row>
    <row r="453" spans="1:15" ht="13.5" thickBot="1">
      <c r="A453" s="8"/>
      <c r="B453" s="48"/>
      <c r="C453" s="75"/>
      <c r="D453" s="94"/>
      <c r="E453" s="94"/>
      <c r="F453" s="94"/>
      <c r="G453" s="95"/>
      <c r="H453" s="95"/>
      <c r="I453" s="229">
        <f t="shared" si="11"/>
        <v>0</v>
      </c>
      <c r="J453" s="107"/>
      <c r="K453" s="107"/>
      <c r="L453" s="107"/>
      <c r="M453" s="107"/>
      <c r="N453" s="112"/>
      <c r="O453" s="119"/>
    </row>
    <row r="454" spans="1:15" ht="13.5" thickBot="1">
      <c r="A454" s="314"/>
      <c r="B454" s="80" t="s">
        <v>124</v>
      </c>
      <c r="C454" s="416">
        <v>0</v>
      </c>
      <c r="D454" s="102"/>
      <c r="E454" s="102"/>
      <c r="F454" s="102"/>
      <c r="G454" s="102"/>
      <c r="H454" s="102">
        <f>D454+E454+F454+G454</f>
        <v>0</v>
      </c>
      <c r="I454" s="229">
        <f t="shared" si="11"/>
        <v>0</v>
      </c>
      <c r="J454" s="109"/>
      <c r="K454" s="109"/>
      <c r="L454" s="109"/>
      <c r="M454" s="109"/>
      <c r="N454" s="236">
        <f>J454+K454+L454+M454</f>
        <v>0</v>
      </c>
      <c r="O454" s="146">
        <f>C454+I454-N454</f>
        <v>0</v>
      </c>
    </row>
    <row r="455" spans="1:15" ht="13.5" thickBot="1">
      <c r="A455" s="9"/>
      <c r="B455" s="48"/>
      <c r="C455" s="75"/>
      <c r="D455" s="94"/>
      <c r="E455" s="94"/>
      <c r="F455" s="94"/>
      <c r="G455" s="95"/>
      <c r="H455" s="95"/>
      <c r="I455" s="229">
        <f t="shared" si="11"/>
        <v>0</v>
      </c>
      <c r="J455" s="107"/>
      <c r="K455" s="107"/>
      <c r="L455" s="107"/>
      <c r="M455" s="107"/>
      <c r="N455" s="112"/>
      <c r="O455" s="119"/>
    </row>
    <row r="456" spans="1:15" ht="13.5" thickBot="1">
      <c r="A456" s="51"/>
      <c r="B456" s="8" t="s">
        <v>125</v>
      </c>
      <c r="C456" s="190">
        <v>2015.74</v>
      </c>
      <c r="D456" s="102">
        <v>1998</v>
      </c>
      <c r="E456" s="102">
        <v>1998</v>
      </c>
      <c r="F456" s="102">
        <v>3836.79</v>
      </c>
      <c r="G456" s="95">
        <v>4512.81</v>
      </c>
      <c r="H456" s="102">
        <f>D456+E456+F456+G456</f>
        <v>12345.6</v>
      </c>
      <c r="I456" s="229">
        <f t="shared" si="11"/>
        <v>7473.12348668281</v>
      </c>
      <c r="J456" s="109"/>
      <c r="K456" s="109"/>
      <c r="L456" s="109"/>
      <c r="M456" s="109"/>
      <c r="N456" s="236">
        <f>J456+K456+L456+M456</f>
        <v>0</v>
      </c>
      <c r="O456" s="146">
        <f>C456+I456-N456</f>
        <v>9488.86348668281</v>
      </c>
    </row>
    <row r="457" spans="1:15" ht="13.5" thickBot="1">
      <c r="A457" s="44"/>
      <c r="B457" s="44"/>
      <c r="C457" s="75"/>
      <c r="D457" s="94"/>
      <c r="E457" s="94"/>
      <c r="F457" s="94"/>
      <c r="G457" s="95"/>
      <c r="H457" s="95"/>
      <c r="I457" s="229">
        <f t="shared" si="11"/>
        <v>0</v>
      </c>
      <c r="J457" s="107"/>
      <c r="K457" s="107"/>
      <c r="L457" s="107"/>
      <c r="M457" s="107"/>
      <c r="N457" s="112"/>
      <c r="O457" s="119"/>
    </row>
    <row r="458" spans="1:15" ht="13.5" thickBot="1">
      <c r="A458" s="44"/>
      <c r="B458" s="44" t="s">
        <v>126</v>
      </c>
      <c r="C458" s="78">
        <v>0</v>
      </c>
      <c r="D458" s="94"/>
      <c r="E458" s="94"/>
      <c r="F458" s="94"/>
      <c r="G458" s="95"/>
      <c r="H458" s="95"/>
      <c r="I458" s="229">
        <f t="shared" si="11"/>
        <v>0</v>
      </c>
      <c r="J458" s="107"/>
      <c r="K458" s="107"/>
      <c r="L458" s="107"/>
      <c r="M458" s="107"/>
      <c r="N458" s="120"/>
      <c r="O458" s="146">
        <f>C458+I458-N458</f>
        <v>0</v>
      </c>
    </row>
    <row r="459" spans="1:15" ht="13.5" thickBot="1">
      <c r="A459" s="51"/>
      <c r="B459" s="47"/>
      <c r="C459" s="190"/>
      <c r="D459" s="102"/>
      <c r="E459" s="102"/>
      <c r="F459" s="102"/>
      <c r="G459" s="102"/>
      <c r="H459" s="102">
        <f>D459+E459+F459+G459</f>
        <v>0</v>
      </c>
      <c r="I459" s="229">
        <f t="shared" si="11"/>
        <v>0</v>
      </c>
      <c r="J459" s="109"/>
      <c r="K459" s="109"/>
      <c r="L459" s="109"/>
      <c r="M459" s="109"/>
      <c r="N459" s="236">
        <f>J459+K459+L459+M459</f>
        <v>0</v>
      </c>
      <c r="O459" s="444"/>
    </row>
    <row r="460" spans="1:15" ht="13.5" thickBot="1">
      <c r="A460" s="314"/>
      <c r="B460" s="80" t="s">
        <v>127</v>
      </c>
      <c r="C460" s="416">
        <v>0</v>
      </c>
      <c r="D460" s="102"/>
      <c r="E460" s="102"/>
      <c r="F460" s="102"/>
      <c r="G460" s="102"/>
      <c r="H460" s="102">
        <f>D460+E460+F460+G460</f>
        <v>0</v>
      </c>
      <c r="I460" s="229">
        <f t="shared" si="11"/>
        <v>0</v>
      </c>
      <c r="J460" s="109"/>
      <c r="K460" s="109"/>
      <c r="L460" s="109"/>
      <c r="M460" s="109"/>
      <c r="N460" s="236">
        <f>J460+K460+L460+M460</f>
        <v>0</v>
      </c>
      <c r="O460" s="146">
        <f>C460+I460-N460</f>
        <v>0</v>
      </c>
    </row>
    <row r="461" spans="1:15" ht="13.5" thickBot="1">
      <c r="A461" s="44"/>
      <c r="B461" s="52"/>
      <c r="C461" s="75"/>
      <c r="D461" s="94"/>
      <c r="E461" s="94"/>
      <c r="F461" s="94"/>
      <c r="G461" s="95"/>
      <c r="H461" s="95"/>
      <c r="I461" s="229">
        <f t="shared" si="11"/>
        <v>0</v>
      </c>
      <c r="J461" s="107"/>
      <c r="K461" s="107"/>
      <c r="L461" s="107"/>
      <c r="M461" s="107"/>
      <c r="N461" s="112"/>
      <c r="O461" s="119"/>
    </row>
    <row r="462" spans="1:15" ht="13.5" thickBot="1">
      <c r="A462" s="314"/>
      <c r="B462" s="58" t="s">
        <v>128</v>
      </c>
      <c r="C462" s="416">
        <v>0</v>
      </c>
      <c r="D462" s="102"/>
      <c r="E462" s="102"/>
      <c r="F462" s="102"/>
      <c r="G462" s="102"/>
      <c r="H462" s="102">
        <f>D462+E462+F462+G462</f>
        <v>0</v>
      </c>
      <c r="I462" s="229">
        <f t="shared" si="11"/>
        <v>0</v>
      </c>
      <c r="J462" s="109"/>
      <c r="K462" s="109"/>
      <c r="L462" s="109"/>
      <c r="M462" s="109"/>
      <c r="N462" s="236">
        <f>J462+K462+L462+M462</f>
        <v>0</v>
      </c>
      <c r="O462" s="146">
        <f>C462+I462-N462</f>
        <v>0</v>
      </c>
    </row>
    <row r="463" spans="1:15" ht="13.5" thickBot="1">
      <c r="A463" s="8"/>
      <c r="B463" s="48"/>
      <c r="C463" s="75"/>
      <c r="D463" s="94"/>
      <c r="E463" s="94"/>
      <c r="F463" s="94"/>
      <c r="G463" s="95"/>
      <c r="H463" s="95"/>
      <c r="I463" s="229">
        <f t="shared" si="11"/>
        <v>0</v>
      </c>
      <c r="J463" s="107"/>
      <c r="K463" s="107"/>
      <c r="L463" s="107"/>
      <c r="M463" s="107"/>
      <c r="N463" s="120"/>
      <c r="O463" s="122"/>
    </row>
    <row r="464" spans="1:15" ht="13.5" thickBot="1">
      <c r="A464" s="314"/>
      <c r="B464" s="80" t="s">
        <v>129</v>
      </c>
      <c r="C464" s="416">
        <v>63297.51</v>
      </c>
      <c r="D464" s="102">
        <v>46784.55</v>
      </c>
      <c r="E464" s="102">
        <v>40420.61</v>
      </c>
      <c r="F464" s="102">
        <v>45140.15</v>
      </c>
      <c r="G464" s="102">
        <v>73861.64</v>
      </c>
      <c r="H464" s="102">
        <f>D464+E464+F464+G464</f>
        <v>206206.95</v>
      </c>
      <c r="I464" s="229">
        <f t="shared" si="11"/>
        <v>124822.60895883778</v>
      </c>
      <c r="J464" s="109"/>
      <c r="K464" s="109"/>
      <c r="L464" s="109"/>
      <c r="M464" s="109"/>
      <c r="N464" s="236">
        <f>J464+K464+L464+M464</f>
        <v>0</v>
      </c>
      <c r="O464" s="146">
        <f>C464+I464-N464</f>
        <v>188120.1189588378</v>
      </c>
    </row>
    <row r="465" spans="1:15" ht="13.5" thickBot="1">
      <c r="A465" s="8"/>
      <c r="B465" s="48"/>
      <c r="C465" s="75"/>
      <c r="D465" s="94"/>
      <c r="E465" s="94"/>
      <c r="F465" s="94"/>
      <c r="G465" s="95"/>
      <c r="H465" s="95"/>
      <c r="I465" s="229">
        <f t="shared" si="11"/>
        <v>0</v>
      </c>
      <c r="J465" s="107"/>
      <c r="K465" s="107"/>
      <c r="L465" s="107"/>
      <c r="M465" s="107"/>
      <c r="N465" s="120"/>
      <c r="O465" s="123"/>
    </row>
    <row r="466" spans="1:15" ht="13.5" thickBot="1">
      <c r="A466" s="314"/>
      <c r="B466" s="58" t="s">
        <v>50</v>
      </c>
      <c r="C466" s="416">
        <v>0</v>
      </c>
      <c r="D466" s="102"/>
      <c r="E466" s="102"/>
      <c r="F466" s="102"/>
      <c r="G466" s="102"/>
      <c r="H466" s="102">
        <f>D466+E466+F466+G466</f>
        <v>0</v>
      </c>
      <c r="I466" s="229">
        <f t="shared" si="11"/>
        <v>0</v>
      </c>
      <c r="J466" s="109"/>
      <c r="K466" s="109"/>
      <c r="L466" s="109"/>
      <c r="M466" s="109"/>
      <c r="N466" s="236">
        <f>J466+K466+L466+M466</f>
        <v>0</v>
      </c>
      <c r="O466" s="146">
        <f>C466+I466-N466</f>
        <v>0</v>
      </c>
    </row>
    <row r="467" spans="1:15" ht="13.5" thickBot="1">
      <c r="A467" s="8"/>
      <c r="B467" s="48"/>
      <c r="C467" s="75"/>
      <c r="D467" s="94"/>
      <c r="E467" s="94"/>
      <c r="F467" s="94"/>
      <c r="G467" s="95"/>
      <c r="H467" s="95"/>
      <c r="I467" s="229">
        <f t="shared" si="11"/>
        <v>0</v>
      </c>
      <c r="J467" s="107"/>
      <c r="K467" s="107"/>
      <c r="L467" s="107"/>
      <c r="M467" s="107"/>
      <c r="N467" s="120"/>
      <c r="O467" s="123"/>
    </row>
    <row r="468" spans="1:15" ht="13.5" thickBot="1">
      <c r="A468" s="314"/>
      <c r="B468" s="80" t="s">
        <v>131</v>
      </c>
      <c r="C468" s="416">
        <v>18325.17</v>
      </c>
      <c r="D468" s="102">
        <v>3921.39</v>
      </c>
      <c r="E468" s="102">
        <v>3921.39</v>
      </c>
      <c r="F468" s="102">
        <v>3921.39</v>
      </c>
      <c r="G468" s="102">
        <v>3921.39</v>
      </c>
      <c r="H468" s="102">
        <f>D468+E468+F468+G468</f>
        <v>15685.56</v>
      </c>
      <c r="I468" s="229">
        <f t="shared" si="11"/>
        <v>9494.89104116223</v>
      </c>
      <c r="J468" s="109"/>
      <c r="K468" s="109"/>
      <c r="L468" s="109"/>
      <c r="M468" s="109"/>
      <c r="N468" s="236">
        <f>J468+K468+L468+M468</f>
        <v>0</v>
      </c>
      <c r="O468" s="146">
        <f>C468+I468-N468</f>
        <v>27820.061041162226</v>
      </c>
    </row>
    <row r="469" spans="1:15" ht="13.5" thickBot="1">
      <c r="A469" s="8"/>
      <c r="B469" s="48"/>
      <c r="C469" s="75"/>
      <c r="D469" s="94"/>
      <c r="E469" s="94"/>
      <c r="F469" s="94"/>
      <c r="G469" s="95"/>
      <c r="H469" s="95"/>
      <c r="I469" s="229">
        <f t="shared" si="11"/>
        <v>0</v>
      </c>
      <c r="J469" s="107"/>
      <c r="K469" s="107"/>
      <c r="L469" s="107"/>
      <c r="M469" s="107"/>
      <c r="N469" s="120"/>
      <c r="O469" s="123"/>
    </row>
    <row r="470" spans="1:15" ht="13.5" thickBot="1">
      <c r="A470" s="9"/>
      <c r="B470" s="9" t="s">
        <v>44</v>
      </c>
      <c r="C470" s="173">
        <v>0</v>
      </c>
      <c r="D470" s="94"/>
      <c r="E470" s="94"/>
      <c r="F470" s="94"/>
      <c r="G470" s="95"/>
      <c r="H470" s="95"/>
      <c r="I470" s="229">
        <f t="shared" si="11"/>
        <v>0</v>
      </c>
      <c r="J470" s="107"/>
      <c r="K470" s="107"/>
      <c r="L470" s="107"/>
      <c r="M470" s="107"/>
      <c r="N470" s="120"/>
      <c r="O470" s="146">
        <f>C470+I470-N470</f>
        <v>0</v>
      </c>
    </row>
    <row r="471" spans="1:15" ht="13.5" thickBot="1">
      <c r="A471" s="46"/>
      <c r="B471" s="11"/>
      <c r="C471" s="206"/>
      <c r="D471" s="102"/>
      <c r="E471" s="102"/>
      <c r="F471" s="102"/>
      <c r="G471" s="102"/>
      <c r="H471" s="102">
        <f>D471+E471+F471+G471</f>
        <v>0</v>
      </c>
      <c r="I471" s="229">
        <f t="shared" si="11"/>
        <v>0</v>
      </c>
      <c r="J471" s="109"/>
      <c r="K471" s="109"/>
      <c r="L471" s="109"/>
      <c r="M471" s="109"/>
      <c r="N471" s="236">
        <f>J471+K471+L471+M471</f>
        <v>0</v>
      </c>
      <c r="O471" s="146"/>
    </row>
    <row r="472" spans="1:15" ht="13.5" thickBot="1">
      <c r="A472" s="314"/>
      <c r="B472" s="80" t="s">
        <v>132</v>
      </c>
      <c r="C472" s="416">
        <v>0</v>
      </c>
      <c r="D472" s="102"/>
      <c r="E472" s="102"/>
      <c r="F472" s="102"/>
      <c r="G472" s="102"/>
      <c r="H472" s="102">
        <f>D472+E472+F472+G472</f>
        <v>0</v>
      </c>
      <c r="I472" s="229">
        <f t="shared" si="11"/>
        <v>0</v>
      </c>
      <c r="J472" s="109"/>
      <c r="K472" s="109"/>
      <c r="L472" s="109"/>
      <c r="M472" s="109"/>
      <c r="N472" s="236">
        <f>J472+K472+L472+M472</f>
        <v>0</v>
      </c>
      <c r="O472" s="146">
        <f>C472+I472-N472</f>
        <v>0</v>
      </c>
    </row>
    <row r="473" spans="1:15" ht="13.5" thickBot="1">
      <c r="A473" s="8"/>
      <c r="B473" s="50"/>
      <c r="C473" s="75"/>
      <c r="D473" s="94"/>
      <c r="E473" s="94"/>
      <c r="F473" s="94"/>
      <c r="G473" s="95"/>
      <c r="H473" s="95"/>
      <c r="I473" s="229">
        <f t="shared" si="11"/>
        <v>0</v>
      </c>
      <c r="J473" s="107"/>
      <c r="K473" s="107"/>
      <c r="L473" s="107"/>
      <c r="M473" s="107"/>
      <c r="N473" s="120"/>
      <c r="O473" s="123"/>
    </row>
    <row r="474" spans="1:15" ht="13.5" thickBot="1">
      <c r="A474" s="314"/>
      <c r="B474" s="80" t="s">
        <v>133</v>
      </c>
      <c r="C474" s="416">
        <v>43456.29</v>
      </c>
      <c r="D474" s="102">
        <v>6329.67</v>
      </c>
      <c r="E474" s="102">
        <v>6329.67</v>
      </c>
      <c r="F474" s="102">
        <v>6329.67</v>
      </c>
      <c r="G474" s="102">
        <v>6329.67</v>
      </c>
      <c r="H474" s="102">
        <f>D474+E474+F474+G474</f>
        <v>25318.68</v>
      </c>
      <c r="I474" s="229">
        <f t="shared" si="11"/>
        <v>15326.077481840195</v>
      </c>
      <c r="J474" s="109"/>
      <c r="K474" s="109"/>
      <c r="L474" s="109"/>
      <c r="M474" s="109"/>
      <c r="N474" s="236">
        <f>J474+K474+L474+M474</f>
        <v>0</v>
      </c>
      <c r="O474" s="146">
        <f>C474+I474-N474</f>
        <v>58782.36748184019</v>
      </c>
    </row>
    <row r="475" spans="1:15" ht="13.5" thickBot="1">
      <c r="A475" s="8"/>
      <c r="B475" s="50"/>
      <c r="C475" s="75"/>
      <c r="D475" s="94"/>
      <c r="E475" s="94"/>
      <c r="F475" s="94"/>
      <c r="G475" s="95"/>
      <c r="H475" s="95"/>
      <c r="I475" s="229">
        <f t="shared" si="11"/>
        <v>0</v>
      </c>
      <c r="J475" s="107"/>
      <c r="K475" s="107"/>
      <c r="L475" s="107"/>
      <c r="M475" s="107"/>
      <c r="N475" s="120"/>
      <c r="O475" s="123"/>
    </row>
    <row r="476" spans="1:15" ht="13.5" thickBot="1">
      <c r="A476" s="314"/>
      <c r="B476" s="80" t="s">
        <v>134</v>
      </c>
      <c r="C476" s="416">
        <v>18594.25</v>
      </c>
      <c r="D476" s="102">
        <v>8524.8</v>
      </c>
      <c r="E476" s="102">
        <v>8524.8</v>
      </c>
      <c r="F476" s="102">
        <v>8524.8</v>
      </c>
      <c r="G476" s="102">
        <v>8524.8</v>
      </c>
      <c r="H476" s="102">
        <f>D476+E476+F476+G476</f>
        <v>34099.2</v>
      </c>
      <c r="I476" s="229">
        <f t="shared" si="11"/>
        <v>20641.162227602905</v>
      </c>
      <c r="J476" s="109"/>
      <c r="K476" s="109"/>
      <c r="L476" s="109"/>
      <c r="M476" s="109"/>
      <c r="N476" s="236">
        <f>J476+K476+L476+M476</f>
        <v>0</v>
      </c>
      <c r="O476" s="146">
        <f>C476+I476-N476</f>
        <v>39235.41222760291</v>
      </c>
    </row>
    <row r="477" spans="1:15" ht="13.5" thickBot="1">
      <c r="A477" s="8"/>
      <c r="B477" s="50"/>
      <c r="C477" s="75"/>
      <c r="D477" s="94"/>
      <c r="E477" s="94"/>
      <c r="F477" s="94"/>
      <c r="G477" s="95"/>
      <c r="H477" s="95"/>
      <c r="I477" s="229">
        <f t="shared" si="11"/>
        <v>0</v>
      </c>
      <c r="J477" s="107"/>
      <c r="K477" s="107"/>
      <c r="L477" s="107"/>
      <c r="M477" s="107"/>
      <c r="N477" s="120"/>
      <c r="O477" s="123"/>
    </row>
    <row r="478" spans="1:15" ht="13.5" thickBot="1">
      <c r="A478" s="314"/>
      <c r="B478" s="80" t="s">
        <v>135</v>
      </c>
      <c r="C478" s="416">
        <v>0</v>
      </c>
      <c r="D478" s="102"/>
      <c r="E478" s="102"/>
      <c r="F478" s="102"/>
      <c r="G478" s="102"/>
      <c r="H478" s="102">
        <f>D478+E478+F478+G478</f>
        <v>0</v>
      </c>
      <c r="I478" s="229">
        <f t="shared" si="11"/>
        <v>0</v>
      </c>
      <c r="J478" s="109"/>
      <c r="K478" s="109"/>
      <c r="L478" s="109"/>
      <c r="M478" s="109"/>
      <c r="N478" s="236">
        <f>J478+K478+L478+M478</f>
        <v>0</v>
      </c>
      <c r="O478" s="146">
        <f>C478+I478-N478</f>
        <v>0</v>
      </c>
    </row>
    <row r="479" spans="1:15" ht="13.5" thickBot="1">
      <c r="A479" s="8"/>
      <c r="B479" s="48"/>
      <c r="C479" s="75"/>
      <c r="D479" s="94"/>
      <c r="E479" s="94"/>
      <c r="F479" s="94"/>
      <c r="G479" s="95"/>
      <c r="H479" s="95"/>
      <c r="I479" s="229">
        <f t="shared" si="11"/>
        <v>0</v>
      </c>
      <c r="J479" s="107"/>
      <c r="K479" s="107"/>
      <c r="L479" s="107"/>
      <c r="M479" s="107"/>
      <c r="N479" s="120"/>
      <c r="O479" s="123"/>
    </row>
    <row r="480" spans="1:15" ht="13.5" thickBot="1">
      <c r="A480" s="314"/>
      <c r="B480" s="80" t="s">
        <v>136</v>
      </c>
      <c r="C480" s="416">
        <v>0</v>
      </c>
      <c r="D480" s="102"/>
      <c r="E480" s="102"/>
      <c r="F480" s="102"/>
      <c r="G480" s="102"/>
      <c r="H480" s="102">
        <f>D480+E480+F480+G480</f>
        <v>0</v>
      </c>
      <c r="I480" s="229">
        <f t="shared" si="11"/>
        <v>0</v>
      </c>
      <c r="J480" s="109"/>
      <c r="K480" s="109"/>
      <c r="L480" s="109"/>
      <c r="M480" s="109"/>
      <c r="N480" s="236">
        <f>J480+K480+L480+M480</f>
        <v>0</v>
      </c>
      <c r="O480" s="146">
        <f>C480+I480-N480</f>
        <v>0</v>
      </c>
    </row>
    <row r="481" spans="1:15" ht="13.5" thickBot="1">
      <c r="A481" s="9"/>
      <c r="B481" s="50"/>
      <c r="C481" s="75"/>
      <c r="D481" s="94"/>
      <c r="E481" s="94"/>
      <c r="F481" s="94"/>
      <c r="G481" s="95"/>
      <c r="H481" s="95"/>
      <c r="I481" s="229">
        <f t="shared" si="11"/>
        <v>0</v>
      </c>
      <c r="J481" s="107"/>
      <c r="K481" s="107"/>
      <c r="L481" s="107"/>
      <c r="M481" s="107"/>
      <c r="N481" s="120"/>
      <c r="O481" s="123"/>
    </row>
    <row r="482" spans="1:15" ht="13.5" thickBot="1">
      <c r="A482" s="314"/>
      <c r="B482" s="80" t="s">
        <v>137</v>
      </c>
      <c r="C482" s="416">
        <v>0</v>
      </c>
      <c r="D482" s="102"/>
      <c r="E482" s="102"/>
      <c r="F482" s="102"/>
      <c r="G482" s="102"/>
      <c r="H482" s="102">
        <f>D482+E482+F482+G482</f>
        <v>0</v>
      </c>
      <c r="I482" s="229">
        <f t="shared" si="11"/>
        <v>0</v>
      </c>
      <c r="J482" s="109"/>
      <c r="K482" s="109"/>
      <c r="L482" s="109"/>
      <c r="M482" s="109"/>
      <c r="N482" s="236">
        <f>J482+K482+L482+M482</f>
        <v>0</v>
      </c>
      <c r="O482" s="146">
        <f>C482+I482-N482</f>
        <v>0</v>
      </c>
    </row>
    <row r="483" spans="1:15" ht="13.5" thickBot="1">
      <c r="A483" s="8"/>
      <c r="B483" s="50"/>
      <c r="C483" s="75"/>
      <c r="D483" s="94"/>
      <c r="E483" s="94"/>
      <c r="F483" s="94"/>
      <c r="G483" s="95"/>
      <c r="H483" s="95"/>
      <c r="I483" s="229">
        <f t="shared" si="11"/>
        <v>0</v>
      </c>
      <c r="J483" s="107"/>
      <c r="K483" s="107"/>
      <c r="L483" s="107"/>
      <c r="M483" s="107"/>
      <c r="N483" s="120"/>
      <c r="O483" s="123"/>
    </row>
    <row r="484" spans="1:15" ht="13.5" thickBot="1">
      <c r="A484" s="314"/>
      <c r="B484" s="80" t="s">
        <v>138</v>
      </c>
      <c r="C484" s="416">
        <v>0</v>
      </c>
      <c r="D484" s="102"/>
      <c r="E484" s="102"/>
      <c r="F484" s="102"/>
      <c r="G484" s="102"/>
      <c r="H484" s="102">
        <f>D484+E484+F484+G484</f>
        <v>0</v>
      </c>
      <c r="I484" s="229">
        <f t="shared" si="11"/>
        <v>0</v>
      </c>
      <c r="J484" s="109"/>
      <c r="K484" s="109"/>
      <c r="L484" s="109"/>
      <c r="M484" s="109"/>
      <c r="N484" s="236">
        <f>J484+K484+L484+M484</f>
        <v>0</v>
      </c>
      <c r="O484" s="146">
        <f>C484+I484-N484</f>
        <v>0</v>
      </c>
    </row>
    <row r="485" spans="1:15" ht="13.5" thickBot="1">
      <c r="A485" s="8"/>
      <c r="B485" s="50"/>
      <c r="C485" s="75"/>
      <c r="D485" s="94"/>
      <c r="E485" s="94"/>
      <c r="F485" s="94"/>
      <c r="G485" s="95"/>
      <c r="H485" s="95"/>
      <c r="I485" s="229">
        <f t="shared" si="11"/>
        <v>0</v>
      </c>
      <c r="J485" s="107"/>
      <c r="K485" s="107"/>
      <c r="L485" s="107"/>
      <c r="M485" s="107"/>
      <c r="N485" s="120"/>
      <c r="O485" s="123"/>
    </row>
    <row r="486" spans="1:15" ht="13.5" thickBot="1">
      <c r="A486" s="314"/>
      <c r="B486" s="80" t="s">
        <v>139</v>
      </c>
      <c r="C486" s="416">
        <v>0</v>
      </c>
      <c r="D486" s="102"/>
      <c r="E486" s="102"/>
      <c r="F486" s="102"/>
      <c r="G486" s="102"/>
      <c r="H486" s="102">
        <f>D486+E486+F486+G486</f>
        <v>0</v>
      </c>
      <c r="I486" s="229">
        <f t="shared" si="11"/>
        <v>0</v>
      </c>
      <c r="J486" s="109"/>
      <c r="K486" s="109"/>
      <c r="L486" s="109"/>
      <c r="M486" s="109"/>
      <c r="N486" s="236">
        <f>J486+K486+L486+M486</f>
        <v>0</v>
      </c>
      <c r="O486" s="146">
        <f>C486+I486-N486</f>
        <v>0</v>
      </c>
    </row>
    <row r="487" spans="1:15" ht="13.5" thickBot="1">
      <c r="A487" s="8"/>
      <c r="B487" s="50"/>
      <c r="C487" s="75"/>
      <c r="D487" s="94"/>
      <c r="E487" s="94"/>
      <c r="F487" s="94"/>
      <c r="G487" s="95"/>
      <c r="H487" s="95"/>
      <c r="I487" s="229">
        <f t="shared" si="11"/>
        <v>0</v>
      </c>
      <c r="J487" s="107"/>
      <c r="K487" s="107"/>
      <c r="L487" s="107"/>
      <c r="M487" s="107"/>
      <c r="N487" s="120"/>
      <c r="O487" s="123"/>
    </row>
    <row r="488" spans="1:15" ht="13.5" thickBot="1">
      <c r="A488" s="314"/>
      <c r="B488" s="58" t="s">
        <v>51</v>
      </c>
      <c r="C488" s="416">
        <v>0</v>
      </c>
      <c r="D488" s="102"/>
      <c r="E488" s="102"/>
      <c r="F488" s="102"/>
      <c r="G488" s="102"/>
      <c r="H488" s="102">
        <f>D488+E488+F488+G488</f>
        <v>0</v>
      </c>
      <c r="I488" s="229">
        <f t="shared" si="11"/>
        <v>0</v>
      </c>
      <c r="J488" s="109"/>
      <c r="K488" s="109"/>
      <c r="L488" s="109"/>
      <c r="M488" s="109"/>
      <c r="N488" s="236">
        <f>J488+K488+L488+M488</f>
        <v>0</v>
      </c>
      <c r="O488" s="146">
        <f>C488+I488-N488</f>
        <v>0</v>
      </c>
    </row>
    <row r="489" spans="1:15" ht="13.5" thickBot="1">
      <c r="A489" s="8"/>
      <c r="B489" s="48"/>
      <c r="C489" s="75"/>
      <c r="D489" s="94"/>
      <c r="E489" s="94"/>
      <c r="F489" s="94"/>
      <c r="G489" s="95"/>
      <c r="H489" s="95"/>
      <c r="I489" s="229">
        <f t="shared" si="11"/>
        <v>0</v>
      </c>
      <c r="J489" s="107"/>
      <c r="K489" s="107"/>
      <c r="L489" s="107"/>
      <c r="M489" s="107"/>
      <c r="N489" s="120"/>
      <c r="O489" s="123"/>
    </row>
    <row r="490" spans="1:15" ht="13.5" thickBot="1">
      <c r="A490" s="314"/>
      <c r="B490" s="58" t="s">
        <v>140</v>
      </c>
      <c r="C490" s="416">
        <v>0</v>
      </c>
      <c r="D490" s="102"/>
      <c r="E490" s="102"/>
      <c r="F490" s="102"/>
      <c r="G490" s="102"/>
      <c r="H490" s="102">
        <f>D490+E490+F490+G490</f>
        <v>0</v>
      </c>
      <c r="I490" s="229">
        <f t="shared" si="11"/>
        <v>0</v>
      </c>
      <c r="J490" s="109"/>
      <c r="K490" s="109"/>
      <c r="L490" s="109"/>
      <c r="M490" s="109"/>
      <c r="N490" s="236">
        <f>J490+K490+L490+M490</f>
        <v>0</v>
      </c>
      <c r="O490" s="146">
        <f>C490+I490-N490</f>
        <v>0</v>
      </c>
    </row>
    <row r="491" spans="1:15" ht="13.5" thickBot="1">
      <c r="A491" s="8"/>
      <c r="B491" s="50"/>
      <c r="C491" s="75"/>
      <c r="D491" s="94"/>
      <c r="E491" s="94"/>
      <c r="F491" s="94"/>
      <c r="G491" s="95"/>
      <c r="H491" s="95"/>
      <c r="I491" s="229">
        <f t="shared" si="11"/>
        <v>0</v>
      </c>
      <c r="J491" s="107"/>
      <c r="K491" s="107"/>
      <c r="L491" s="107"/>
      <c r="M491" s="107"/>
      <c r="N491" s="120"/>
      <c r="O491" s="123"/>
    </row>
    <row r="492" spans="1:15" ht="13.5" thickBot="1">
      <c r="A492" s="314"/>
      <c r="B492" s="80" t="s">
        <v>141</v>
      </c>
      <c r="C492" s="416">
        <v>4204.07</v>
      </c>
      <c r="D492" s="102">
        <v>1420.8</v>
      </c>
      <c r="E492" s="102">
        <v>1420.8</v>
      </c>
      <c r="F492" s="102">
        <v>1420.8</v>
      </c>
      <c r="G492" s="102">
        <v>1420.8</v>
      </c>
      <c r="H492" s="102">
        <f>D492+E492+F492+G492</f>
        <v>5683.2</v>
      </c>
      <c r="I492" s="229">
        <f t="shared" si="11"/>
        <v>3440.1937046004846</v>
      </c>
      <c r="J492" s="109"/>
      <c r="K492" s="109"/>
      <c r="L492" s="109"/>
      <c r="M492" s="109"/>
      <c r="N492" s="236">
        <f>J492+K492+L492+M492</f>
        <v>0</v>
      </c>
      <c r="O492" s="146">
        <f>C492+I492-N492</f>
        <v>7644.263704600484</v>
      </c>
    </row>
    <row r="493" spans="1:15" ht="13.5" thickBot="1">
      <c r="A493" s="8"/>
      <c r="B493" s="50"/>
      <c r="C493" s="75"/>
      <c r="D493" s="94"/>
      <c r="E493" s="94"/>
      <c r="F493" s="94"/>
      <c r="G493" s="95"/>
      <c r="H493" s="95"/>
      <c r="I493" s="229">
        <f t="shared" si="11"/>
        <v>0</v>
      </c>
      <c r="J493" s="107"/>
      <c r="K493" s="107"/>
      <c r="L493" s="107"/>
      <c r="M493" s="107"/>
      <c r="N493" s="120"/>
      <c r="O493" s="123"/>
    </row>
    <row r="494" spans="1:15" ht="13.5" thickBot="1">
      <c r="A494" s="314"/>
      <c r="B494" s="80"/>
      <c r="C494" s="416">
        <v>0</v>
      </c>
      <c r="D494" s="102"/>
      <c r="E494" s="102"/>
      <c r="F494" s="102"/>
      <c r="G494" s="102"/>
      <c r="H494" s="102">
        <f>D494+E494+F494+G494</f>
        <v>0</v>
      </c>
      <c r="I494" s="229">
        <f t="shared" si="11"/>
        <v>0</v>
      </c>
      <c r="J494" s="109"/>
      <c r="K494" s="109"/>
      <c r="L494" s="109"/>
      <c r="M494" s="109"/>
      <c r="N494" s="236">
        <f>J494+K494+L494+M494</f>
        <v>0</v>
      </c>
      <c r="O494" s="146">
        <f>C494+I494-N494</f>
        <v>0</v>
      </c>
    </row>
    <row r="495" spans="1:15" ht="13.5" thickBot="1">
      <c r="A495" s="8"/>
      <c r="B495" s="48"/>
      <c r="C495" s="75"/>
      <c r="D495" s="94"/>
      <c r="E495" s="94"/>
      <c r="F495" s="94"/>
      <c r="G495" s="95"/>
      <c r="H495" s="95"/>
      <c r="I495" s="229">
        <f t="shared" si="11"/>
        <v>0</v>
      </c>
      <c r="J495" s="107"/>
      <c r="K495" s="107"/>
      <c r="L495" s="107"/>
      <c r="M495" s="107"/>
      <c r="N495" s="120"/>
      <c r="O495" s="123"/>
    </row>
    <row r="496" spans="1:15" ht="13.5" thickBot="1">
      <c r="A496" s="314"/>
      <c r="B496" s="80" t="s">
        <v>143</v>
      </c>
      <c r="C496" s="416">
        <v>217002.45</v>
      </c>
      <c r="D496" s="102">
        <v>58966.66</v>
      </c>
      <c r="E496" s="102">
        <v>78848.67</v>
      </c>
      <c r="F496" s="102">
        <v>78720.17</v>
      </c>
      <c r="G496" s="102">
        <v>75804.04</v>
      </c>
      <c r="H496" s="102">
        <f>D496+E496+F496+G496</f>
        <v>292339.54</v>
      </c>
      <c r="I496" s="229">
        <f t="shared" si="11"/>
        <v>176960.98062953996</v>
      </c>
      <c r="J496" s="109"/>
      <c r="K496" s="109"/>
      <c r="L496" s="109"/>
      <c r="M496" s="109"/>
      <c r="N496" s="236">
        <f>J496+K496+L496+M496</f>
        <v>0</v>
      </c>
      <c r="O496" s="146">
        <f>C496+I496-N496</f>
        <v>393963.43062954</v>
      </c>
    </row>
    <row r="497" spans="1:15" ht="13.5" thickBot="1">
      <c r="A497" s="8"/>
      <c r="B497" s="48"/>
      <c r="C497" s="75"/>
      <c r="D497" s="94"/>
      <c r="E497" s="94"/>
      <c r="F497" s="94"/>
      <c r="G497" s="95"/>
      <c r="H497" s="95"/>
      <c r="I497" s="229">
        <f t="shared" si="11"/>
        <v>0</v>
      </c>
      <c r="J497" s="107"/>
      <c r="K497" s="107"/>
      <c r="L497" s="107"/>
      <c r="M497" s="107"/>
      <c r="N497" s="120"/>
      <c r="O497" s="123"/>
    </row>
    <row r="498" spans="1:15" ht="13.5" thickBot="1">
      <c r="A498" s="314"/>
      <c r="B498" s="80" t="s">
        <v>144</v>
      </c>
      <c r="C498" s="416">
        <v>51303.65</v>
      </c>
      <c r="D498" s="102">
        <v>13795.95</v>
      </c>
      <c r="E498" s="102">
        <v>20978.67</v>
      </c>
      <c r="F498" s="102">
        <v>38000.84</v>
      </c>
      <c r="G498" s="102">
        <v>42021.87</v>
      </c>
      <c r="H498" s="102">
        <f>D498+E498+F498+G498</f>
        <v>114797.32999999999</v>
      </c>
      <c r="I498" s="229">
        <f t="shared" si="11"/>
        <v>69489.90920096853</v>
      </c>
      <c r="J498" s="109"/>
      <c r="K498" s="109"/>
      <c r="L498" s="109"/>
      <c r="M498" s="109"/>
      <c r="N498" s="236">
        <f>J498+K498+L498+M498</f>
        <v>0</v>
      </c>
      <c r="O498" s="146">
        <f>C498+I498-N498</f>
        <v>120793.55920096854</v>
      </c>
    </row>
    <row r="499" spans="1:15" ht="13.5" thickBot="1">
      <c r="A499" s="8"/>
      <c r="B499" s="48"/>
      <c r="C499" s="75"/>
      <c r="D499" s="94"/>
      <c r="E499" s="94"/>
      <c r="F499" s="94"/>
      <c r="G499" s="95"/>
      <c r="H499" s="95"/>
      <c r="I499" s="229">
        <f t="shared" si="11"/>
        <v>0</v>
      </c>
      <c r="J499" s="107"/>
      <c r="K499" s="107"/>
      <c r="L499" s="107"/>
      <c r="M499" s="107"/>
      <c r="N499" s="120"/>
      <c r="O499" s="123"/>
    </row>
    <row r="500" spans="1:15" ht="13.5" thickBot="1">
      <c r="A500" s="314"/>
      <c r="B500" s="80" t="s">
        <v>145</v>
      </c>
      <c r="C500" s="416">
        <v>229134.09</v>
      </c>
      <c r="D500" s="102">
        <v>43600.56</v>
      </c>
      <c r="E500" s="102">
        <v>43600.56</v>
      </c>
      <c r="F500" s="102">
        <v>43600.56</v>
      </c>
      <c r="G500" s="485">
        <v>35173.42</v>
      </c>
      <c r="H500" s="102">
        <f>D500+E500+F500+G500</f>
        <v>165975.09999999998</v>
      </c>
      <c r="I500" s="229">
        <f t="shared" si="11"/>
        <v>100469.18886198547</v>
      </c>
      <c r="J500" s="109"/>
      <c r="K500" s="109"/>
      <c r="L500" s="109"/>
      <c r="M500" s="109"/>
      <c r="N500" s="236">
        <f>J500+K500+L500+M500</f>
        <v>0</v>
      </c>
      <c r="O500" s="146">
        <f>C500+I500-N500</f>
        <v>329603.2788619855</v>
      </c>
    </row>
    <row r="501" spans="1:15" ht="13.5" thickBot="1">
      <c r="A501" s="8"/>
      <c r="B501" s="48"/>
      <c r="C501" s="75"/>
      <c r="D501" s="94"/>
      <c r="E501" s="94"/>
      <c r="F501" s="94"/>
      <c r="G501" s="95"/>
      <c r="H501" s="95"/>
      <c r="I501" s="229">
        <f t="shared" si="11"/>
        <v>0</v>
      </c>
      <c r="J501" s="107"/>
      <c r="K501" s="107"/>
      <c r="L501" s="107"/>
      <c r="M501" s="107"/>
      <c r="N501" s="120"/>
      <c r="O501" s="123"/>
    </row>
    <row r="502" spans="1:15" ht="13.5" thickBot="1">
      <c r="A502" s="314"/>
      <c r="B502" s="80" t="s">
        <v>142</v>
      </c>
      <c r="C502" s="416">
        <v>132995.22</v>
      </c>
      <c r="D502" s="102">
        <v>34745.67</v>
      </c>
      <c r="E502" s="102">
        <v>29559.75</v>
      </c>
      <c r="F502" s="102">
        <v>28352.07</v>
      </c>
      <c r="G502" s="102">
        <v>27594.31</v>
      </c>
      <c r="H502" s="102">
        <f>D502+E502+F502+G502</f>
        <v>120251.79999999999</v>
      </c>
      <c r="I502" s="229">
        <f t="shared" si="11"/>
        <v>72791.64648910413</v>
      </c>
      <c r="J502" s="109"/>
      <c r="K502" s="109"/>
      <c r="L502" s="109"/>
      <c r="M502" s="109"/>
      <c r="N502" s="236">
        <f>J502+K502+L502+M502</f>
        <v>0</v>
      </c>
      <c r="O502" s="146">
        <f>C502+I502-N502</f>
        <v>205786.8664891041</v>
      </c>
    </row>
    <row r="503" spans="1:15" ht="13.5" thickBot="1">
      <c r="A503" s="302"/>
      <c r="B503" s="52"/>
      <c r="C503" s="76"/>
      <c r="D503" s="273"/>
      <c r="E503" s="273"/>
      <c r="F503" s="273"/>
      <c r="G503" s="273"/>
      <c r="H503" s="273"/>
      <c r="I503" s="229">
        <f t="shared" si="11"/>
        <v>0</v>
      </c>
      <c r="J503" s="275"/>
      <c r="K503" s="275"/>
      <c r="L503" s="275"/>
      <c r="M503" s="275"/>
      <c r="N503" s="274"/>
      <c r="O503" s="276"/>
    </row>
    <row r="504" spans="1:15" ht="13.5" thickBot="1">
      <c r="A504" s="314"/>
      <c r="B504" s="11" t="s">
        <v>268</v>
      </c>
      <c r="C504" s="190">
        <v>102040.04</v>
      </c>
      <c r="D504" s="102">
        <v>22732.83</v>
      </c>
      <c r="E504" s="102">
        <v>22732.83</v>
      </c>
      <c r="F504" s="102">
        <v>22732.83</v>
      </c>
      <c r="G504" s="102">
        <v>22732.83</v>
      </c>
      <c r="H504" s="102">
        <f>D504+E504+F504+G504</f>
        <v>90931.32</v>
      </c>
      <c r="I504" s="229">
        <f t="shared" si="11"/>
        <v>55043.17191283294</v>
      </c>
      <c r="J504" s="109"/>
      <c r="K504" s="109"/>
      <c r="L504" s="109"/>
      <c r="M504" s="109"/>
      <c r="N504" s="236">
        <f>J504+K504+L504+M504</f>
        <v>0</v>
      </c>
      <c r="O504" s="146">
        <f>C504+I504-N504</f>
        <v>157083.21191283292</v>
      </c>
    </row>
    <row r="505" spans="1:15" ht="13.5" thickBot="1">
      <c r="A505" s="302"/>
      <c r="B505" s="50"/>
      <c r="C505" s="77"/>
      <c r="D505" s="283"/>
      <c r="E505" s="283"/>
      <c r="F505" s="283"/>
      <c r="G505" s="283"/>
      <c r="H505" s="283"/>
      <c r="I505" s="229">
        <f t="shared" si="11"/>
        <v>0</v>
      </c>
      <c r="J505" s="285"/>
      <c r="K505" s="285"/>
      <c r="L505" s="285"/>
      <c r="M505" s="285"/>
      <c r="N505" s="300"/>
      <c r="O505" s="161"/>
    </row>
    <row r="506" spans="1:15" ht="13.5" thickBot="1">
      <c r="A506" s="314"/>
      <c r="B506" s="11" t="s">
        <v>269</v>
      </c>
      <c r="C506" s="190">
        <v>0</v>
      </c>
      <c r="D506" s="102"/>
      <c r="E506" s="102"/>
      <c r="F506" s="102"/>
      <c r="G506" s="102"/>
      <c r="H506" s="102">
        <f>D506+E506+F506+G506</f>
        <v>0</v>
      </c>
      <c r="I506" s="229">
        <f t="shared" si="11"/>
        <v>0</v>
      </c>
      <c r="J506" s="109"/>
      <c r="K506" s="109"/>
      <c r="L506" s="109"/>
      <c r="M506" s="109"/>
      <c r="N506" s="236">
        <f>J506+K506+L506+M506</f>
        <v>0</v>
      </c>
      <c r="O506" s="146">
        <f>C506+I506-N506</f>
        <v>0</v>
      </c>
    </row>
    <row r="507" spans="1:15" ht="13.5" thickBot="1">
      <c r="A507" s="302"/>
      <c r="B507" s="50"/>
      <c r="C507" s="77"/>
      <c r="D507" s="283"/>
      <c r="E507" s="283"/>
      <c r="F507" s="283"/>
      <c r="G507" s="283"/>
      <c r="H507" s="283"/>
      <c r="I507" s="229">
        <f t="shared" si="11"/>
        <v>0</v>
      </c>
      <c r="J507" s="285"/>
      <c r="K507" s="285"/>
      <c r="L507" s="285"/>
      <c r="M507" s="285"/>
      <c r="N507" s="300"/>
      <c r="O507" s="161"/>
    </row>
    <row r="508" spans="1:15" ht="13.5" thickBot="1">
      <c r="A508" s="314"/>
      <c r="B508" s="11" t="s">
        <v>270</v>
      </c>
      <c r="C508" s="190">
        <v>0</v>
      </c>
      <c r="D508" s="102"/>
      <c r="E508" s="102"/>
      <c r="F508" s="102"/>
      <c r="G508" s="102"/>
      <c r="H508" s="102">
        <f>D508+E508+F508+G508</f>
        <v>0</v>
      </c>
      <c r="I508" s="229">
        <f t="shared" si="11"/>
        <v>0</v>
      </c>
      <c r="J508" s="109"/>
      <c r="K508" s="109"/>
      <c r="L508" s="109"/>
      <c r="M508" s="109"/>
      <c r="N508" s="236">
        <f>J508+K508+L508+M508</f>
        <v>0</v>
      </c>
      <c r="O508" s="146">
        <f>C508+I508-N508</f>
        <v>0</v>
      </c>
    </row>
    <row r="509" spans="1:15" ht="13.5" thickBot="1">
      <c r="A509" s="302"/>
      <c r="B509" s="50"/>
      <c r="C509" s="77"/>
      <c r="D509" s="283"/>
      <c r="E509" s="283"/>
      <c r="F509" s="283"/>
      <c r="G509" s="283"/>
      <c r="H509" s="283"/>
      <c r="I509" s="229">
        <f t="shared" si="11"/>
        <v>0</v>
      </c>
      <c r="J509" s="285"/>
      <c r="K509" s="285"/>
      <c r="L509" s="285"/>
      <c r="M509" s="285"/>
      <c r="N509" s="300"/>
      <c r="O509" s="161"/>
    </row>
    <row r="510" spans="1:15" ht="13.5" thickBot="1">
      <c r="A510" s="314"/>
      <c r="B510" s="11" t="s">
        <v>271</v>
      </c>
      <c r="C510" s="190">
        <v>0</v>
      </c>
      <c r="D510" s="102"/>
      <c r="E510" s="102"/>
      <c r="F510" s="102"/>
      <c r="G510" s="102"/>
      <c r="H510" s="102">
        <f>D510+E510+F510+G510</f>
        <v>0</v>
      </c>
      <c r="I510" s="229">
        <f t="shared" si="11"/>
        <v>0</v>
      </c>
      <c r="J510" s="109"/>
      <c r="K510" s="109"/>
      <c r="L510" s="109"/>
      <c r="M510" s="109"/>
      <c r="N510" s="236">
        <f>J510+K510+L510+M510</f>
        <v>0</v>
      </c>
      <c r="O510" s="146">
        <f>C510+I510-N510</f>
        <v>0</v>
      </c>
    </row>
    <row r="511" spans="1:15" ht="13.5" thickBot="1">
      <c r="A511" s="302"/>
      <c r="B511" s="50"/>
      <c r="C511" s="77"/>
      <c r="D511" s="283"/>
      <c r="E511" s="283"/>
      <c r="F511" s="283"/>
      <c r="G511" s="283"/>
      <c r="H511" s="283"/>
      <c r="I511" s="229">
        <f t="shared" si="11"/>
        <v>0</v>
      </c>
      <c r="J511" s="285"/>
      <c r="K511" s="285"/>
      <c r="L511" s="285"/>
      <c r="M511" s="285"/>
      <c r="N511" s="300"/>
      <c r="O511" s="161"/>
    </row>
    <row r="512" spans="1:15" ht="13.5" thickBot="1">
      <c r="A512" s="314"/>
      <c r="B512" s="11" t="s">
        <v>272</v>
      </c>
      <c r="C512" s="190">
        <v>0</v>
      </c>
      <c r="D512" s="102"/>
      <c r="E512" s="102"/>
      <c r="F512" s="102"/>
      <c r="G512" s="102"/>
      <c r="H512" s="102">
        <f>D512+E512+F512+G512</f>
        <v>0</v>
      </c>
      <c r="I512" s="229">
        <f aca="true" t="shared" si="12" ref="I512:I537">H512/1.4/1.18</f>
        <v>0</v>
      </c>
      <c r="J512" s="109"/>
      <c r="K512" s="109"/>
      <c r="L512" s="109"/>
      <c r="M512" s="109"/>
      <c r="N512" s="236">
        <f>J512+K512+L512+M512</f>
        <v>0</v>
      </c>
      <c r="O512" s="146">
        <f>C512+I512-N512</f>
        <v>0</v>
      </c>
    </row>
    <row r="513" spans="1:15" ht="13.5" thickBot="1">
      <c r="A513" s="302"/>
      <c r="B513" s="50"/>
      <c r="C513" s="77"/>
      <c r="D513" s="283"/>
      <c r="E513" s="283"/>
      <c r="F513" s="283"/>
      <c r="G513" s="283"/>
      <c r="H513" s="283"/>
      <c r="I513" s="229">
        <f t="shared" si="12"/>
        <v>0</v>
      </c>
      <c r="J513" s="285"/>
      <c r="K513" s="285"/>
      <c r="L513" s="285"/>
      <c r="M513" s="285"/>
      <c r="N513" s="300"/>
      <c r="O513" s="161"/>
    </row>
    <row r="514" spans="1:15" ht="13.5" thickBot="1">
      <c r="A514" s="314"/>
      <c r="B514" s="11" t="s">
        <v>273</v>
      </c>
      <c r="C514" s="190">
        <v>0</v>
      </c>
      <c r="D514" s="102"/>
      <c r="E514" s="102"/>
      <c r="F514" s="102"/>
      <c r="G514" s="102"/>
      <c r="H514" s="102">
        <f>D514+E514+F514+G514</f>
        <v>0</v>
      </c>
      <c r="I514" s="229">
        <f t="shared" si="12"/>
        <v>0</v>
      </c>
      <c r="J514" s="109"/>
      <c r="K514" s="109"/>
      <c r="L514" s="109"/>
      <c r="M514" s="109"/>
      <c r="N514" s="236">
        <f>J514+K514+L514+M514</f>
        <v>0</v>
      </c>
      <c r="O514" s="146">
        <f>C514+I514-N514</f>
        <v>0</v>
      </c>
    </row>
    <row r="515" spans="1:15" ht="13.5" thickBot="1">
      <c r="A515" s="302"/>
      <c r="B515" s="50"/>
      <c r="C515" s="77"/>
      <c r="D515" s="283"/>
      <c r="E515" s="283"/>
      <c r="F515" s="283"/>
      <c r="G515" s="283"/>
      <c r="H515" s="283"/>
      <c r="I515" s="229">
        <f t="shared" si="12"/>
        <v>0</v>
      </c>
      <c r="J515" s="285"/>
      <c r="K515" s="285"/>
      <c r="L515" s="285"/>
      <c r="M515" s="285"/>
      <c r="N515" s="300"/>
      <c r="O515" s="161"/>
    </row>
    <row r="516" spans="1:15" ht="13.5" thickBot="1">
      <c r="A516" s="314"/>
      <c r="B516" s="11" t="s">
        <v>274</v>
      </c>
      <c r="C516" s="190">
        <v>0</v>
      </c>
      <c r="D516" s="102"/>
      <c r="E516" s="102"/>
      <c r="F516" s="102"/>
      <c r="G516" s="102"/>
      <c r="H516" s="102">
        <f>D516+E516+F516+G516</f>
        <v>0</v>
      </c>
      <c r="I516" s="229">
        <f t="shared" si="12"/>
        <v>0</v>
      </c>
      <c r="J516" s="109"/>
      <c r="K516" s="109"/>
      <c r="L516" s="109"/>
      <c r="M516" s="109"/>
      <c r="N516" s="236">
        <f>J516+K516+L516+M516</f>
        <v>0</v>
      </c>
      <c r="O516" s="146">
        <f>C516+I516-N516</f>
        <v>0</v>
      </c>
    </row>
    <row r="517" spans="1:15" ht="13.5" thickBot="1">
      <c r="A517" s="302"/>
      <c r="B517" s="50"/>
      <c r="C517" s="77"/>
      <c r="D517" s="283"/>
      <c r="E517" s="283"/>
      <c r="F517" s="283"/>
      <c r="G517" s="283"/>
      <c r="H517" s="283"/>
      <c r="I517" s="229">
        <f t="shared" si="12"/>
        <v>0</v>
      </c>
      <c r="J517" s="285"/>
      <c r="K517" s="285"/>
      <c r="L517" s="285"/>
      <c r="M517" s="285"/>
      <c r="N517" s="300"/>
      <c r="O517" s="161"/>
    </row>
    <row r="518" spans="1:15" ht="13.5" thickBot="1">
      <c r="A518" s="314"/>
      <c r="B518" s="11" t="s">
        <v>275</v>
      </c>
      <c r="C518" s="190">
        <v>3564.2</v>
      </c>
      <c r="D518" s="102"/>
      <c r="E518" s="102"/>
      <c r="F518" s="102"/>
      <c r="G518" s="102"/>
      <c r="H518" s="102">
        <f>D518+E518+F518+G518</f>
        <v>0</v>
      </c>
      <c r="I518" s="229">
        <f t="shared" si="12"/>
        <v>0</v>
      </c>
      <c r="J518" s="109"/>
      <c r="K518" s="109"/>
      <c r="L518" s="109"/>
      <c r="M518" s="109"/>
      <c r="N518" s="236">
        <f>J518+K518+L518+M518</f>
        <v>0</v>
      </c>
      <c r="O518" s="146">
        <f>C518+I518-N518</f>
        <v>3564.2</v>
      </c>
    </row>
    <row r="519" spans="1:15" ht="13.5" thickBot="1">
      <c r="A519" s="302"/>
      <c r="B519" s="48"/>
      <c r="C519" s="76"/>
      <c r="D519" s="273"/>
      <c r="E519" s="273"/>
      <c r="F519" s="273"/>
      <c r="G519" s="273"/>
      <c r="H519" s="273"/>
      <c r="I519" s="229">
        <f t="shared" si="12"/>
        <v>0</v>
      </c>
      <c r="J519" s="275"/>
      <c r="K519" s="275"/>
      <c r="L519" s="275"/>
      <c r="M519" s="275"/>
      <c r="N519" s="297"/>
      <c r="O519" s="158"/>
    </row>
    <row r="520" spans="1:15" ht="13.5" thickBot="1">
      <c r="A520" s="314"/>
      <c r="B520" s="11" t="s">
        <v>276</v>
      </c>
      <c r="C520" s="190">
        <v>0</v>
      </c>
      <c r="D520" s="102"/>
      <c r="E520" s="102"/>
      <c r="F520" s="102"/>
      <c r="G520" s="102"/>
      <c r="H520" s="102">
        <f>D520+E520+F520+G520</f>
        <v>0</v>
      </c>
      <c r="I520" s="229">
        <f t="shared" si="12"/>
        <v>0</v>
      </c>
      <c r="J520" s="109"/>
      <c r="K520" s="109"/>
      <c r="L520" s="109"/>
      <c r="M520" s="109"/>
      <c r="N520" s="236">
        <f>J520+K520+L520+M520</f>
        <v>0</v>
      </c>
      <c r="O520" s="146">
        <f>C520+I520-N520</f>
        <v>0</v>
      </c>
    </row>
    <row r="521" spans="1:15" ht="13.5" thickBot="1">
      <c r="A521" s="302"/>
      <c r="B521" s="50"/>
      <c r="C521" s="77"/>
      <c r="D521" s="283"/>
      <c r="E521" s="283"/>
      <c r="F521" s="283"/>
      <c r="G521" s="283"/>
      <c r="H521" s="283"/>
      <c r="I521" s="229">
        <f t="shared" si="12"/>
        <v>0</v>
      </c>
      <c r="J521" s="285"/>
      <c r="K521" s="285"/>
      <c r="L521" s="285"/>
      <c r="M521" s="285"/>
      <c r="N521" s="300"/>
      <c r="O521" s="161"/>
    </row>
    <row r="522" spans="1:15" ht="13.5" thickBot="1">
      <c r="A522" s="314"/>
      <c r="B522" s="11" t="s">
        <v>277</v>
      </c>
      <c r="C522" s="190">
        <v>0</v>
      </c>
      <c r="D522" s="102"/>
      <c r="E522" s="102"/>
      <c r="F522" s="102"/>
      <c r="G522" s="102"/>
      <c r="H522" s="102">
        <f>D522+E522+F522+G522</f>
        <v>0</v>
      </c>
      <c r="I522" s="229">
        <f t="shared" si="12"/>
        <v>0</v>
      </c>
      <c r="J522" s="109"/>
      <c r="K522" s="109"/>
      <c r="L522" s="109"/>
      <c r="M522" s="109"/>
      <c r="N522" s="236">
        <f>J522+K522+L522+M522</f>
        <v>0</v>
      </c>
      <c r="O522" s="146">
        <f>C522+I522-N522</f>
        <v>0</v>
      </c>
    </row>
    <row r="523" spans="1:15" ht="13.5" thickBot="1">
      <c r="A523" s="302"/>
      <c r="B523" s="50"/>
      <c r="C523" s="77"/>
      <c r="D523" s="283"/>
      <c r="E523" s="283"/>
      <c r="F523" s="283"/>
      <c r="G523" s="283"/>
      <c r="H523" s="283"/>
      <c r="I523" s="229">
        <f t="shared" si="12"/>
        <v>0</v>
      </c>
      <c r="J523" s="285"/>
      <c r="K523" s="285"/>
      <c r="L523" s="285"/>
      <c r="M523" s="285"/>
      <c r="N523" s="300"/>
      <c r="O523" s="161"/>
    </row>
    <row r="524" spans="1:15" ht="13.5" thickBot="1">
      <c r="A524" s="314"/>
      <c r="B524" s="11" t="s">
        <v>278</v>
      </c>
      <c r="C524" s="190">
        <v>0</v>
      </c>
      <c r="D524" s="102"/>
      <c r="E524" s="102"/>
      <c r="F524" s="102"/>
      <c r="G524" s="102"/>
      <c r="H524" s="102">
        <f>D524+E524+F524+G524</f>
        <v>0</v>
      </c>
      <c r="I524" s="229">
        <f t="shared" si="12"/>
        <v>0</v>
      </c>
      <c r="J524" s="109"/>
      <c r="K524" s="109"/>
      <c r="L524" s="109"/>
      <c r="M524" s="109"/>
      <c r="N524" s="236">
        <f>J524+K524+L524+M524</f>
        <v>0</v>
      </c>
      <c r="O524" s="146">
        <f>C524+I524-N524</f>
        <v>0</v>
      </c>
    </row>
    <row r="525" spans="1:15" ht="13.5" thickBot="1">
      <c r="A525" s="302"/>
      <c r="B525" s="50"/>
      <c r="C525" s="77"/>
      <c r="D525" s="283"/>
      <c r="E525" s="283"/>
      <c r="F525" s="283"/>
      <c r="G525" s="283"/>
      <c r="H525" s="283"/>
      <c r="I525" s="229">
        <f t="shared" si="12"/>
        <v>0</v>
      </c>
      <c r="J525" s="285"/>
      <c r="K525" s="285"/>
      <c r="L525" s="285"/>
      <c r="M525" s="285"/>
      <c r="N525" s="300"/>
      <c r="O525" s="161"/>
    </row>
    <row r="526" spans="1:15" ht="13.5" thickBot="1">
      <c r="A526" s="314"/>
      <c r="B526" s="11" t="s">
        <v>279</v>
      </c>
      <c r="C526" s="190">
        <v>0</v>
      </c>
      <c r="D526" s="102"/>
      <c r="E526" s="102"/>
      <c r="F526" s="102"/>
      <c r="G526" s="102"/>
      <c r="H526" s="102">
        <f>D526+E526+F526+G526</f>
        <v>0</v>
      </c>
      <c r="I526" s="229">
        <f t="shared" si="12"/>
        <v>0</v>
      </c>
      <c r="J526" s="109"/>
      <c r="K526" s="109"/>
      <c r="L526" s="109"/>
      <c r="M526" s="109"/>
      <c r="N526" s="236">
        <f>J526+K526+L526+M526</f>
        <v>0</v>
      </c>
      <c r="O526" s="146">
        <f>C526+I526-N526</f>
        <v>0</v>
      </c>
    </row>
    <row r="527" spans="1:15" ht="13.5" thickBot="1">
      <c r="A527" s="302"/>
      <c r="B527" s="50"/>
      <c r="C527" s="77"/>
      <c r="D527" s="283"/>
      <c r="E527" s="283"/>
      <c r="F527" s="283"/>
      <c r="G527" s="283"/>
      <c r="H527" s="283"/>
      <c r="I527" s="229">
        <f t="shared" si="12"/>
        <v>0</v>
      </c>
      <c r="J527" s="285"/>
      <c r="K527" s="285"/>
      <c r="L527" s="285"/>
      <c r="M527" s="285"/>
      <c r="N527" s="300"/>
      <c r="O527" s="161"/>
    </row>
    <row r="528" spans="1:15" ht="13.5" thickBot="1">
      <c r="A528" s="314"/>
      <c r="B528" s="11" t="s">
        <v>280</v>
      </c>
      <c r="C528" s="190">
        <v>0</v>
      </c>
      <c r="D528" s="102"/>
      <c r="E528" s="102"/>
      <c r="F528" s="102"/>
      <c r="G528" s="102"/>
      <c r="H528" s="102">
        <f>D528+E528+F528+G528</f>
        <v>0</v>
      </c>
      <c r="I528" s="229">
        <f t="shared" si="12"/>
        <v>0</v>
      </c>
      <c r="J528" s="109"/>
      <c r="K528" s="109"/>
      <c r="L528" s="109"/>
      <c r="M528" s="109"/>
      <c r="N528" s="236">
        <f>J528+K528+L528+M528</f>
        <v>0</v>
      </c>
      <c r="O528" s="146">
        <f>C528+I528-N528</f>
        <v>0</v>
      </c>
    </row>
    <row r="529" spans="1:15" ht="13.5" thickBot="1">
      <c r="A529" s="302"/>
      <c r="B529" s="50"/>
      <c r="C529" s="77"/>
      <c r="D529" s="283"/>
      <c r="E529" s="283"/>
      <c r="F529" s="283"/>
      <c r="G529" s="283"/>
      <c r="H529" s="283"/>
      <c r="I529" s="229">
        <f t="shared" si="12"/>
        <v>0</v>
      </c>
      <c r="J529" s="285"/>
      <c r="K529" s="285"/>
      <c r="L529" s="285"/>
      <c r="M529" s="285"/>
      <c r="N529" s="300"/>
      <c r="O529" s="161"/>
    </row>
    <row r="530" spans="1:15" ht="13.5" thickBot="1">
      <c r="A530" s="314"/>
      <c r="B530" s="11" t="s">
        <v>281</v>
      </c>
      <c r="C530" s="190">
        <v>0</v>
      </c>
      <c r="D530" s="102"/>
      <c r="E530" s="102"/>
      <c r="F530" s="102"/>
      <c r="G530" s="102"/>
      <c r="H530" s="102">
        <f>D530+E530+F530+G530</f>
        <v>0</v>
      </c>
      <c r="I530" s="229">
        <f t="shared" si="12"/>
        <v>0</v>
      </c>
      <c r="J530" s="109"/>
      <c r="K530" s="109"/>
      <c r="L530" s="109"/>
      <c r="M530" s="109"/>
      <c r="N530" s="236">
        <f>J530+K530+L530+M530</f>
        <v>0</v>
      </c>
      <c r="O530" s="146">
        <f>C530+I530-N530</f>
        <v>0</v>
      </c>
    </row>
    <row r="531" spans="1:15" ht="13.5" thickBot="1">
      <c r="A531" s="302"/>
      <c r="B531" s="50"/>
      <c r="C531" s="77"/>
      <c r="D531" s="283"/>
      <c r="E531" s="283"/>
      <c r="F531" s="283"/>
      <c r="G531" s="283"/>
      <c r="H531" s="283"/>
      <c r="I531" s="229">
        <f t="shared" si="12"/>
        <v>0</v>
      </c>
      <c r="J531" s="285"/>
      <c r="K531" s="285"/>
      <c r="L531" s="285"/>
      <c r="M531" s="285"/>
      <c r="N531" s="300"/>
      <c r="O531" s="161"/>
    </row>
    <row r="532" spans="1:15" ht="13.5" thickBot="1">
      <c r="A532" s="314"/>
      <c r="B532" s="11" t="s">
        <v>283</v>
      </c>
      <c r="C532" s="190">
        <v>9112.03</v>
      </c>
      <c r="D532" s="102">
        <v>1726.29</v>
      </c>
      <c r="E532" s="102">
        <v>3452.5</v>
      </c>
      <c r="F532" s="102"/>
      <c r="G532" s="102"/>
      <c r="H532" s="102">
        <f>D532+E532+F532+G532</f>
        <v>5178.79</v>
      </c>
      <c r="I532" s="229">
        <f t="shared" si="12"/>
        <v>3134.860774818402</v>
      </c>
      <c r="J532" s="109"/>
      <c r="K532" s="109"/>
      <c r="L532" s="109"/>
      <c r="M532" s="109"/>
      <c r="N532" s="236">
        <f>J532+K532+L532+M532</f>
        <v>0</v>
      </c>
      <c r="O532" s="146">
        <f>C532+I532-N532</f>
        <v>12246.890774818403</v>
      </c>
    </row>
    <row r="533" spans="1:15" ht="13.5" thickBot="1">
      <c r="A533" s="302"/>
      <c r="B533" s="50"/>
      <c r="C533" s="77"/>
      <c r="D533" s="283"/>
      <c r="E533" s="283"/>
      <c r="F533" s="283"/>
      <c r="G533" s="283"/>
      <c r="H533" s="283"/>
      <c r="I533" s="229">
        <f t="shared" si="12"/>
        <v>0</v>
      </c>
      <c r="J533" s="285"/>
      <c r="K533" s="285"/>
      <c r="L533" s="285"/>
      <c r="M533" s="285"/>
      <c r="N533" s="300"/>
      <c r="O533" s="161"/>
    </row>
    <row r="534" spans="1:15" ht="13.5" thickBot="1">
      <c r="A534" s="314"/>
      <c r="B534" s="11" t="s">
        <v>284</v>
      </c>
      <c r="C534" s="190">
        <v>0</v>
      </c>
      <c r="D534" s="102"/>
      <c r="E534" s="102"/>
      <c r="F534" s="102"/>
      <c r="G534" s="102"/>
      <c r="H534" s="102">
        <f>D534+E534+F534+G534</f>
        <v>0</v>
      </c>
      <c r="I534" s="229">
        <f t="shared" si="12"/>
        <v>0</v>
      </c>
      <c r="J534" s="109"/>
      <c r="K534" s="109"/>
      <c r="L534" s="109"/>
      <c r="M534" s="109"/>
      <c r="N534" s="236">
        <f>J534+K534+L534+M534</f>
        <v>0</v>
      </c>
      <c r="O534" s="146">
        <f>C534+I534-N534</f>
        <v>0</v>
      </c>
    </row>
    <row r="535" spans="1:15" ht="13.5" thickBot="1">
      <c r="A535" s="302"/>
      <c r="B535" s="50"/>
      <c r="C535" s="77"/>
      <c r="D535" s="283"/>
      <c r="E535" s="283"/>
      <c r="F535" s="283"/>
      <c r="G535" s="283"/>
      <c r="H535" s="283"/>
      <c r="I535" s="229">
        <f t="shared" si="12"/>
        <v>0</v>
      </c>
      <c r="J535" s="285"/>
      <c r="K535" s="285"/>
      <c r="L535" s="285"/>
      <c r="M535" s="285"/>
      <c r="N535" s="300"/>
      <c r="O535" s="161"/>
    </row>
    <row r="536" spans="1:15" ht="13.5" thickBot="1">
      <c r="A536" s="314"/>
      <c r="B536" s="11"/>
      <c r="C536" s="190">
        <v>0</v>
      </c>
      <c r="D536" s="102"/>
      <c r="E536" s="102"/>
      <c r="F536" s="102"/>
      <c r="G536" s="102"/>
      <c r="H536" s="102">
        <f>D536+E536+F536+G536</f>
        <v>0</v>
      </c>
      <c r="I536" s="229">
        <f t="shared" si="12"/>
        <v>0</v>
      </c>
      <c r="J536" s="109"/>
      <c r="K536" s="109"/>
      <c r="L536" s="109"/>
      <c r="M536" s="109"/>
      <c r="N536" s="236">
        <f>J536+K536+L536+M536</f>
        <v>0</v>
      </c>
      <c r="O536" s="146">
        <f>C536+I536-N536</f>
        <v>0</v>
      </c>
    </row>
    <row r="537" spans="1:15" ht="13.5" thickBot="1">
      <c r="A537" s="302"/>
      <c r="B537" s="48"/>
      <c r="C537" s="76"/>
      <c r="D537" s="273"/>
      <c r="E537" s="273"/>
      <c r="F537" s="273"/>
      <c r="G537" s="273"/>
      <c r="H537" s="273"/>
      <c r="I537" s="229">
        <f t="shared" si="12"/>
        <v>0</v>
      </c>
      <c r="J537" s="275"/>
      <c r="K537" s="275"/>
      <c r="L537" s="275"/>
      <c r="M537" s="275"/>
      <c r="N537" s="297"/>
      <c r="O537" s="158"/>
    </row>
    <row r="538" spans="1:15" ht="13.5" thickBot="1">
      <c r="A538" s="148"/>
      <c r="B538" s="313"/>
      <c r="C538" s="77"/>
      <c r="D538" s="150"/>
      <c r="E538" s="150"/>
      <c r="F538" s="151"/>
      <c r="G538" s="151"/>
      <c r="H538" s="151"/>
      <c r="I538" s="151"/>
      <c r="J538" s="151"/>
      <c r="K538" s="151"/>
      <c r="L538" s="151"/>
      <c r="M538" s="151"/>
      <c r="N538" s="170"/>
      <c r="O538" s="171"/>
    </row>
    <row r="539" spans="1:15" ht="13.5" thickBot="1">
      <c r="A539" s="1"/>
      <c r="B539" s="14" t="s">
        <v>104</v>
      </c>
      <c r="C539" s="37">
        <f>C448+C450+C452+C454+C456+C459+C460+C462+C464+C466+C468+C471+C472+C474+C476+C478+C480+C482+C484+C486+C488+C490+C492+C494+C496+C498+C500+C502+C504+C506+C508+C510+C512+C514+C516+C518+C520+C522+C524+C526+C528+C530+C532+C534+C536</f>
        <v>1201435.29</v>
      </c>
      <c r="D539" s="37">
        <f>D448+D450+D452+D454+D456+D459+D460+D462+D464+D466+D468+D471+D472+D474+D476+D478+D480+D482+D484+D486+D488+D490+D492+D494+D496+D498+D500+D502+D504+D506+D508+D510+D512+D514+D516+D518+D520+D522+D524+D526+D528+D530+D532+D534+D536</f>
        <v>318137.58999999997</v>
      </c>
      <c r="E539" s="37">
        <f>E448+E450+E452+E454+E456+E459+E460+E462+E464+E466+E468+E471+E472+E474+E476+E478+E480+E482+E484+E486+E488+E490+E492+E494+E496+E498+E500+E502+E504+E506+E508+E510+E512+E514+E516+E518+E520+E522+E524+E526+E528+E530+E532+E534+E536</f>
        <v>335411.82</v>
      </c>
      <c r="F539" s="37">
        <f>F448+F450+F452+F454+F456+F459+F460+F462+F464+F466+F468+F471+F472+F474+F476+F478+F480+F482+F484+F486+F488+F490+F492+F494+F496+F498+F500+F502+F504+F506+F508+F510+F512+F514+F516+F518+F520+F522+F524+F526+F528+F530+F532+F534+F536</f>
        <v>354170.49</v>
      </c>
      <c r="G539" s="37">
        <f>G448+G450+G452+G454+G456+G459+G460+G462+G464+G466+G468+G471+G472+G474+G476+G478+G480+G482+G484+G486+G488+G490+G492+G494+G496+G498+G500+G502+G504+G506+G508+G510+G512+G514+G516+G518+G520+G522+G524+G526+G528+G530+G532+G534+G536</f>
        <v>377507.11</v>
      </c>
      <c r="H539" s="137">
        <f>D539+E539+F539+G539</f>
        <v>1385227.0099999998</v>
      </c>
      <c r="I539" s="37">
        <f>I448+I450+I452+I454+I456+I459+I460+I462+I464+I466+I468+I471+I472+I474+I476+I478+I480+I482+I484+I486+I488+I490+I492+I494+I496+I498+I500+I502+I504+I506+I508+I510+I512+I514+I516+I518+I520+I522+I524+I526+I528+I530+I532+I534+I536</f>
        <v>838515.1392251818</v>
      </c>
      <c r="J539" s="37">
        <f>J448+J450+J452+J454+J456+J459+J460+J462+J464+J466+J468+J471+J472+J474+J476+J478+J480+J482+J484+J486+J488+J490+J492+J494+J496+J498+J500+J502+J504+J506+J508+J510+J512+J514+J516+J518+J520+J522+J524+J526+J528+J530+J532+J534+J536</f>
        <v>0</v>
      </c>
      <c r="K539" s="37">
        <f>K448+K450+K452+K454+K456+K459+K460+K462+K464+K466+K468+K471+K472+K474+K476+K478+K480+K482+K484+K486+K488+K490+K492+K494+K496+K498+K500+K502+K504+K506+K508+K510+K512+K514+K516+K518+K520+K522+K524+K526+K528+K530+K532+K534+K536</f>
        <v>0</v>
      </c>
      <c r="L539" s="37">
        <f>L448+L450+L452+L454+L456+L459+L460+L462+L464+L466+L468+L471+L472+L474+L476+L478+L480+L482+L484+L486+L488+L490+L492+L494+L496+L498+L500+L502+L504+L506+L508+L510+L512+L514+L516+L518+L520+L522+L524+L526+L528+L530+L532+L534+L536</f>
        <v>0</v>
      </c>
      <c r="M539" s="37">
        <f>M448+M450+M452+M454+M456+M459+M460+M462+M464+M466+M468+M471+M472+M474+M476+M478+M480+M482+M484+M486+M488+M490+M492+M494+M496+M498+M500+M502+M504+M506+M508+M510+M512+M514+M516+M518+M520+M522+M524+M526+M528+M530+M532+M534+M536</f>
        <v>0</v>
      </c>
      <c r="N539" s="145">
        <f>J539+K539+L539+M539</f>
        <v>0</v>
      </c>
      <c r="O539" s="37">
        <f>O448+O450+O452+O454+O456+O459+O460+O462+O464+O466+O468+O471+O472+O474+O476+O478+O480+O482+O484+O486+O488+O490+O492+O494+O496+O498+O500+O502+O504+O506+O508+O510+O512+O514+O516+O518+O520+O522+O524+O526+O528+O530+O532+O534+O536</f>
        <v>2039950.429225182</v>
      </c>
    </row>
    <row r="540" spans="1:15" ht="13.5" thickBot="1">
      <c r="A540" s="1"/>
      <c r="B540" s="134" t="s">
        <v>384</v>
      </c>
      <c r="C540" s="70"/>
      <c r="D540" s="42"/>
      <c r="E540" s="42"/>
      <c r="F540" s="42"/>
      <c r="G540" s="42"/>
      <c r="H540" s="137"/>
      <c r="I540" s="229">
        <f>H539-I539</f>
        <v>546711.870774818</v>
      </c>
      <c r="J540" s="42"/>
      <c r="K540" s="42"/>
      <c r="L540" s="42"/>
      <c r="M540" s="42"/>
      <c r="N540" s="145">
        <f>J540+K540+L540+M540</f>
        <v>0</v>
      </c>
      <c r="O540" s="146"/>
    </row>
    <row r="541" spans="1:15" ht="13.5" thickBot="1">
      <c r="A541" s="7"/>
      <c r="B541" s="135"/>
      <c r="C541" s="186"/>
      <c r="D541" s="42"/>
      <c r="E541" s="42"/>
      <c r="F541" s="42"/>
      <c r="G541" s="42"/>
      <c r="H541" s="137"/>
      <c r="I541" s="229"/>
      <c r="J541" s="42"/>
      <c r="K541" s="42"/>
      <c r="L541" s="42"/>
      <c r="M541" s="42"/>
      <c r="N541" s="145">
        <f>J541+K541+L541+M541</f>
        <v>0</v>
      </c>
      <c r="O541" s="146"/>
    </row>
    <row r="542" spans="1:15" ht="13.5" thickBot="1">
      <c r="A542" s="154"/>
      <c r="B542" s="155" t="s">
        <v>5</v>
      </c>
      <c r="C542" s="207"/>
      <c r="D542" s="167"/>
      <c r="E542" s="167"/>
      <c r="F542" s="167"/>
      <c r="G542" s="167"/>
      <c r="H542" s="163"/>
      <c r="I542" s="243">
        <f>I541+I540+I539</f>
        <v>1385227.0099999998</v>
      </c>
      <c r="J542" s="167"/>
      <c r="K542" s="167"/>
      <c r="L542" s="167"/>
      <c r="M542" s="167"/>
      <c r="N542" s="164">
        <f>J542+K542+L542+M542</f>
        <v>0</v>
      </c>
      <c r="O542" s="243"/>
    </row>
    <row r="543" spans="1:15" ht="12.75">
      <c r="A543" s="12"/>
      <c r="B543" s="12"/>
      <c r="C543" s="69"/>
      <c r="D543" s="125"/>
      <c r="E543" s="125"/>
      <c r="F543" s="75"/>
      <c r="G543" s="75"/>
      <c r="H543" s="75"/>
      <c r="I543" s="75"/>
      <c r="J543" s="75"/>
      <c r="K543" s="75"/>
      <c r="L543" s="75"/>
      <c r="M543" s="75"/>
      <c r="N543" s="126"/>
      <c r="O543" s="127"/>
    </row>
    <row r="544" spans="1:15" ht="12.75">
      <c r="A544" s="253"/>
      <c r="B544" s="253"/>
      <c r="C544" s="253"/>
      <c r="D544" s="254"/>
      <c r="E544" s="254"/>
      <c r="F544" s="255"/>
      <c r="G544" s="255"/>
      <c r="H544" s="255"/>
      <c r="I544" s="255"/>
      <c r="J544" s="255"/>
      <c r="K544" s="255"/>
      <c r="L544" s="255"/>
      <c r="M544" s="255"/>
      <c r="N544" s="257"/>
      <c r="O544" s="258"/>
    </row>
    <row r="545" spans="1:15" ht="12.75">
      <c r="A545" s="12"/>
      <c r="B545" s="12"/>
      <c r="C545" s="69"/>
      <c r="D545" s="125"/>
      <c r="E545" s="125"/>
      <c r="F545" s="75"/>
      <c r="G545" s="75"/>
      <c r="H545" s="75"/>
      <c r="I545" s="75"/>
      <c r="J545" s="75"/>
      <c r="K545" s="75"/>
      <c r="L545" s="75"/>
      <c r="M545" s="75"/>
      <c r="N545" s="126"/>
      <c r="O545" s="127"/>
    </row>
    <row r="546" spans="1:15" ht="13.5" thickBot="1">
      <c r="A546" s="12"/>
      <c r="B546" s="17" t="s">
        <v>361</v>
      </c>
      <c r="C546" s="252" t="s">
        <v>295</v>
      </c>
      <c r="D546" s="330"/>
      <c r="E546" s="12"/>
      <c r="F546" s="17" t="s">
        <v>360</v>
      </c>
      <c r="G546" s="173"/>
      <c r="H546" s="173"/>
      <c r="I546" s="173"/>
      <c r="J546" s="173"/>
      <c r="K546" s="173"/>
      <c r="L546" s="173"/>
      <c r="M546" s="173"/>
      <c r="N546" s="174"/>
      <c r="O546" s="175"/>
    </row>
    <row r="547" spans="1:15" ht="13.5" thickBot="1">
      <c r="A547" s="40"/>
      <c r="B547" s="41" t="s">
        <v>94</v>
      </c>
      <c r="C547" s="209"/>
      <c r="D547" s="240"/>
      <c r="E547" s="240" t="s">
        <v>395</v>
      </c>
      <c r="F547" s="232"/>
      <c r="G547" s="232"/>
      <c r="H547" s="233"/>
      <c r="I547" s="223"/>
      <c r="J547" s="249"/>
      <c r="K547" s="85" t="s">
        <v>396</v>
      </c>
      <c r="L547" s="85"/>
      <c r="M547" s="86"/>
      <c r="N547" s="89"/>
      <c r="O547" s="115"/>
    </row>
    <row r="548" spans="1:15" ht="68.25" thickBot="1">
      <c r="A548" s="178"/>
      <c r="B548" s="34"/>
      <c r="C548" s="331" t="s">
        <v>406</v>
      </c>
      <c r="D548" s="262" t="s">
        <v>220</v>
      </c>
      <c r="E548" s="262" t="s">
        <v>318</v>
      </c>
      <c r="F548" s="510" t="s">
        <v>349</v>
      </c>
      <c r="G548" s="231" t="s">
        <v>302</v>
      </c>
      <c r="H548" s="234" t="s">
        <v>411</v>
      </c>
      <c r="I548" s="90" t="s">
        <v>413</v>
      </c>
      <c r="J548" s="262">
        <v>1</v>
      </c>
      <c r="K548" s="88">
        <v>2</v>
      </c>
      <c r="L548" s="88">
        <v>3</v>
      </c>
      <c r="M548" s="88">
        <v>4</v>
      </c>
      <c r="N548" s="235" t="s">
        <v>400</v>
      </c>
      <c r="O548" s="116" t="s">
        <v>401</v>
      </c>
    </row>
    <row r="549" spans="1:15" ht="13.5" thickBot="1">
      <c r="A549" s="50"/>
      <c r="B549" s="50"/>
      <c r="C549" s="77"/>
      <c r="D549" s="358"/>
      <c r="E549" s="358"/>
      <c r="F549" s="225"/>
      <c r="G549" s="225"/>
      <c r="H549" s="225"/>
      <c r="I549" s="225"/>
      <c r="J549" s="359"/>
      <c r="K549" s="359"/>
      <c r="L549" s="359"/>
      <c r="M549" s="359"/>
      <c r="N549" s="360"/>
      <c r="O549" s="361"/>
    </row>
    <row r="550" spans="1:15" ht="13.5" thickBot="1">
      <c r="A550" s="46"/>
      <c r="B550" s="11" t="s">
        <v>304</v>
      </c>
      <c r="C550" s="190">
        <v>57290.69</v>
      </c>
      <c r="D550" s="362">
        <v>11366.4</v>
      </c>
      <c r="E550" s="362">
        <v>11366.4</v>
      </c>
      <c r="F550" s="362">
        <v>11366.4</v>
      </c>
      <c r="G550" s="363">
        <v>11366.4</v>
      </c>
      <c r="H550" s="102">
        <f>D550+E550+F550+G550</f>
        <v>45465.6</v>
      </c>
      <c r="I550" s="229">
        <f aca="true" t="shared" si="13" ref="I550:I613">H550/1.4/1.18</f>
        <v>27521.549636803877</v>
      </c>
      <c r="J550" s="109"/>
      <c r="K550" s="109"/>
      <c r="L550" s="109"/>
      <c r="M550" s="109"/>
      <c r="N550" s="236">
        <f>J550+K550+L550+M550</f>
        <v>0</v>
      </c>
      <c r="O550" s="146">
        <f>C550+I550-N550</f>
        <v>84812.23963680388</v>
      </c>
    </row>
    <row r="551" spans="1:15" ht="13.5" thickBot="1">
      <c r="A551" s="50"/>
      <c r="B551" s="50"/>
      <c r="C551" s="77"/>
      <c r="D551" s="358"/>
      <c r="E551" s="358"/>
      <c r="F551" s="358"/>
      <c r="G551" s="225"/>
      <c r="H551" s="225"/>
      <c r="I551" s="229">
        <f t="shared" si="13"/>
        <v>0</v>
      </c>
      <c r="J551" s="359"/>
      <c r="K551" s="359"/>
      <c r="L551" s="359"/>
      <c r="M551" s="359"/>
      <c r="N551" s="360"/>
      <c r="O551" s="361"/>
    </row>
    <row r="552" spans="1:15" ht="13.5" thickBot="1">
      <c r="A552" s="46"/>
      <c r="B552" s="11" t="s">
        <v>305</v>
      </c>
      <c r="C552" s="190">
        <v>0</v>
      </c>
      <c r="D552" s="362"/>
      <c r="E552" s="362"/>
      <c r="F552" s="362"/>
      <c r="G552" s="363"/>
      <c r="H552" s="102">
        <f>D552+E552+F552+G552</f>
        <v>0</v>
      </c>
      <c r="I552" s="229">
        <f t="shared" si="13"/>
        <v>0</v>
      </c>
      <c r="J552" s="109"/>
      <c r="K552" s="109"/>
      <c r="L552" s="109"/>
      <c r="M552" s="109"/>
      <c r="N552" s="236">
        <f>J552+K552+L552+M552</f>
        <v>0</v>
      </c>
      <c r="O552" s="146">
        <f>C552+I552-N552</f>
        <v>0</v>
      </c>
    </row>
    <row r="553" spans="1:15" ht="13.5" thickBot="1">
      <c r="A553" s="50"/>
      <c r="B553" s="50"/>
      <c r="C553" s="77"/>
      <c r="D553" s="358"/>
      <c r="E553" s="358"/>
      <c r="F553" s="358"/>
      <c r="G553" s="225"/>
      <c r="H553" s="225"/>
      <c r="I553" s="229">
        <f t="shared" si="13"/>
        <v>0</v>
      </c>
      <c r="J553" s="359"/>
      <c r="K553" s="359"/>
      <c r="L553" s="359"/>
      <c r="M553" s="359"/>
      <c r="N553" s="360"/>
      <c r="O553" s="361"/>
    </row>
    <row r="554" spans="1:15" ht="13.5" thickBot="1">
      <c r="A554" s="46"/>
      <c r="B554" s="11" t="s">
        <v>306</v>
      </c>
      <c r="C554" s="190">
        <v>0</v>
      </c>
      <c r="D554" s="362"/>
      <c r="E554" s="362"/>
      <c r="F554" s="362"/>
      <c r="G554" s="363"/>
      <c r="H554" s="102">
        <f>D554+E554+F554+G554</f>
        <v>0</v>
      </c>
      <c r="I554" s="229">
        <f t="shared" si="13"/>
        <v>0</v>
      </c>
      <c r="J554" s="109"/>
      <c r="K554" s="109"/>
      <c r="L554" s="109"/>
      <c r="M554" s="109"/>
      <c r="N554" s="236">
        <f>J554+K554+L554+M554</f>
        <v>0</v>
      </c>
      <c r="O554" s="146">
        <f>C554+I554-N554</f>
        <v>0</v>
      </c>
    </row>
    <row r="555" spans="1:15" ht="13.5" thickBot="1">
      <c r="A555" s="50"/>
      <c r="B555" s="50"/>
      <c r="C555" s="77"/>
      <c r="D555" s="358"/>
      <c r="E555" s="358"/>
      <c r="F555" s="358"/>
      <c r="G555" s="225"/>
      <c r="H555" s="225"/>
      <c r="I555" s="229">
        <f t="shared" si="13"/>
        <v>0</v>
      </c>
      <c r="J555" s="359"/>
      <c r="K555" s="359"/>
      <c r="L555" s="359"/>
      <c r="M555" s="359"/>
      <c r="N555" s="360"/>
      <c r="O555" s="361"/>
    </row>
    <row r="556" spans="1:15" ht="13.5" thickBot="1">
      <c r="A556" s="46"/>
      <c r="B556" s="57" t="s">
        <v>307</v>
      </c>
      <c r="C556" s="365">
        <v>0</v>
      </c>
      <c r="D556" s="362"/>
      <c r="E556" s="362"/>
      <c r="F556" s="362"/>
      <c r="G556" s="363"/>
      <c r="H556" s="102">
        <f>D556+E556+F556+G556</f>
        <v>0</v>
      </c>
      <c r="I556" s="229">
        <f t="shared" si="13"/>
        <v>0</v>
      </c>
      <c r="J556" s="109"/>
      <c r="K556" s="109"/>
      <c r="L556" s="109"/>
      <c r="M556" s="109"/>
      <c r="N556" s="236">
        <f>J556+K556+L556+M556</f>
        <v>0</v>
      </c>
      <c r="O556" s="146">
        <f>C556+I556-N556</f>
        <v>0</v>
      </c>
    </row>
    <row r="557" spans="1:15" ht="13.5" thickBot="1">
      <c r="A557" s="50"/>
      <c r="B557" s="50"/>
      <c r="C557" s="77"/>
      <c r="D557" s="358"/>
      <c r="E557" s="358"/>
      <c r="F557" s="358"/>
      <c r="G557" s="225"/>
      <c r="H557" s="225"/>
      <c r="I557" s="229">
        <f t="shared" si="13"/>
        <v>0</v>
      </c>
      <c r="J557" s="359"/>
      <c r="K557" s="359"/>
      <c r="L557" s="359"/>
      <c r="M557" s="359"/>
      <c r="N557" s="360"/>
      <c r="O557" s="361"/>
    </row>
    <row r="558" spans="1:15" ht="13.5" thickBot="1">
      <c r="A558" s="51"/>
      <c r="B558" s="47" t="s">
        <v>308</v>
      </c>
      <c r="C558" s="71">
        <v>0</v>
      </c>
      <c r="D558" s="362"/>
      <c r="E558" s="362"/>
      <c r="F558" s="362"/>
      <c r="G558" s="363"/>
      <c r="H558" s="102">
        <f>D558+E558+F558+G558</f>
        <v>0</v>
      </c>
      <c r="I558" s="229">
        <f t="shared" si="13"/>
        <v>0</v>
      </c>
      <c r="J558" s="109"/>
      <c r="K558" s="109"/>
      <c r="L558" s="109"/>
      <c r="M558" s="109"/>
      <c r="N558" s="236">
        <f>J558+K558+L558+M558</f>
        <v>0</v>
      </c>
      <c r="O558" s="146">
        <f>C558+I558-N558</f>
        <v>0</v>
      </c>
    </row>
    <row r="559" spans="1:15" ht="13.5" thickBot="1">
      <c r="A559" s="48"/>
      <c r="B559" s="53"/>
      <c r="C559" s="304"/>
      <c r="D559" s="103"/>
      <c r="E559" s="103"/>
      <c r="F559" s="103"/>
      <c r="G559" s="104"/>
      <c r="H559" s="104"/>
      <c r="I559" s="229">
        <f t="shared" si="13"/>
        <v>0</v>
      </c>
      <c r="J559" s="110"/>
      <c r="K559" s="110"/>
      <c r="L559" s="110"/>
      <c r="M559" s="110"/>
      <c r="N559" s="132"/>
      <c r="O559" s="176"/>
    </row>
    <row r="560" spans="1:15" ht="13.5" thickBot="1">
      <c r="A560" s="54"/>
      <c r="B560" s="58" t="s">
        <v>334</v>
      </c>
      <c r="C560" s="415">
        <v>156565.45</v>
      </c>
      <c r="D560" s="102">
        <v>45452.2</v>
      </c>
      <c r="E560" s="102">
        <v>54253.87</v>
      </c>
      <c r="F560" s="102">
        <v>56448.33</v>
      </c>
      <c r="G560" s="102">
        <v>56593.83</v>
      </c>
      <c r="H560" s="102">
        <f>D560+E560+F560+G560</f>
        <v>212748.23000000004</v>
      </c>
      <c r="I560" s="229">
        <f t="shared" si="13"/>
        <v>128782.22154963684</v>
      </c>
      <c r="J560" s="109"/>
      <c r="K560" s="109"/>
      <c r="L560" s="109"/>
      <c r="M560" s="109"/>
      <c r="N560" s="236">
        <f>J560+K560+L560+M560</f>
        <v>0</v>
      </c>
      <c r="O560" s="146">
        <f>C560+I560-N560</f>
        <v>285347.67154963687</v>
      </c>
    </row>
    <row r="561" spans="1:15" ht="13.5" thickBot="1">
      <c r="A561" s="48"/>
      <c r="B561" s="50"/>
      <c r="C561" s="76"/>
      <c r="D561" s="94"/>
      <c r="E561" s="94"/>
      <c r="F561" s="94"/>
      <c r="G561" s="95"/>
      <c r="H561" s="95"/>
      <c r="I561" s="229">
        <f t="shared" si="13"/>
        <v>0</v>
      </c>
      <c r="J561" s="107"/>
      <c r="K561" s="107"/>
      <c r="L561" s="107"/>
      <c r="M561" s="107"/>
      <c r="N561" s="120"/>
      <c r="O561" s="123"/>
    </row>
    <row r="562" spans="1:15" ht="13.5" thickBot="1">
      <c r="A562" s="54"/>
      <c r="B562" s="80" t="s">
        <v>174</v>
      </c>
      <c r="C562" s="415">
        <v>8651.66</v>
      </c>
      <c r="D562" s="102"/>
      <c r="E562" s="102"/>
      <c r="F562" s="102"/>
      <c r="G562" s="102">
        <v>16168.53</v>
      </c>
      <c r="H562" s="102">
        <f>D562+E562+F562+G562</f>
        <v>16168.53</v>
      </c>
      <c r="I562" s="229">
        <f t="shared" si="13"/>
        <v>9787.245762711866</v>
      </c>
      <c r="J562" s="109"/>
      <c r="K562" s="109"/>
      <c r="L562" s="109"/>
      <c r="M562" s="109"/>
      <c r="N562" s="236">
        <f>J562+K562+L562+M562</f>
        <v>0</v>
      </c>
      <c r="O562" s="146">
        <f>C562+I562-N562</f>
        <v>18438.905762711867</v>
      </c>
    </row>
    <row r="563" spans="1:15" ht="13.5" thickBot="1">
      <c r="A563" s="48"/>
      <c r="B563" s="50"/>
      <c r="C563" s="76"/>
      <c r="D563" s="94"/>
      <c r="E563" s="94"/>
      <c r="F563" s="94"/>
      <c r="G563" s="95"/>
      <c r="H563" s="95"/>
      <c r="I563" s="229">
        <f t="shared" si="13"/>
        <v>0</v>
      </c>
      <c r="J563" s="107"/>
      <c r="K563" s="107"/>
      <c r="L563" s="107"/>
      <c r="M563" s="107"/>
      <c r="N563" s="120"/>
      <c r="O563" s="123"/>
    </row>
    <row r="564" spans="1:15" ht="13.5" thickBot="1">
      <c r="A564" s="54"/>
      <c r="B564" s="80" t="s">
        <v>175</v>
      </c>
      <c r="C564" s="415">
        <v>22403.41</v>
      </c>
      <c r="D564" s="102">
        <v>3345.26</v>
      </c>
      <c r="E564" s="102">
        <v>2984.19</v>
      </c>
      <c r="F564" s="102">
        <v>2984.19</v>
      </c>
      <c r="G564" s="102">
        <v>2984.19</v>
      </c>
      <c r="H564" s="102">
        <f>D564+E564+F564+G564</f>
        <v>12297.830000000002</v>
      </c>
      <c r="I564" s="229">
        <f t="shared" si="13"/>
        <v>7444.207021791769</v>
      </c>
      <c r="J564" s="109"/>
      <c r="K564" s="109"/>
      <c r="L564" s="109"/>
      <c r="M564" s="109"/>
      <c r="N564" s="236">
        <f>J564+K564+L564+M564</f>
        <v>0</v>
      </c>
      <c r="O564" s="146">
        <f>C564+I564-N564</f>
        <v>29847.617021791768</v>
      </c>
    </row>
    <row r="565" spans="1:15" ht="13.5" thickBot="1">
      <c r="A565" s="48"/>
      <c r="B565" s="48"/>
      <c r="C565" s="76"/>
      <c r="D565" s="94"/>
      <c r="E565" s="94"/>
      <c r="F565" s="94"/>
      <c r="G565" s="95"/>
      <c r="H565" s="95"/>
      <c r="I565" s="229">
        <f t="shared" si="13"/>
        <v>0</v>
      </c>
      <c r="J565" s="107"/>
      <c r="K565" s="107"/>
      <c r="L565" s="107"/>
      <c r="M565" s="107"/>
      <c r="N565" s="120"/>
      <c r="O565" s="123"/>
    </row>
    <row r="566" spans="1:15" ht="13.5" thickBot="1">
      <c r="A566" s="54"/>
      <c r="B566" s="80" t="s">
        <v>176</v>
      </c>
      <c r="C566" s="416">
        <v>0</v>
      </c>
      <c r="D566" s="102">
        <v>843.31</v>
      </c>
      <c r="E566" s="102">
        <v>6535.68</v>
      </c>
      <c r="F566" s="102">
        <v>1124.42</v>
      </c>
      <c r="G566" s="102">
        <v>31889.32</v>
      </c>
      <c r="H566" s="102">
        <f>D566+E566+F566+G566</f>
        <v>40392.729999999996</v>
      </c>
      <c r="I566" s="229">
        <f t="shared" si="13"/>
        <v>24450.805084745763</v>
      </c>
      <c r="J566" s="109"/>
      <c r="K566" s="109"/>
      <c r="L566" s="109"/>
      <c r="M566" s="109"/>
      <c r="N566" s="236">
        <f>J566+K566+L566+M566</f>
        <v>0</v>
      </c>
      <c r="O566" s="146">
        <f>C566+I566-N566</f>
        <v>24450.805084745763</v>
      </c>
    </row>
    <row r="567" spans="1:15" ht="13.5" thickBot="1">
      <c r="A567" s="48"/>
      <c r="B567" s="48"/>
      <c r="C567" s="76"/>
      <c r="D567" s="94"/>
      <c r="E567" s="94"/>
      <c r="F567" s="94"/>
      <c r="G567" s="95"/>
      <c r="H567" s="95"/>
      <c r="I567" s="229">
        <f t="shared" si="13"/>
        <v>0</v>
      </c>
      <c r="J567" s="107"/>
      <c r="K567" s="107"/>
      <c r="L567" s="107"/>
      <c r="M567" s="107"/>
      <c r="N567" s="120"/>
      <c r="O567" s="123"/>
    </row>
    <row r="568" spans="1:15" ht="13.5" thickBot="1">
      <c r="A568" s="314"/>
      <c r="B568" s="58" t="s">
        <v>323</v>
      </c>
      <c r="C568" s="416">
        <v>1743.22</v>
      </c>
      <c r="D568" s="102">
        <v>4120.32</v>
      </c>
      <c r="E568" s="102">
        <v>4120.32</v>
      </c>
      <c r="F568" s="102">
        <v>4120.32</v>
      </c>
      <c r="G568" s="102">
        <v>4120.32</v>
      </c>
      <c r="H568" s="102">
        <f>D568+E568+F568+G568</f>
        <v>16481.28</v>
      </c>
      <c r="I568" s="229">
        <f t="shared" si="13"/>
        <v>9976.561743341405</v>
      </c>
      <c r="J568" s="109"/>
      <c r="K568" s="109"/>
      <c r="L568" s="109"/>
      <c r="M568" s="109"/>
      <c r="N568" s="236">
        <f>J568+K568+L568+M568</f>
        <v>0</v>
      </c>
      <c r="O568" s="146">
        <f>C568+I568-N568</f>
        <v>11719.781743341404</v>
      </c>
    </row>
    <row r="569" spans="1:15" ht="13.5" thickBot="1">
      <c r="A569" s="52"/>
      <c r="B569" s="52"/>
      <c r="C569" s="76"/>
      <c r="D569" s="94"/>
      <c r="E569" s="94"/>
      <c r="F569" s="94"/>
      <c r="G569" s="95"/>
      <c r="H569" s="95"/>
      <c r="I569" s="229">
        <f t="shared" si="13"/>
        <v>0</v>
      </c>
      <c r="J569" s="107"/>
      <c r="K569" s="107"/>
      <c r="L569" s="107"/>
      <c r="M569" s="107"/>
      <c r="N569" s="120"/>
      <c r="O569" s="123"/>
    </row>
    <row r="570" spans="1:15" ht="13.5" thickBot="1">
      <c r="A570" s="54"/>
      <c r="B570" s="80" t="s">
        <v>177</v>
      </c>
      <c r="C570" s="415">
        <v>82543.44</v>
      </c>
      <c r="D570" s="102">
        <v>7281.6</v>
      </c>
      <c r="E570" s="102">
        <v>7281.6</v>
      </c>
      <c r="F570" s="102">
        <v>7281.6</v>
      </c>
      <c r="G570" s="102">
        <v>7281.6</v>
      </c>
      <c r="H570" s="102">
        <f>D570+E570+F570+G570</f>
        <v>29126.4</v>
      </c>
      <c r="I570" s="229">
        <f t="shared" si="13"/>
        <v>17630.992736077485</v>
      </c>
      <c r="J570" s="109"/>
      <c r="K570" s="109"/>
      <c r="L570" s="109"/>
      <c r="M570" s="109"/>
      <c r="N570" s="236">
        <f>J570+K570+L570+M570</f>
        <v>0</v>
      </c>
      <c r="O570" s="146">
        <f>C570+I570-N570</f>
        <v>100174.43273607749</v>
      </c>
    </row>
    <row r="571" spans="1:15" ht="13.5" thickBot="1">
      <c r="A571" s="48"/>
      <c r="B571" s="48"/>
      <c r="C571" s="76"/>
      <c r="D571" s="94"/>
      <c r="E571" s="94"/>
      <c r="F571" s="94"/>
      <c r="G571" s="95"/>
      <c r="H571" s="95"/>
      <c r="I571" s="229">
        <f t="shared" si="13"/>
        <v>0</v>
      </c>
      <c r="J571" s="107"/>
      <c r="K571" s="107"/>
      <c r="L571" s="107"/>
      <c r="M571" s="107"/>
      <c r="N571" s="120"/>
      <c r="O571" s="123"/>
    </row>
    <row r="572" spans="1:15" ht="13.5" thickBot="1">
      <c r="A572" s="54"/>
      <c r="B572" s="80" t="s">
        <v>178</v>
      </c>
      <c r="C572" s="415">
        <v>0</v>
      </c>
      <c r="D572" s="102"/>
      <c r="E572" s="102"/>
      <c r="F572" s="102"/>
      <c r="G572" s="102"/>
      <c r="H572" s="102">
        <f>D572+E572+F572+G572</f>
        <v>0</v>
      </c>
      <c r="I572" s="229">
        <f t="shared" si="13"/>
        <v>0</v>
      </c>
      <c r="J572" s="109"/>
      <c r="K572" s="109"/>
      <c r="L572" s="109"/>
      <c r="M572" s="109"/>
      <c r="N572" s="236">
        <f>J572+K572+L572+M572</f>
        <v>0</v>
      </c>
      <c r="O572" s="146">
        <f>C572+I572-N572</f>
        <v>0</v>
      </c>
    </row>
    <row r="573" spans="1:15" ht="13.5" thickBot="1">
      <c r="A573" s="48"/>
      <c r="B573" s="48"/>
      <c r="C573" s="76"/>
      <c r="D573" s="94"/>
      <c r="E573" s="94"/>
      <c r="F573" s="94"/>
      <c r="G573" s="95"/>
      <c r="H573" s="95"/>
      <c r="I573" s="229">
        <f t="shared" si="13"/>
        <v>0</v>
      </c>
      <c r="J573" s="107"/>
      <c r="K573" s="107"/>
      <c r="L573" s="107"/>
      <c r="M573" s="107"/>
      <c r="N573" s="120"/>
      <c r="O573" s="123"/>
    </row>
    <row r="574" spans="1:15" ht="13.5" thickBot="1">
      <c r="A574" s="54"/>
      <c r="B574" s="80" t="s">
        <v>179</v>
      </c>
      <c r="C574" s="415">
        <v>0</v>
      </c>
      <c r="D574" s="102"/>
      <c r="E574" s="102"/>
      <c r="F574" s="102"/>
      <c r="G574" s="102"/>
      <c r="H574" s="102">
        <f>D574+E574+F574+G574</f>
        <v>0</v>
      </c>
      <c r="I574" s="229">
        <f t="shared" si="13"/>
        <v>0</v>
      </c>
      <c r="J574" s="109"/>
      <c r="K574" s="109"/>
      <c r="L574" s="109"/>
      <c r="M574" s="109"/>
      <c r="N574" s="236">
        <f>J574+K574+L574+M574</f>
        <v>0</v>
      </c>
      <c r="O574" s="146">
        <f>C574+I574-N574</f>
        <v>0</v>
      </c>
    </row>
    <row r="575" spans="1:15" ht="13.5" thickBot="1">
      <c r="A575" s="48"/>
      <c r="B575" s="48"/>
      <c r="C575" s="76"/>
      <c r="D575" s="94"/>
      <c r="E575" s="94"/>
      <c r="F575" s="94"/>
      <c r="G575" s="95"/>
      <c r="H575" s="95"/>
      <c r="I575" s="229">
        <f t="shared" si="13"/>
        <v>0</v>
      </c>
      <c r="J575" s="107"/>
      <c r="K575" s="107"/>
      <c r="L575" s="107"/>
      <c r="M575" s="107"/>
      <c r="N575" s="120"/>
      <c r="O575" s="123"/>
    </row>
    <row r="576" spans="1:15" ht="13.5" thickBot="1">
      <c r="A576" s="314"/>
      <c r="B576" s="80" t="s">
        <v>181</v>
      </c>
      <c r="C576" s="416">
        <v>220392.83</v>
      </c>
      <c r="D576" s="102">
        <v>51316.71</v>
      </c>
      <c r="E576" s="102">
        <v>51316.71</v>
      </c>
      <c r="F576" s="102">
        <v>51316.71</v>
      </c>
      <c r="G576" s="102">
        <v>51316.71</v>
      </c>
      <c r="H576" s="102">
        <f>D576+E576+F576+G576</f>
        <v>205266.84</v>
      </c>
      <c r="I576" s="229">
        <f t="shared" si="13"/>
        <v>124253.53510895884</v>
      </c>
      <c r="J576" s="109"/>
      <c r="K576" s="109"/>
      <c r="L576" s="109"/>
      <c r="M576" s="109"/>
      <c r="N576" s="236">
        <f>J576+K576+L576+M576</f>
        <v>0</v>
      </c>
      <c r="O576" s="146">
        <f>C576+I576-N576</f>
        <v>344646.3651089588</v>
      </c>
    </row>
    <row r="577" spans="1:15" ht="13.5" thickBot="1">
      <c r="A577" s="48"/>
      <c r="B577" s="50"/>
      <c r="C577" s="76"/>
      <c r="D577" s="94"/>
      <c r="E577" s="94"/>
      <c r="F577" s="94"/>
      <c r="G577" s="95"/>
      <c r="H577" s="95"/>
      <c r="I577" s="229">
        <f t="shared" si="13"/>
        <v>0</v>
      </c>
      <c r="J577" s="107"/>
      <c r="K577" s="107"/>
      <c r="L577" s="107"/>
      <c r="M577" s="107"/>
      <c r="N577" s="120"/>
      <c r="O577" s="123"/>
    </row>
    <row r="578" spans="1:15" ht="13.5" thickBot="1">
      <c r="A578" s="54"/>
      <c r="B578" s="80" t="s">
        <v>182</v>
      </c>
      <c r="C578" s="415">
        <v>0</v>
      </c>
      <c r="D578" s="102"/>
      <c r="E578" s="102"/>
      <c r="F578" s="102"/>
      <c r="G578" s="102"/>
      <c r="H578" s="102">
        <f>D578+E578+F578+G578</f>
        <v>0</v>
      </c>
      <c r="I578" s="229">
        <f t="shared" si="13"/>
        <v>0</v>
      </c>
      <c r="J578" s="109"/>
      <c r="K578" s="109"/>
      <c r="L578" s="109"/>
      <c r="M578" s="109"/>
      <c r="N578" s="236">
        <f>J578+K578+L578+M578</f>
        <v>0</v>
      </c>
      <c r="O578" s="146">
        <f>C578+I578-N578</f>
        <v>0</v>
      </c>
    </row>
    <row r="579" spans="1:15" ht="13.5" thickBot="1">
      <c r="A579" s="48"/>
      <c r="B579" s="48"/>
      <c r="C579" s="76"/>
      <c r="D579" s="103"/>
      <c r="E579" s="103"/>
      <c r="F579" s="103"/>
      <c r="G579" s="104"/>
      <c r="H579" s="104"/>
      <c r="I579" s="229">
        <f t="shared" si="13"/>
        <v>0</v>
      </c>
      <c r="J579" s="110"/>
      <c r="K579" s="110"/>
      <c r="L579" s="110"/>
      <c r="M579" s="110"/>
      <c r="N579" s="111"/>
      <c r="O579" s="119"/>
    </row>
    <row r="580" spans="1:15" ht="13.5" thickBot="1">
      <c r="A580" s="314"/>
      <c r="B580" s="80" t="s">
        <v>183</v>
      </c>
      <c r="C580" s="415">
        <v>0</v>
      </c>
      <c r="D580" s="102"/>
      <c r="E580" s="102"/>
      <c r="F580" s="102"/>
      <c r="G580" s="102"/>
      <c r="H580" s="102">
        <f>D580+E580+F580+G580</f>
        <v>0</v>
      </c>
      <c r="I580" s="229">
        <f t="shared" si="13"/>
        <v>0</v>
      </c>
      <c r="J580" s="109"/>
      <c r="K580" s="109"/>
      <c r="L580" s="109"/>
      <c r="M580" s="109"/>
      <c r="N580" s="236">
        <f>J580+K580+L580+M580</f>
        <v>0</v>
      </c>
      <c r="O580" s="146">
        <f>C580+I580-N580</f>
        <v>0</v>
      </c>
    </row>
    <row r="581" spans="1:15" ht="13.5" thickBot="1">
      <c r="A581" s="52"/>
      <c r="B581" s="48"/>
      <c r="C581" s="76"/>
      <c r="D581" s="94"/>
      <c r="E581" s="94"/>
      <c r="F581" s="94"/>
      <c r="G581" s="95"/>
      <c r="H581" s="95"/>
      <c r="I581" s="229">
        <f t="shared" si="13"/>
        <v>0</v>
      </c>
      <c r="J581" s="107"/>
      <c r="K581" s="107"/>
      <c r="L581" s="107"/>
      <c r="M581" s="107"/>
      <c r="N581" s="112"/>
      <c r="O581" s="119"/>
    </row>
    <row r="582" spans="1:15" ht="13.5" thickBot="1">
      <c r="A582" s="54"/>
      <c r="B582" s="58" t="s">
        <v>184</v>
      </c>
      <c r="C582" s="415">
        <v>13586.37</v>
      </c>
      <c r="D582" s="102"/>
      <c r="E582" s="102"/>
      <c r="F582" s="102"/>
      <c r="G582" s="102"/>
      <c r="H582" s="102">
        <f>D582+E582+F582+G582</f>
        <v>0</v>
      </c>
      <c r="I582" s="229">
        <f t="shared" si="13"/>
        <v>0</v>
      </c>
      <c r="J582" s="109"/>
      <c r="K582" s="109"/>
      <c r="L582" s="109"/>
      <c r="M582" s="109"/>
      <c r="N582" s="236">
        <f>J582+K582+L582+M582</f>
        <v>0</v>
      </c>
      <c r="O582" s="146">
        <f>C582+I582-N582</f>
        <v>13586.37</v>
      </c>
    </row>
    <row r="583" spans="1:15" ht="13.5" thickBot="1">
      <c r="A583" s="48"/>
      <c r="B583" s="48"/>
      <c r="C583" s="76"/>
      <c r="D583" s="94"/>
      <c r="E583" s="94"/>
      <c r="F583" s="94"/>
      <c r="G583" s="95"/>
      <c r="H583" s="95"/>
      <c r="I583" s="229">
        <f t="shared" si="13"/>
        <v>0</v>
      </c>
      <c r="J583" s="107"/>
      <c r="K583" s="107"/>
      <c r="L583" s="107"/>
      <c r="M583" s="107"/>
      <c r="N583" s="112"/>
      <c r="O583" s="119"/>
    </row>
    <row r="584" spans="1:15" ht="13.5" thickBot="1">
      <c r="A584" s="314"/>
      <c r="B584" s="80" t="s">
        <v>185</v>
      </c>
      <c r="C584" s="416">
        <v>0</v>
      </c>
      <c r="D584" s="102">
        <v>3065.89</v>
      </c>
      <c r="E584" s="102">
        <v>4859.16</v>
      </c>
      <c r="F584" s="102">
        <v>4859.16</v>
      </c>
      <c r="G584" s="102">
        <v>4859.16</v>
      </c>
      <c r="H584" s="102">
        <f>D584+E584+F584+G584</f>
        <v>17643.37</v>
      </c>
      <c r="I584" s="229">
        <f t="shared" si="13"/>
        <v>10680.006053268766</v>
      </c>
      <c r="J584" s="109"/>
      <c r="K584" s="109"/>
      <c r="L584" s="109"/>
      <c r="M584" s="109"/>
      <c r="N584" s="236">
        <f>J584+K584+L584+M584</f>
        <v>0</v>
      </c>
      <c r="O584" s="146">
        <f>C584+I584-N584</f>
        <v>10680.006053268766</v>
      </c>
    </row>
    <row r="585" spans="1:15" ht="13.5" thickBot="1">
      <c r="A585" s="52"/>
      <c r="B585" s="53"/>
      <c r="C585" s="76"/>
      <c r="D585" s="94"/>
      <c r="E585" s="94"/>
      <c r="F585" s="94"/>
      <c r="G585" s="95"/>
      <c r="H585" s="95"/>
      <c r="I585" s="229">
        <f t="shared" si="13"/>
        <v>0</v>
      </c>
      <c r="J585" s="107"/>
      <c r="K585" s="107"/>
      <c r="L585" s="107"/>
      <c r="M585" s="107"/>
      <c r="N585" s="112"/>
      <c r="O585" s="119"/>
    </row>
    <row r="586" spans="1:15" ht="13.5" thickBot="1">
      <c r="A586" s="54"/>
      <c r="B586" s="80" t="s">
        <v>186</v>
      </c>
      <c r="C586" s="416">
        <v>0</v>
      </c>
      <c r="D586" s="102"/>
      <c r="E586" s="102"/>
      <c r="F586" s="102"/>
      <c r="G586" s="102"/>
      <c r="H586" s="102">
        <f>D586+E586+F586+G586</f>
        <v>0</v>
      </c>
      <c r="I586" s="229">
        <f t="shared" si="13"/>
        <v>0</v>
      </c>
      <c r="J586" s="109"/>
      <c r="K586" s="109"/>
      <c r="L586" s="109"/>
      <c r="M586" s="109"/>
      <c r="N586" s="236">
        <f>J586+K586+L586+M586</f>
        <v>0</v>
      </c>
      <c r="O586" s="146">
        <f>C586+I586-N586</f>
        <v>0</v>
      </c>
    </row>
    <row r="587" spans="1:15" ht="13.5" thickBot="1">
      <c r="A587" s="48"/>
      <c r="B587" s="48"/>
      <c r="C587" s="76"/>
      <c r="D587" s="94"/>
      <c r="E587" s="94"/>
      <c r="F587" s="94"/>
      <c r="G587" s="95"/>
      <c r="H587" s="95"/>
      <c r="I587" s="229">
        <f t="shared" si="13"/>
        <v>0</v>
      </c>
      <c r="J587" s="107"/>
      <c r="K587" s="107"/>
      <c r="L587" s="107"/>
      <c r="M587" s="107"/>
      <c r="N587" s="112"/>
      <c r="O587" s="119"/>
    </row>
    <row r="588" spans="1:15" ht="13.5" thickBot="1">
      <c r="A588" s="54"/>
      <c r="B588" s="80" t="s">
        <v>187</v>
      </c>
      <c r="C588" s="415">
        <v>0</v>
      </c>
      <c r="D588" s="102"/>
      <c r="E588" s="102"/>
      <c r="F588" s="102"/>
      <c r="G588" s="102"/>
      <c r="H588" s="102">
        <f>D588+E588+F588+G588</f>
        <v>0</v>
      </c>
      <c r="I588" s="229">
        <f t="shared" si="13"/>
        <v>0</v>
      </c>
      <c r="J588" s="109"/>
      <c r="K588" s="109"/>
      <c r="L588" s="109"/>
      <c r="M588" s="109"/>
      <c r="N588" s="236">
        <f>J588+K588+L588+M588</f>
        <v>0</v>
      </c>
      <c r="O588" s="146">
        <f>C588+I588-N588</f>
        <v>0</v>
      </c>
    </row>
    <row r="589" spans="1:15" ht="13.5" thickBot="1">
      <c r="A589" s="48"/>
      <c r="B589" s="48"/>
      <c r="C589" s="76"/>
      <c r="D589" s="94"/>
      <c r="E589" s="94"/>
      <c r="F589" s="94"/>
      <c r="G589" s="95"/>
      <c r="H589" s="95"/>
      <c r="I589" s="229">
        <f t="shared" si="13"/>
        <v>0</v>
      </c>
      <c r="J589" s="107"/>
      <c r="K589" s="107"/>
      <c r="L589" s="107"/>
      <c r="M589" s="107"/>
      <c r="N589" s="112"/>
      <c r="O589" s="119"/>
    </row>
    <row r="590" spans="1:15" ht="13.5" thickBot="1">
      <c r="A590" s="54"/>
      <c r="B590" s="80" t="s">
        <v>335</v>
      </c>
      <c r="C590" s="415">
        <v>43617.17</v>
      </c>
      <c r="D590" s="102">
        <v>14740.8</v>
      </c>
      <c r="E590" s="102">
        <v>14740.8</v>
      </c>
      <c r="F590" s="102">
        <v>14740.8</v>
      </c>
      <c r="G590" s="102">
        <v>14740.8</v>
      </c>
      <c r="H590" s="102">
        <f>D590+E590+F590+G590</f>
        <v>58963.2</v>
      </c>
      <c r="I590" s="229">
        <f t="shared" si="13"/>
        <v>35692.00968523003</v>
      </c>
      <c r="J590" s="109"/>
      <c r="K590" s="109"/>
      <c r="L590" s="109"/>
      <c r="M590" s="109"/>
      <c r="N590" s="236">
        <f>J590+K590+L590+M590</f>
        <v>0</v>
      </c>
      <c r="O590" s="146">
        <f>C590+I590-N590</f>
        <v>79309.17968523002</v>
      </c>
    </row>
    <row r="591" spans="1:15" ht="13.5" thickBot="1">
      <c r="A591" s="48"/>
      <c r="B591" s="48"/>
      <c r="C591" s="76"/>
      <c r="D591" s="94"/>
      <c r="E591" s="94"/>
      <c r="F591" s="94"/>
      <c r="G591" s="95"/>
      <c r="H591" s="95"/>
      <c r="I591" s="229">
        <f t="shared" si="13"/>
        <v>0</v>
      </c>
      <c r="J591" s="107"/>
      <c r="K591" s="107"/>
      <c r="L591" s="107"/>
      <c r="M591" s="107"/>
      <c r="N591" s="112"/>
      <c r="O591" s="119"/>
    </row>
    <row r="592" spans="1:15" ht="13.5" thickBot="1">
      <c r="A592" s="54"/>
      <c r="B592" s="80" t="s">
        <v>189</v>
      </c>
      <c r="C592" s="415">
        <v>0</v>
      </c>
      <c r="D592" s="102"/>
      <c r="E592" s="102"/>
      <c r="F592" s="102"/>
      <c r="G592" s="102"/>
      <c r="H592" s="102">
        <f>D592+E592+F592+G592</f>
        <v>0</v>
      </c>
      <c r="I592" s="229">
        <f t="shared" si="13"/>
        <v>0</v>
      </c>
      <c r="J592" s="109"/>
      <c r="K592" s="109"/>
      <c r="L592" s="109"/>
      <c r="M592" s="109"/>
      <c r="N592" s="236">
        <f>J592+K592+L592+M592</f>
        <v>0</v>
      </c>
      <c r="O592" s="146">
        <f>C592+I592-N592</f>
        <v>0</v>
      </c>
    </row>
    <row r="593" spans="1:15" ht="13.5" thickBot="1">
      <c r="A593" s="48"/>
      <c r="B593" s="48"/>
      <c r="C593" s="76"/>
      <c r="D593" s="94"/>
      <c r="E593" s="94"/>
      <c r="F593" s="94"/>
      <c r="G593" s="95"/>
      <c r="H593" s="95"/>
      <c r="I593" s="229">
        <f t="shared" si="13"/>
        <v>0</v>
      </c>
      <c r="J593" s="107"/>
      <c r="K593" s="107"/>
      <c r="L593" s="107"/>
      <c r="M593" s="107"/>
      <c r="N593" s="112"/>
      <c r="O593" s="119"/>
    </row>
    <row r="594" spans="1:15" ht="13.5" thickBot="1">
      <c r="A594" s="54"/>
      <c r="B594" s="80" t="s">
        <v>190</v>
      </c>
      <c r="C594" s="415">
        <v>4541.07</v>
      </c>
      <c r="D594" s="102">
        <v>2045.94</v>
      </c>
      <c r="E594" s="102">
        <v>2045.94</v>
      </c>
      <c r="F594" s="102">
        <v>2045.94</v>
      </c>
      <c r="G594" s="102">
        <v>2045.94</v>
      </c>
      <c r="H594" s="102">
        <f>D594+E594+F594+G594</f>
        <v>8183.76</v>
      </c>
      <c r="I594" s="229">
        <f t="shared" si="13"/>
        <v>4953.849878934625</v>
      </c>
      <c r="J594" s="109"/>
      <c r="K594" s="109"/>
      <c r="L594" s="109"/>
      <c r="M594" s="109"/>
      <c r="N594" s="236">
        <f>J594+K594+L594+M594</f>
        <v>0</v>
      </c>
      <c r="O594" s="146">
        <f>C594+I594-N594</f>
        <v>9494.919878934625</v>
      </c>
    </row>
    <row r="595" spans="1:15" ht="13.5" thickBot="1">
      <c r="A595" s="49"/>
      <c r="B595" s="50"/>
      <c r="C595" s="73"/>
      <c r="D595" s="94"/>
      <c r="E595" s="94"/>
      <c r="F595" s="94"/>
      <c r="G595" s="95"/>
      <c r="H595" s="95"/>
      <c r="I595" s="229">
        <f t="shared" si="13"/>
        <v>0</v>
      </c>
      <c r="J595" s="107"/>
      <c r="K595" s="107"/>
      <c r="L595" s="107"/>
      <c r="M595" s="107"/>
      <c r="N595" s="112"/>
      <c r="O595" s="119"/>
    </row>
    <row r="596" spans="1:15" ht="13.5" thickBot="1">
      <c r="A596" s="54"/>
      <c r="B596" s="80" t="s">
        <v>49</v>
      </c>
      <c r="C596" s="415">
        <v>0</v>
      </c>
      <c r="D596" s="102"/>
      <c r="E596" s="102"/>
      <c r="F596" s="102"/>
      <c r="G596" s="102"/>
      <c r="H596" s="102">
        <f>D596+E596+F596+G596</f>
        <v>0</v>
      </c>
      <c r="I596" s="229">
        <f t="shared" si="13"/>
        <v>0</v>
      </c>
      <c r="J596" s="109"/>
      <c r="K596" s="109"/>
      <c r="L596" s="109"/>
      <c r="M596" s="109"/>
      <c r="N596" s="236">
        <f>J596+K596+L596+M596</f>
        <v>0</v>
      </c>
      <c r="O596" s="146">
        <f>C596+I596-N596</f>
        <v>0</v>
      </c>
    </row>
    <row r="597" spans="1:15" ht="13.5" thickBot="1">
      <c r="A597" s="48"/>
      <c r="B597" s="48"/>
      <c r="C597" s="76"/>
      <c r="D597" s="94"/>
      <c r="E597" s="94"/>
      <c r="F597" s="94"/>
      <c r="G597" s="95"/>
      <c r="H597" s="95"/>
      <c r="I597" s="229">
        <f t="shared" si="13"/>
        <v>0</v>
      </c>
      <c r="J597" s="107"/>
      <c r="K597" s="107"/>
      <c r="L597" s="107"/>
      <c r="M597" s="107"/>
      <c r="N597" s="112"/>
      <c r="O597" s="119"/>
    </row>
    <row r="598" spans="1:15" ht="13.5" thickBot="1">
      <c r="A598" s="54"/>
      <c r="B598" s="80" t="s">
        <v>191</v>
      </c>
      <c r="C598" s="415">
        <v>0</v>
      </c>
      <c r="D598" s="102"/>
      <c r="E598" s="102"/>
      <c r="F598" s="102"/>
      <c r="G598" s="102"/>
      <c r="H598" s="102">
        <f>D598+E598+F598+G598</f>
        <v>0</v>
      </c>
      <c r="I598" s="229">
        <f t="shared" si="13"/>
        <v>0</v>
      </c>
      <c r="J598" s="109"/>
      <c r="K598" s="109"/>
      <c r="L598" s="109"/>
      <c r="M598" s="109"/>
      <c r="N598" s="236">
        <f>J598+K598+L598+M598</f>
        <v>0</v>
      </c>
      <c r="O598" s="146">
        <f>C598+I598-N598</f>
        <v>0</v>
      </c>
    </row>
    <row r="599" spans="1:15" ht="13.5" thickBot="1">
      <c r="A599" s="48"/>
      <c r="B599" s="48"/>
      <c r="C599" s="76"/>
      <c r="D599" s="94"/>
      <c r="E599" s="94"/>
      <c r="F599" s="94"/>
      <c r="G599" s="95"/>
      <c r="H599" s="95"/>
      <c r="I599" s="229">
        <f t="shared" si="13"/>
        <v>0</v>
      </c>
      <c r="J599" s="107"/>
      <c r="K599" s="107"/>
      <c r="L599" s="107"/>
      <c r="M599" s="107"/>
      <c r="N599" s="112"/>
      <c r="O599" s="119"/>
    </row>
    <row r="600" spans="1:15" ht="13.5" thickBot="1">
      <c r="A600" s="54"/>
      <c r="B600" s="80" t="s">
        <v>192</v>
      </c>
      <c r="C600" s="415">
        <v>0</v>
      </c>
      <c r="D600" s="102"/>
      <c r="E600" s="102"/>
      <c r="F600" s="102"/>
      <c r="G600" s="102"/>
      <c r="H600" s="102">
        <f>D600+E600+F600+G600</f>
        <v>0</v>
      </c>
      <c r="I600" s="229">
        <f t="shared" si="13"/>
        <v>0</v>
      </c>
      <c r="J600" s="109"/>
      <c r="K600" s="109"/>
      <c r="L600" s="109"/>
      <c r="M600" s="109"/>
      <c r="N600" s="236">
        <f>J600+K600+L600+M600</f>
        <v>0</v>
      </c>
      <c r="O600" s="146">
        <f>C600+I600-N600</f>
        <v>0</v>
      </c>
    </row>
    <row r="601" spans="1:15" ht="13.5" thickBot="1">
      <c r="A601" s="48"/>
      <c r="B601" s="48"/>
      <c r="C601" s="76"/>
      <c r="D601" s="94"/>
      <c r="E601" s="94"/>
      <c r="F601" s="94"/>
      <c r="G601" s="95"/>
      <c r="H601" s="95"/>
      <c r="I601" s="229">
        <f t="shared" si="13"/>
        <v>0</v>
      </c>
      <c r="J601" s="107"/>
      <c r="K601" s="107"/>
      <c r="L601" s="107"/>
      <c r="M601" s="107"/>
      <c r="N601" s="112"/>
      <c r="O601" s="119"/>
    </row>
    <row r="602" spans="1:15" ht="13.5" thickBot="1">
      <c r="A602" s="54"/>
      <c r="B602" s="80" t="s">
        <v>193</v>
      </c>
      <c r="C602" s="415">
        <v>0</v>
      </c>
      <c r="D602" s="102"/>
      <c r="E602" s="102"/>
      <c r="F602" s="102"/>
      <c r="G602" s="102"/>
      <c r="H602" s="102">
        <f>D602+E602+F602+G602</f>
        <v>0</v>
      </c>
      <c r="I602" s="229">
        <f t="shared" si="13"/>
        <v>0</v>
      </c>
      <c r="J602" s="109"/>
      <c r="K602" s="109"/>
      <c r="L602" s="109"/>
      <c r="M602" s="109"/>
      <c r="N602" s="236">
        <f>J602+K602+L602+M602</f>
        <v>0</v>
      </c>
      <c r="O602" s="146">
        <f>C602+I602-N602</f>
        <v>0</v>
      </c>
    </row>
    <row r="603" spans="1:15" ht="13.5" thickBot="1">
      <c r="A603" s="48"/>
      <c r="B603" s="48"/>
      <c r="C603" s="76"/>
      <c r="D603" s="94"/>
      <c r="E603" s="94"/>
      <c r="F603" s="94"/>
      <c r="G603" s="95"/>
      <c r="H603" s="95"/>
      <c r="I603" s="229">
        <f t="shared" si="13"/>
        <v>0</v>
      </c>
      <c r="J603" s="107"/>
      <c r="K603" s="107"/>
      <c r="L603" s="107"/>
      <c r="M603" s="107"/>
      <c r="N603" s="112"/>
      <c r="O603" s="119"/>
    </row>
    <row r="604" spans="1:15" ht="13.5" thickBot="1">
      <c r="A604" s="54"/>
      <c r="B604" s="80" t="s">
        <v>194</v>
      </c>
      <c r="C604" s="465">
        <v>0</v>
      </c>
      <c r="D604" s="102"/>
      <c r="E604" s="102"/>
      <c r="F604" s="102"/>
      <c r="G604" s="102"/>
      <c r="H604" s="102">
        <f>D604+E604+F604+G604</f>
        <v>0</v>
      </c>
      <c r="I604" s="229">
        <f t="shared" si="13"/>
        <v>0</v>
      </c>
      <c r="J604" s="109"/>
      <c r="K604" s="109"/>
      <c r="L604" s="109"/>
      <c r="M604" s="109"/>
      <c r="N604" s="236">
        <f>J604+K604+L604+M604</f>
        <v>0</v>
      </c>
      <c r="O604" s="146">
        <f>C604+I604-N604</f>
        <v>0</v>
      </c>
    </row>
    <row r="605" spans="1:15" ht="13.5" thickBot="1">
      <c r="A605" s="53"/>
      <c r="B605" s="53"/>
      <c r="C605" s="189"/>
      <c r="D605" s="94"/>
      <c r="E605" s="94"/>
      <c r="F605" s="94"/>
      <c r="G605" s="95"/>
      <c r="H605" s="95"/>
      <c r="I605" s="229">
        <f t="shared" si="13"/>
        <v>0</v>
      </c>
      <c r="J605" s="107"/>
      <c r="K605" s="107"/>
      <c r="L605" s="107"/>
      <c r="M605" s="107"/>
      <c r="N605" s="120"/>
      <c r="O605" s="123"/>
    </row>
    <row r="606" spans="1:15" ht="13.5" thickBot="1">
      <c r="A606" s="54"/>
      <c r="B606" s="80" t="s">
        <v>196</v>
      </c>
      <c r="C606" s="187">
        <v>0</v>
      </c>
      <c r="D606" s="102"/>
      <c r="E606" s="102"/>
      <c r="F606" s="102"/>
      <c r="G606" s="102"/>
      <c r="H606" s="102">
        <f>D606+E606+F606+G606</f>
        <v>0</v>
      </c>
      <c r="I606" s="229">
        <f t="shared" si="13"/>
        <v>0</v>
      </c>
      <c r="J606" s="109"/>
      <c r="K606" s="109"/>
      <c r="L606" s="109"/>
      <c r="M606" s="109"/>
      <c r="N606" s="236">
        <f>J606+K606+L606+M606</f>
        <v>0</v>
      </c>
      <c r="O606" s="146">
        <f>C606+I606-N606</f>
        <v>0</v>
      </c>
    </row>
    <row r="607" spans="1:15" ht="13.5" thickBot="1">
      <c r="A607" s="56"/>
      <c r="B607" s="56"/>
      <c r="C607" s="189"/>
      <c r="D607" s="94"/>
      <c r="E607" s="94"/>
      <c r="F607" s="94"/>
      <c r="G607" s="95"/>
      <c r="H607" s="95"/>
      <c r="I607" s="229">
        <f t="shared" si="13"/>
        <v>0</v>
      </c>
      <c r="J607" s="107"/>
      <c r="K607" s="107"/>
      <c r="L607" s="107"/>
      <c r="M607" s="107"/>
      <c r="N607" s="120"/>
      <c r="O607" s="123"/>
    </row>
    <row r="608" spans="1:15" ht="13.5" thickBot="1">
      <c r="A608" s="314"/>
      <c r="B608" s="314" t="s">
        <v>197</v>
      </c>
      <c r="C608" s="78">
        <v>11645.05</v>
      </c>
      <c r="D608" s="525">
        <v>9618.81</v>
      </c>
      <c r="E608" s="102">
        <v>9618.81</v>
      </c>
      <c r="F608" s="102">
        <v>9618.81</v>
      </c>
      <c r="G608" s="102">
        <v>9618.81</v>
      </c>
      <c r="H608" s="102">
        <f>D608+E608+F608+G608</f>
        <v>38475.24</v>
      </c>
      <c r="I608" s="229">
        <f t="shared" si="13"/>
        <v>23290.09685230024</v>
      </c>
      <c r="J608" s="109"/>
      <c r="K608" s="109"/>
      <c r="L608" s="109"/>
      <c r="M608" s="109"/>
      <c r="N608" s="236">
        <f>J608+K608+L608+M608</f>
        <v>0</v>
      </c>
      <c r="O608" s="146">
        <f>C608+I608-N608</f>
        <v>34935.14685230024</v>
      </c>
    </row>
    <row r="609" spans="1:15" ht="13.5" thickBot="1">
      <c r="A609" s="48"/>
      <c r="B609" s="48"/>
      <c r="C609" s="76"/>
      <c r="D609" s="94"/>
      <c r="E609" s="94"/>
      <c r="F609" s="94"/>
      <c r="G609" s="95"/>
      <c r="H609" s="95"/>
      <c r="I609" s="229">
        <f t="shared" si="13"/>
        <v>0</v>
      </c>
      <c r="J609" s="107"/>
      <c r="K609" s="107"/>
      <c r="L609" s="107"/>
      <c r="M609" s="107"/>
      <c r="N609" s="120"/>
      <c r="O609" s="123"/>
    </row>
    <row r="610" spans="1:15" ht="13.5" thickBot="1">
      <c r="A610" s="54"/>
      <c r="B610" s="80" t="s">
        <v>198</v>
      </c>
      <c r="C610" s="415">
        <v>0</v>
      </c>
      <c r="D610" s="102"/>
      <c r="E610" s="102">
        <v>1894.39</v>
      </c>
      <c r="F610" s="102">
        <v>2131.2</v>
      </c>
      <c r="G610" s="102">
        <v>2131.2</v>
      </c>
      <c r="H610" s="102">
        <f>D610+E610+F610+G610</f>
        <v>6156.79</v>
      </c>
      <c r="I610" s="229">
        <f t="shared" si="13"/>
        <v>3726.870460048427</v>
      </c>
      <c r="J610" s="109"/>
      <c r="K610" s="109"/>
      <c r="L610" s="109"/>
      <c r="M610" s="109"/>
      <c r="N610" s="236">
        <f>J610+K610+L610+M610</f>
        <v>0</v>
      </c>
      <c r="O610" s="146">
        <f>C610+I610-N610</f>
        <v>3726.870460048427</v>
      </c>
    </row>
    <row r="611" spans="1:15" ht="13.5" thickBot="1">
      <c r="A611" s="48"/>
      <c r="B611" s="48"/>
      <c r="C611" s="76"/>
      <c r="D611" s="94"/>
      <c r="E611" s="94"/>
      <c r="F611" s="94"/>
      <c r="G611" s="95"/>
      <c r="H611" s="95"/>
      <c r="I611" s="229">
        <f t="shared" si="13"/>
        <v>0</v>
      </c>
      <c r="J611" s="107"/>
      <c r="K611" s="107"/>
      <c r="L611" s="107"/>
      <c r="M611" s="107"/>
      <c r="N611" s="120"/>
      <c r="O611" s="123"/>
    </row>
    <row r="612" spans="1:15" ht="13.5" thickBot="1">
      <c r="A612" s="54"/>
      <c r="B612" s="58" t="s">
        <v>54</v>
      </c>
      <c r="C612" s="415">
        <v>10999.58</v>
      </c>
      <c r="D612" s="102">
        <v>3087.15</v>
      </c>
      <c r="E612" s="102">
        <v>3087.15</v>
      </c>
      <c r="F612" s="102">
        <v>3087.15</v>
      </c>
      <c r="G612" s="102">
        <v>3087.15</v>
      </c>
      <c r="H612" s="102">
        <f>D612+E612+F612+G612</f>
        <v>12348.6</v>
      </c>
      <c r="I612" s="229">
        <f t="shared" si="13"/>
        <v>7474.93946731235</v>
      </c>
      <c r="J612" s="109"/>
      <c r="K612" s="109"/>
      <c r="L612" s="109"/>
      <c r="M612" s="109"/>
      <c r="N612" s="236">
        <f>J612+K612+L612+M612</f>
        <v>0</v>
      </c>
      <c r="O612" s="146">
        <f>C612+I612-N612</f>
        <v>18474.519467312348</v>
      </c>
    </row>
    <row r="613" spans="1:15" ht="13.5" thickBot="1">
      <c r="A613" s="48"/>
      <c r="B613" s="48"/>
      <c r="C613" s="76"/>
      <c r="D613" s="94"/>
      <c r="E613" s="94"/>
      <c r="F613" s="94"/>
      <c r="G613" s="95"/>
      <c r="H613" s="95"/>
      <c r="I613" s="229">
        <f t="shared" si="13"/>
        <v>0</v>
      </c>
      <c r="J613" s="107"/>
      <c r="K613" s="107"/>
      <c r="L613" s="107"/>
      <c r="M613" s="107"/>
      <c r="N613" s="120"/>
      <c r="O613" s="123"/>
    </row>
    <row r="614" spans="1:15" ht="13.5" thickBot="1">
      <c r="A614" s="54"/>
      <c r="B614" s="80" t="s">
        <v>199</v>
      </c>
      <c r="C614" s="415">
        <v>0</v>
      </c>
      <c r="D614" s="102"/>
      <c r="E614" s="102"/>
      <c r="F614" s="102"/>
      <c r="G614" s="102"/>
      <c r="H614" s="102">
        <f>D614+E614+F614+G614</f>
        <v>0</v>
      </c>
      <c r="I614" s="229">
        <f aca="true" t="shared" si="14" ref="I614:I655">H614/1.4/1.18</f>
        <v>0</v>
      </c>
      <c r="J614" s="109"/>
      <c r="K614" s="109"/>
      <c r="L614" s="109"/>
      <c r="M614" s="109"/>
      <c r="N614" s="236">
        <f>J614+K614+L614+M614</f>
        <v>0</v>
      </c>
      <c r="O614" s="146">
        <f>C614+I614-N614</f>
        <v>0</v>
      </c>
    </row>
    <row r="615" spans="1:15" ht="13.5" thickBot="1">
      <c r="A615" s="48"/>
      <c r="B615" s="48"/>
      <c r="C615" s="76"/>
      <c r="D615" s="94"/>
      <c r="E615" s="94"/>
      <c r="F615" s="94"/>
      <c r="G615" s="95"/>
      <c r="H615" s="95"/>
      <c r="I615" s="229">
        <f t="shared" si="14"/>
        <v>0</v>
      </c>
      <c r="J615" s="107"/>
      <c r="K615" s="107"/>
      <c r="L615" s="107"/>
      <c r="M615" s="107"/>
      <c r="N615" s="120"/>
      <c r="O615" s="123"/>
    </row>
    <row r="616" spans="1:15" ht="13.5" thickBot="1">
      <c r="A616" s="54"/>
      <c r="B616" s="80" t="s">
        <v>45</v>
      </c>
      <c r="C616" s="415">
        <v>0</v>
      </c>
      <c r="D616" s="102"/>
      <c r="E616" s="102"/>
      <c r="F616" s="102"/>
      <c r="G616" s="102"/>
      <c r="H616" s="102">
        <f>D616+E616+F616+G616</f>
        <v>0</v>
      </c>
      <c r="I616" s="229">
        <f t="shared" si="14"/>
        <v>0</v>
      </c>
      <c r="J616" s="109"/>
      <c r="K616" s="109"/>
      <c r="L616" s="109"/>
      <c r="M616" s="109"/>
      <c r="N616" s="236">
        <f>J616+K616+L616+M616</f>
        <v>0</v>
      </c>
      <c r="O616" s="146">
        <f>C616+I616-N616</f>
        <v>0</v>
      </c>
    </row>
    <row r="617" spans="1:15" ht="13.5" thickBot="1">
      <c r="A617" s="48"/>
      <c r="B617" s="48"/>
      <c r="C617" s="76"/>
      <c r="D617" s="94"/>
      <c r="E617" s="94"/>
      <c r="F617" s="94"/>
      <c r="G617" s="95"/>
      <c r="H617" s="95"/>
      <c r="I617" s="229">
        <f t="shared" si="14"/>
        <v>0</v>
      </c>
      <c r="J617" s="107"/>
      <c r="K617" s="107"/>
      <c r="L617" s="107"/>
      <c r="M617" s="107"/>
      <c r="N617" s="120"/>
      <c r="O617" s="123"/>
    </row>
    <row r="618" spans="1:15" ht="13.5" thickBot="1">
      <c r="A618" s="54"/>
      <c r="B618" s="80" t="s">
        <v>47</v>
      </c>
      <c r="C618" s="415">
        <v>0</v>
      </c>
      <c r="D618" s="102"/>
      <c r="E618" s="102"/>
      <c r="F618" s="102"/>
      <c r="G618" s="102"/>
      <c r="H618" s="102">
        <f>D618+E618+F618+G618</f>
        <v>0</v>
      </c>
      <c r="I618" s="229">
        <f t="shared" si="14"/>
        <v>0</v>
      </c>
      <c r="J618" s="109"/>
      <c r="K618" s="109"/>
      <c r="L618" s="109"/>
      <c r="M618" s="109"/>
      <c r="N618" s="236">
        <f>J618+K618+L618+M618</f>
        <v>0</v>
      </c>
      <c r="O618" s="146">
        <f>C618+I618-N618</f>
        <v>0</v>
      </c>
    </row>
    <row r="619" spans="1:15" ht="13.5" thickBot="1">
      <c r="A619" s="54"/>
      <c r="B619" s="80"/>
      <c r="C619" s="187"/>
      <c r="D619" s="102"/>
      <c r="E619" s="102"/>
      <c r="F619" s="102"/>
      <c r="G619" s="102"/>
      <c r="H619" s="102"/>
      <c r="I619" s="229">
        <f t="shared" si="14"/>
        <v>0</v>
      </c>
      <c r="J619" s="109"/>
      <c r="K619" s="109"/>
      <c r="L619" s="109"/>
      <c r="M619" s="109"/>
      <c r="N619" s="236"/>
      <c r="O619" s="146"/>
    </row>
    <row r="620" spans="1:15" ht="13.5" thickBot="1">
      <c r="A620" s="54"/>
      <c r="B620" s="80" t="s">
        <v>203</v>
      </c>
      <c r="C620" s="187">
        <v>0</v>
      </c>
      <c r="D620" s="102"/>
      <c r="E620" s="102"/>
      <c r="F620" s="102"/>
      <c r="G620" s="102"/>
      <c r="H620" s="102">
        <f>D620+E620+F620+G620</f>
        <v>0</v>
      </c>
      <c r="I620" s="229">
        <f t="shared" si="14"/>
        <v>0</v>
      </c>
      <c r="J620" s="109"/>
      <c r="K620" s="109"/>
      <c r="L620" s="109"/>
      <c r="M620" s="109"/>
      <c r="N620" s="236">
        <f>J620+K620+L620+M620</f>
        <v>0</v>
      </c>
      <c r="O620" s="146">
        <f>C620+I620-N620</f>
        <v>0</v>
      </c>
    </row>
    <row r="621" spans="1:15" ht="13.5" thickBot="1">
      <c r="A621" s="48"/>
      <c r="B621" s="48"/>
      <c r="C621" s="76"/>
      <c r="D621" s="94"/>
      <c r="E621" s="94"/>
      <c r="F621" s="94"/>
      <c r="G621" s="95"/>
      <c r="H621" s="95"/>
      <c r="I621" s="229">
        <f t="shared" si="14"/>
        <v>0</v>
      </c>
      <c r="J621" s="107"/>
      <c r="K621" s="107"/>
      <c r="L621" s="107"/>
      <c r="M621" s="107"/>
      <c r="N621" s="120"/>
      <c r="O621" s="123"/>
    </row>
    <row r="622" spans="1:15" ht="13.5" thickBot="1">
      <c r="A622" s="54"/>
      <c r="B622" s="58" t="s">
        <v>200</v>
      </c>
      <c r="C622" s="415">
        <v>6987.56</v>
      </c>
      <c r="D622" s="102">
        <v>3076.05</v>
      </c>
      <c r="E622" s="102">
        <v>3076.05</v>
      </c>
      <c r="F622" s="102">
        <v>3344.93</v>
      </c>
      <c r="G622" s="102">
        <v>3833.81</v>
      </c>
      <c r="H622" s="102">
        <f>D622+E622+F622+G622</f>
        <v>13330.84</v>
      </c>
      <c r="I622" s="229">
        <f t="shared" si="14"/>
        <v>8069.515738498791</v>
      </c>
      <c r="J622" s="109"/>
      <c r="K622" s="109"/>
      <c r="L622" s="109"/>
      <c r="M622" s="109"/>
      <c r="N622" s="236">
        <f>J622+K622+L622+M622</f>
        <v>0</v>
      </c>
      <c r="O622" s="146">
        <f>C622+I622-N622</f>
        <v>15057.075738498792</v>
      </c>
    </row>
    <row r="623" spans="1:15" ht="13.5" thickBot="1">
      <c r="A623" s="52"/>
      <c r="B623" s="52"/>
      <c r="C623" s="76"/>
      <c r="D623" s="94"/>
      <c r="E623" s="94"/>
      <c r="F623" s="94"/>
      <c r="G623" s="95"/>
      <c r="H623" s="95"/>
      <c r="I623" s="229">
        <f t="shared" si="14"/>
        <v>0</v>
      </c>
      <c r="J623" s="107"/>
      <c r="K623" s="107"/>
      <c r="L623" s="107"/>
      <c r="M623" s="107"/>
      <c r="N623" s="120"/>
      <c r="O623" s="123"/>
    </row>
    <row r="624" spans="1:15" ht="13.5" thickBot="1">
      <c r="A624" s="54"/>
      <c r="B624" s="80" t="s">
        <v>201</v>
      </c>
      <c r="C624" s="415">
        <v>5188.16</v>
      </c>
      <c r="D624" s="241">
        <v>1385.28</v>
      </c>
      <c r="E624" s="241">
        <v>2111.46</v>
      </c>
      <c r="F624" s="241">
        <v>7112.78</v>
      </c>
      <c r="G624" s="102">
        <v>7920.96</v>
      </c>
      <c r="H624" s="102">
        <f>D624+E624+F624+G624</f>
        <v>18530.48</v>
      </c>
      <c r="I624" s="229">
        <f t="shared" si="14"/>
        <v>11216.997578692495</v>
      </c>
      <c r="J624" s="109"/>
      <c r="K624" s="109"/>
      <c r="L624" s="109"/>
      <c r="M624" s="109"/>
      <c r="N624" s="236">
        <f>J624+K624+L624+M624</f>
        <v>0</v>
      </c>
      <c r="O624" s="146">
        <f>C624+I624-N624</f>
        <v>16405.157578692495</v>
      </c>
    </row>
    <row r="625" spans="1:15" ht="13.5" thickBot="1">
      <c r="A625" s="48"/>
      <c r="B625" s="48"/>
      <c r="C625" s="76"/>
      <c r="D625" s="103"/>
      <c r="E625" s="103"/>
      <c r="F625" s="103"/>
      <c r="G625" s="95"/>
      <c r="H625" s="95"/>
      <c r="I625" s="229">
        <f t="shared" si="14"/>
        <v>0</v>
      </c>
      <c r="J625" s="107"/>
      <c r="K625" s="107"/>
      <c r="L625" s="107"/>
      <c r="M625" s="107"/>
      <c r="N625" s="120"/>
      <c r="O625" s="123"/>
    </row>
    <row r="626" spans="1:15" ht="13.5" thickBot="1">
      <c r="A626" s="314"/>
      <c r="B626" s="58" t="s">
        <v>202</v>
      </c>
      <c r="C626" s="415">
        <v>0</v>
      </c>
      <c r="D626" s="102"/>
      <c r="E626" s="102">
        <v>1016.66</v>
      </c>
      <c r="F626" s="102">
        <v>3267.84</v>
      </c>
      <c r="G626" s="102">
        <v>4357.12</v>
      </c>
      <c r="H626" s="102">
        <f>D626+E626+F626+G626</f>
        <v>8641.619999999999</v>
      </c>
      <c r="I626" s="229">
        <f t="shared" si="14"/>
        <v>5231.004842615012</v>
      </c>
      <c r="J626" s="109"/>
      <c r="K626" s="109"/>
      <c r="L626" s="109"/>
      <c r="M626" s="109"/>
      <c r="N626" s="236">
        <f>J626+K626+L626+M626</f>
        <v>0</v>
      </c>
      <c r="O626" s="146">
        <f>C626+I626-N626</f>
        <v>5231.004842615012</v>
      </c>
    </row>
    <row r="627" spans="1:15" ht="13.5" thickBot="1">
      <c r="A627" s="52"/>
      <c r="B627" s="52"/>
      <c r="C627" s="76"/>
      <c r="D627" s="94"/>
      <c r="E627" s="94"/>
      <c r="F627" s="94"/>
      <c r="G627" s="95"/>
      <c r="H627" s="95"/>
      <c r="I627" s="229">
        <f t="shared" si="14"/>
        <v>0</v>
      </c>
      <c r="J627" s="107"/>
      <c r="K627" s="107"/>
      <c r="L627" s="107"/>
      <c r="M627" s="107"/>
      <c r="N627" s="120"/>
      <c r="O627" s="123"/>
    </row>
    <row r="628" spans="1:15" ht="13.5" thickBot="1">
      <c r="A628" s="314"/>
      <c r="B628" s="80" t="s">
        <v>204</v>
      </c>
      <c r="C628" s="416">
        <v>1582.88</v>
      </c>
      <c r="D628" s="102">
        <v>6837.57</v>
      </c>
      <c r="E628" s="102">
        <v>6837.57</v>
      </c>
      <c r="F628" s="102">
        <v>6837.57</v>
      </c>
      <c r="G628" s="102">
        <v>3321.55</v>
      </c>
      <c r="H628" s="102">
        <f>D628+E628+F628+G628</f>
        <v>23834.26</v>
      </c>
      <c r="I628" s="229">
        <f t="shared" si="14"/>
        <v>14427.518159806297</v>
      </c>
      <c r="J628" s="109"/>
      <c r="K628" s="109"/>
      <c r="L628" s="109"/>
      <c r="M628" s="109"/>
      <c r="N628" s="236">
        <f>J628+K628+L628+M628</f>
        <v>0</v>
      </c>
      <c r="O628" s="146">
        <f>C628+I628-N628</f>
        <v>16010.398159806296</v>
      </c>
    </row>
    <row r="629" spans="1:15" ht="13.5" thickBot="1">
      <c r="A629" s="48"/>
      <c r="B629" s="48"/>
      <c r="C629" s="76"/>
      <c r="D629" s="94"/>
      <c r="E629" s="94"/>
      <c r="F629" s="94"/>
      <c r="G629" s="95"/>
      <c r="H629" s="95"/>
      <c r="I629" s="229">
        <f t="shared" si="14"/>
        <v>0</v>
      </c>
      <c r="J629" s="107"/>
      <c r="K629" s="107"/>
      <c r="L629" s="107"/>
      <c r="M629" s="107"/>
      <c r="N629" s="120"/>
      <c r="O629" s="123"/>
    </row>
    <row r="630" spans="1:15" ht="13.5" thickBot="1">
      <c r="A630" s="54"/>
      <c r="B630" s="80" t="s">
        <v>205</v>
      </c>
      <c r="C630" s="416">
        <v>7103.63</v>
      </c>
      <c r="D630" s="102">
        <v>2149.89</v>
      </c>
      <c r="E630" s="102">
        <v>2149.89</v>
      </c>
      <c r="F630" s="102">
        <v>2149.89</v>
      </c>
      <c r="G630" s="485">
        <v>2149.89</v>
      </c>
      <c r="H630" s="102">
        <f>D630+E630+F630+G630</f>
        <v>8599.56</v>
      </c>
      <c r="I630" s="229">
        <f t="shared" si="14"/>
        <v>5205.544794188862</v>
      </c>
      <c r="J630" s="109"/>
      <c r="K630" s="109"/>
      <c r="L630" s="109"/>
      <c r="M630" s="109"/>
      <c r="N630" s="236">
        <f>J630+K630+L630+M630</f>
        <v>0</v>
      </c>
      <c r="O630" s="146">
        <f>C630+I630-N630</f>
        <v>12309.174794188863</v>
      </c>
    </row>
    <row r="631" spans="1:15" ht="13.5" thickBot="1">
      <c r="A631" s="48"/>
      <c r="B631" s="48"/>
      <c r="C631" s="76"/>
      <c r="D631" s="273"/>
      <c r="E631" s="273"/>
      <c r="F631" s="273"/>
      <c r="G631" s="273"/>
      <c r="H631" s="273"/>
      <c r="I631" s="229">
        <f t="shared" si="14"/>
        <v>0</v>
      </c>
      <c r="J631" s="275"/>
      <c r="K631" s="275"/>
      <c r="L631" s="275"/>
      <c r="M631" s="275"/>
      <c r="N631" s="274"/>
      <c r="O631" s="276"/>
    </row>
    <row r="632" spans="1:15" ht="13.5" thickBot="1">
      <c r="A632" s="46"/>
      <c r="B632" s="11" t="s">
        <v>285</v>
      </c>
      <c r="C632" s="190">
        <v>0</v>
      </c>
      <c r="D632" s="102"/>
      <c r="E632" s="102"/>
      <c r="F632" s="102"/>
      <c r="G632" s="102"/>
      <c r="H632" s="102">
        <f>D632+E632+F632+G632</f>
        <v>0</v>
      </c>
      <c r="I632" s="229">
        <f t="shared" si="14"/>
        <v>0</v>
      </c>
      <c r="J632" s="109"/>
      <c r="K632" s="109"/>
      <c r="L632" s="109"/>
      <c r="M632" s="109"/>
      <c r="N632" s="236">
        <f>J632+K632+L632+M632</f>
        <v>0</v>
      </c>
      <c r="O632" s="146">
        <f>C632+I632-N632</f>
        <v>0</v>
      </c>
    </row>
    <row r="633" spans="1:15" ht="13.5" thickBot="1">
      <c r="A633" s="50"/>
      <c r="B633" s="50"/>
      <c r="C633" s="77"/>
      <c r="D633" s="283"/>
      <c r="E633" s="283"/>
      <c r="F633" s="283"/>
      <c r="G633" s="283"/>
      <c r="H633" s="283"/>
      <c r="I633" s="229">
        <f t="shared" si="14"/>
        <v>0</v>
      </c>
      <c r="J633" s="285"/>
      <c r="K633" s="285"/>
      <c r="L633" s="285"/>
      <c r="M633" s="285"/>
      <c r="N633" s="284"/>
      <c r="O633" s="159"/>
    </row>
    <row r="634" spans="1:15" ht="13.5" thickBot="1">
      <c r="A634" s="46"/>
      <c r="B634" s="11" t="s">
        <v>286</v>
      </c>
      <c r="C634" s="190">
        <v>0</v>
      </c>
      <c r="D634" s="102"/>
      <c r="E634" s="102"/>
      <c r="F634" s="102"/>
      <c r="G634" s="102"/>
      <c r="H634" s="102">
        <f>D634+E634+F634+G634</f>
        <v>0</v>
      </c>
      <c r="I634" s="229">
        <f t="shared" si="14"/>
        <v>0</v>
      </c>
      <c r="J634" s="109"/>
      <c r="K634" s="109"/>
      <c r="L634" s="109"/>
      <c r="M634" s="109"/>
      <c r="N634" s="236">
        <f>J634+K634+L634+M634</f>
        <v>0</v>
      </c>
      <c r="O634" s="146">
        <f>C634+I634-N634</f>
        <v>0</v>
      </c>
    </row>
    <row r="635" spans="1:15" ht="13.5" thickBot="1">
      <c r="A635" s="50"/>
      <c r="B635" s="50"/>
      <c r="C635" s="77"/>
      <c r="D635" s="283"/>
      <c r="E635" s="283"/>
      <c r="F635" s="283"/>
      <c r="G635" s="283"/>
      <c r="H635" s="283"/>
      <c r="I635" s="229">
        <f t="shared" si="14"/>
        <v>0</v>
      </c>
      <c r="J635" s="285"/>
      <c r="K635" s="285"/>
      <c r="L635" s="285"/>
      <c r="M635" s="285"/>
      <c r="N635" s="284"/>
      <c r="O635" s="159"/>
    </row>
    <row r="636" spans="1:15" ht="13.5" thickBot="1">
      <c r="A636" s="46"/>
      <c r="B636" s="11" t="s">
        <v>287</v>
      </c>
      <c r="C636" s="190">
        <v>0</v>
      </c>
      <c r="D636" s="102"/>
      <c r="E636" s="102"/>
      <c r="F636" s="102"/>
      <c r="G636" s="102"/>
      <c r="H636" s="102">
        <f>D636+E636+F636+G636</f>
        <v>0</v>
      </c>
      <c r="I636" s="229">
        <f t="shared" si="14"/>
        <v>0</v>
      </c>
      <c r="J636" s="109"/>
      <c r="K636" s="109"/>
      <c r="L636" s="109"/>
      <c r="M636" s="109"/>
      <c r="N636" s="236">
        <f>J636+K636+L636+M636</f>
        <v>0</v>
      </c>
      <c r="O636" s="146">
        <f>C636+I636-N636</f>
        <v>0</v>
      </c>
    </row>
    <row r="637" spans="1:15" ht="13.5" thickBot="1">
      <c r="A637" s="50"/>
      <c r="B637" s="50"/>
      <c r="C637" s="77"/>
      <c r="D637" s="283"/>
      <c r="E637" s="283"/>
      <c r="F637" s="283"/>
      <c r="G637" s="283"/>
      <c r="H637" s="283"/>
      <c r="I637" s="229">
        <f t="shared" si="14"/>
        <v>0</v>
      </c>
      <c r="J637" s="285"/>
      <c r="K637" s="285"/>
      <c r="L637" s="285"/>
      <c r="M637" s="285"/>
      <c r="N637" s="284"/>
      <c r="O637" s="159"/>
    </row>
    <row r="638" spans="1:15" ht="13.5" thickBot="1">
      <c r="A638" s="46"/>
      <c r="B638" s="11" t="s">
        <v>288</v>
      </c>
      <c r="C638" s="190">
        <v>0</v>
      </c>
      <c r="D638" s="102"/>
      <c r="E638" s="102"/>
      <c r="F638" s="102"/>
      <c r="G638" s="102"/>
      <c r="H638" s="102">
        <f>D638+E638+F638+G638</f>
        <v>0</v>
      </c>
      <c r="I638" s="229">
        <f t="shared" si="14"/>
        <v>0</v>
      </c>
      <c r="J638" s="109"/>
      <c r="K638" s="109"/>
      <c r="L638" s="109"/>
      <c r="M638" s="109"/>
      <c r="N638" s="236">
        <f>J638+K638+L638+M638</f>
        <v>0</v>
      </c>
      <c r="O638" s="146">
        <f>C638+I638-N638</f>
        <v>0</v>
      </c>
    </row>
    <row r="639" spans="1:15" ht="13.5" thickBot="1">
      <c r="A639" s="50"/>
      <c r="B639" s="50"/>
      <c r="C639" s="77"/>
      <c r="D639" s="283"/>
      <c r="E639" s="283"/>
      <c r="F639" s="283"/>
      <c r="G639" s="283"/>
      <c r="H639" s="283"/>
      <c r="I639" s="229">
        <f t="shared" si="14"/>
        <v>0</v>
      </c>
      <c r="J639" s="285"/>
      <c r="K639" s="285"/>
      <c r="L639" s="285"/>
      <c r="M639" s="285"/>
      <c r="N639" s="284"/>
      <c r="O639" s="159"/>
    </row>
    <row r="640" spans="1:15" ht="13.5" thickBot="1">
      <c r="A640" s="46"/>
      <c r="B640" s="11" t="s">
        <v>289</v>
      </c>
      <c r="C640" s="190">
        <v>0</v>
      </c>
      <c r="D640" s="102"/>
      <c r="E640" s="102"/>
      <c r="F640" s="102"/>
      <c r="G640" s="102"/>
      <c r="H640" s="102">
        <f>D640+E640+F640+G640</f>
        <v>0</v>
      </c>
      <c r="I640" s="229">
        <f t="shared" si="14"/>
        <v>0</v>
      </c>
      <c r="J640" s="109"/>
      <c r="K640" s="109"/>
      <c r="L640" s="109"/>
      <c r="M640" s="109"/>
      <c r="N640" s="236">
        <f>J640+K640+L640+M640</f>
        <v>0</v>
      </c>
      <c r="O640" s="146">
        <f>C640+I640-N640</f>
        <v>0</v>
      </c>
    </row>
    <row r="641" spans="1:15" ht="13.5" thickBot="1">
      <c r="A641" s="50"/>
      <c r="B641" s="50"/>
      <c r="C641" s="77"/>
      <c r="D641" s="283"/>
      <c r="E641" s="283"/>
      <c r="F641" s="283"/>
      <c r="G641" s="283"/>
      <c r="H641" s="283"/>
      <c r="I641" s="229">
        <f t="shared" si="14"/>
        <v>0</v>
      </c>
      <c r="J641" s="285"/>
      <c r="K641" s="285"/>
      <c r="L641" s="285"/>
      <c r="M641" s="285"/>
      <c r="N641" s="284"/>
      <c r="O641" s="159"/>
    </row>
    <row r="642" spans="1:15" ht="13.5" thickBot="1">
      <c r="A642" s="46"/>
      <c r="B642" s="11" t="s">
        <v>290</v>
      </c>
      <c r="C642" s="190">
        <v>0</v>
      </c>
      <c r="D642" s="102"/>
      <c r="E642" s="102"/>
      <c r="F642" s="102"/>
      <c r="G642" s="102"/>
      <c r="H642" s="102">
        <f>D642+E642+F642+G642</f>
        <v>0</v>
      </c>
      <c r="I642" s="229">
        <f t="shared" si="14"/>
        <v>0</v>
      </c>
      <c r="J642" s="109"/>
      <c r="K642" s="109"/>
      <c r="L642" s="109"/>
      <c r="M642" s="109"/>
      <c r="N642" s="236">
        <f>J642+K642+L642+M642</f>
        <v>0</v>
      </c>
      <c r="O642" s="146">
        <f>C642+I642-N642</f>
        <v>0</v>
      </c>
    </row>
    <row r="643" spans="1:15" ht="13.5" thickBot="1">
      <c r="A643" s="50"/>
      <c r="B643" s="50"/>
      <c r="C643" s="77"/>
      <c r="D643" s="283"/>
      <c r="E643" s="283"/>
      <c r="F643" s="283"/>
      <c r="G643" s="283"/>
      <c r="H643" s="283"/>
      <c r="I643" s="229">
        <f t="shared" si="14"/>
        <v>0</v>
      </c>
      <c r="J643" s="285"/>
      <c r="K643" s="285"/>
      <c r="L643" s="285"/>
      <c r="M643" s="285"/>
      <c r="N643" s="284"/>
      <c r="O643" s="159"/>
    </row>
    <row r="644" spans="1:15" ht="13.5" thickBot="1">
      <c r="A644" s="46"/>
      <c r="B644" s="11" t="s">
        <v>291</v>
      </c>
      <c r="C644" s="190">
        <v>32943.64</v>
      </c>
      <c r="D644" s="102">
        <v>9299.13</v>
      </c>
      <c r="E644" s="102">
        <v>9299.13</v>
      </c>
      <c r="F644" s="102">
        <v>9299.13</v>
      </c>
      <c r="G644" s="102">
        <v>9299.13</v>
      </c>
      <c r="H644" s="102">
        <f>D644+E644+F644+G644</f>
        <v>37196.52</v>
      </c>
      <c r="I644" s="229">
        <f t="shared" si="14"/>
        <v>22516.053268765136</v>
      </c>
      <c r="J644" s="109"/>
      <c r="K644" s="109"/>
      <c r="L644" s="109"/>
      <c r="M644" s="109"/>
      <c r="N644" s="236">
        <f>J644+K644+L644+M644</f>
        <v>0</v>
      </c>
      <c r="O644" s="146">
        <f>C644+I644-N644</f>
        <v>55459.693268765135</v>
      </c>
    </row>
    <row r="645" spans="1:15" ht="13.5" thickBot="1">
      <c r="A645" s="50"/>
      <c r="B645" s="50"/>
      <c r="C645" s="77"/>
      <c r="D645" s="283"/>
      <c r="E645" s="283"/>
      <c r="F645" s="283"/>
      <c r="G645" s="283"/>
      <c r="H645" s="283"/>
      <c r="I645" s="229">
        <f t="shared" si="14"/>
        <v>0</v>
      </c>
      <c r="J645" s="285"/>
      <c r="K645" s="285"/>
      <c r="L645" s="285"/>
      <c r="M645" s="285"/>
      <c r="N645" s="284"/>
      <c r="O645" s="159"/>
    </row>
    <row r="646" spans="1:15" ht="13.5" thickBot="1">
      <c r="A646" s="46"/>
      <c r="B646" s="11" t="s">
        <v>292</v>
      </c>
      <c r="C646" s="190">
        <v>0</v>
      </c>
      <c r="D646" s="102"/>
      <c r="E646" s="102"/>
      <c r="F646" s="102"/>
      <c r="G646" s="102"/>
      <c r="H646" s="102">
        <f>D646+E646+F646+G646</f>
        <v>0</v>
      </c>
      <c r="I646" s="229">
        <f t="shared" si="14"/>
        <v>0</v>
      </c>
      <c r="J646" s="109"/>
      <c r="K646" s="109"/>
      <c r="L646" s="109"/>
      <c r="M646" s="109"/>
      <c r="N646" s="236">
        <f>J646+K646+L646+M646</f>
        <v>0</v>
      </c>
      <c r="O646" s="146">
        <f>C646+I646-N646</f>
        <v>0</v>
      </c>
    </row>
    <row r="647" spans="1:15" ht="13.5" thickBot="1">
      <c r="A647" s="50"/>
      <c r="B647" s="50"/>
      <c r="C647" s="77"/>
      <c r="D647" s="283"/>
      <c r="E647" s="283"/>
      <c r="F647" s="283"/>
      <c r="G647" s="283"/>
      <c r="H647" s="283"/>
      <c r="I647" s="229">
        <f t="shared" si="14"/>
        <v>0</v>
      </c>
      <c r="J647" s="285"/>
      <c r="K647" s="285"/>
      <c r="L647" s="285"/>
      <c r="M647" s="285"/>
      <c r="N647" s="284"/>
      <c r="O647" s="159"/>
    </row>
    <row r="648" spans="1:15" ht="13.5" thickBot="1">
      <c r="A648" s="46"/>
      <c r="B648" s="11" t="s">
        <v>293</v>
      </c>
      <c r="C648" s="190">
        <v>0</v>
      </c>
      <c r="D648" s="102"/>
      <c r="E648" s="102"/>
      <c r="F648" s="102"/>
      <c r="G648" s="102"/>
      <c r="H648" s="102">
        <f>D648+E648+F648+G648</f>
        <v>0</v>
      </c>
      <c r="I648" s="229">
        <f t="shared" si="14"/>
        <v>0</v>
      </c>
      <c r="J648" s="109"/>
      <c r="K648" s="109"/>
      <c r="L648" s="109"/>
      <c r="M648" s="109"/>
      <c r="N648" s="236">
        <f>J648+K648+L648+M648</f>
        <v>0</v>
      </c>
      <c r="O648" s="146">
        <f>C648+I648-N648</f>
        <v>0</v>
      </c>
    </row>
    <row r="649" spans="1:15" ht="13.5" thickBot="1">
      <c r="A649" s="50"/>
      <c r="B649" s="50"/>
      <c r="C649" s="77"/>
      <c r="D649" s="283"/>
      <c r="E649" s="283"/>
      <c r="F649" s="283"/>
      <c r="G649" s="283"/>
      <c r="H649" s="283"/>
      <c r="I649" s="229">
        <f t="shared" si="14"/>
        <v>0</v>
      </c>
      <c r="J649" s="285"/>
      <c r="K649" s="285"/>
      <c r="L649" s="285"/>
      <c r="M649" s="285"/>
      <c r="N649" s="284"/>
      <c r="O649" s="159"/>
    </row>
    <row r="650" spans="1:15" ht="13.5" thickBot="1">
      <c r="A650" s="46"/>
      <c r="B650" s="11" t="s">
        <v>294</v>
      </c>
      <c r="C650" s="190">
        <v>0</v>
      </c>
      <c r="D650" s="102"/>
      <c r="E650" s="102"/>
      <c r="F650" s="102"/>
      <c r="G650" s="102"/>
      <c r="H650" s="102">
        <f>D650+E650+F650+G650</f>
        <v>0</v>
      </c>
      <c r="I650" s="229">
        <f t="shared" si="14"/>
        <v>0</v>
      </c>
      <c r="J650" s="109"/>
      <c r="K650" s="109"/>
      <c r="L650" s="109"/>
      <c r="M650" s="109"/>
      <c r="N650" s="236">
        <f>J650+K650+L650+M650</f>
        <v>0</v>
      </c>
      <c r="O650" s="146">
        <f>C650+I650-N650</f>
        <v>0</v>
      </c>
    </row>
    <row r="651" spans="1:15" ht="13.5" thickBot="1">
      <c r="A651" s="50"/>
      <c r="B651" s="50"/>
      <c r="C651" s="77"/>
      <c r="D651" s="283"/>
      <c r="E651" s="283"/>
      <c r="F651" s="283"/>
      <c r="G651" s="283"/>
      <c r="H651" s="283"/>
      <c r="I651" s="229">
        <f t="shared" si="14"/>
        <v>0</v>
      </c>
      <c r="J651" s="285"/>
      <c r="K651" s="285"/>
      <c r="L651" s="285"/>
      <c r="M651" s="285"/>
      <c r="N651" s="284"/>
      <c r="O651" s="159"/>
    </row>
    <row r="652" spans="1:15" ht="13.5" thickBot="1">
      <c r="A652" s="46"/>
      <c r="B652" s="11" t="s">
        <v>316</v>
      </c>
      <c r="C652" s="190">
        <v>0</v>
      </c>
      <c r="D652" s="102"/>
      <c r="E652" s="102"/>
      <c r="F652" s="102"/>
      <c r="G652" s="102"/>
      <c r="H652" s="102">
        <f>D652+E652+F652+G652</f>
        <v>0</v>
      </c>
      <c r="I652" s="229">
        <f t="shared" si="14"/>
        <v>0</v>
      </c>
      <c r="J652" s="109"/>
      <c r="K652" s="109"/>
      <c r="L652" s="109"/>
      <c r="M652" s="109"/>
      <c r="N652" s="236">
        <f>J652+K652+L652+M652</f>
        <v>0</v>
      </c>
      <c r="O652" s="146">
        <f>C652+I652-N652</f>
        <v>0</v>
      </c>
    </row>
    <row r="653" spans="1:15" ht="13.5" thickBot="1">
      <c r="A653" s="50"/>
      <c r="B653" s="50"/>
      <c r="C653" s="77"/>
      <c r="D653" s="283"/>
      <c r="E653" s="283"/>
      <c r="F653" s="283"/>
      <c r="G653" s="283"/>
      <c r="H653" s="283"/>
      <c r="I653" s="229">
        <f t="shared" si="14"/>
        <v>0</v>
      </c>
      <c r="J653" s="285"/>
      <c r="K653" s="285"/>
      <c r="L653" s="285"/>
      <c r="M653" s="285"/>
      <c r="N653" s="284"/>
      <c r="O653" s="159"/>
    </row>
    <row r="654" spans="1:15" ht="13.5" thickBot="1">
      <c r="A654" s="46"/>
      <c r="B654" s="11" t="s">
        <v>357</v>
      </c>
      <c r="C654" s="190">
        <v>0</v>
      </c>
      <c r="D654" s="102"/>
      <c r="E654" s="102"/>
      <c r="F654" s="102"/>
      <c r="G654" s="102"/>
      <c r="H654" s="102">
        <f>D654+E654+F654+G654</f>
        <v>0</v>
      </c>
      <c r="I654" s="229">
        <f t="shared" si="14"/>
        <v>0</v>
      </c>
      <c r="J654" s="109"/>
      <c r="K654" s="109"/>
      <c r="L654" s="109"/>
      <c r="M654" s="109"/>
      <c r="N654" s="236">
        <f>J654+K654+L654+M654</f>
        <v>0</v>
      </c>
      <c r="O654" s="146">
        <f>C654+I654-N654</f>
        <v>0</v>
      </c>
    </row>
    <row r="655" spans="1:15" ht="13.5" thickBot="1">
      <c r="A655" s="48"/>
      <c r="B655" s="48" t="s">
        <v>382</v>
      </c>
      <c r="C655" s="76"/>
      <c r="D655" s="273"/>
      <c r="E655" s="273"/>
      <c r="F655" s="273"/>
      <c r="G655" s="273"/>
      <c r="H655" s="273"/>
      <c r="I655" s="229">
        <f t="shared" si="14"/>
        <v>0</v>
      </c>
      <c r="J655" s="275"/>
      <c r="K655" s="275"/>
      <c r="L655" s="275"/>
      <c r="M655" s="275"/>
      <c r="N655" s="274"/>
      <c r="O655" s="276"/>
    </row>
    <row r="656" spans="1:15" ht="13.5" thickBot="1">
      <c r="A656" s="169"/>
      <c r="B656" s="247"/>
      <c r="C656" s="248"/>
      <c r="D656" s="151"/>
      <c r="E656" s="151"/>
      <c r="F656" s="151"/>
      <c r="G656" s="151"/>
      <c r="H656" s="291"/>
      <c r="I656" s="151"/>
      <c r="J656" s="151"/>
      <c r="K656" s="151"/>
      <c r="L656" s="151"/>
      <c r="M656" s="151"/>
      <c r="N656" s="292"/>
      <c r="O656" s="293"/>
    </row>
    <row r="657" spans="1:15" ht="13.5" thickBot="1">
      <c r="A657" s="1"/>
      <c r="B657" s="14" t="s">
        <v>104</v>
      </c>
      <c r="C657" s="37">
        <f>C560+C562+C564+C566+C568+C570+C572+C574+C576+C578+C580+C582+C584+C586+C588+C590+C592+C594+C596+C598+C600+C602+C604+C606+C608+C610+C612+C614+C616+C618+C620+C622+C624+C626+C628+C630+C632+C634+C636+C638+C640+C642+C644+C646+C648+C650+C652+C654+C550+C552+C554+C556+C558+C655</f>
        <v>687785.81</v>
      </c>
      <c r="D657" s="37">
        <f>D560+D562+D564+D566+D568+D570+D572+D574+D576+D578+D580+D582+D584+D586+D588+D590+D592+D594+D596+D598+D600+D602+D604+D606+D608+D610+D612+D614+D616+D618+D620+D622+D624+D626+D628+D630+D632+D634+D636+D638+D640+D642+D644+D646+D648+D650+D652+D654+D550+D552+D554+D556+D558+D655</f>
        <v>179032.31</v>
      </c>
      <c r="E657" s="37">
        <f>E560+E562+E564+E566+E568+E570+E572+E574+E576+E578+E580+E582+E584+E586+E588+E590+E592+E594+E596+E598+E600+E602+E604+E606+E608+E610+E612+E614+E616+E618+E620+E622+E624+E626+E628+E630+E632+E634+E636+E638+E640+E642+E644+E646+E648+E650+E652+E654+E550+E552+E554+E556+E558+E655</f>
        <v>198595.78</v>
      </c>
      <c r="F657" s="37">
        <f>F560+F562+F564+F566+F568+F570+F572+F574+F576+F578+F580+F582+F584+F586+F588+F590+F592+F594+F596+F598+F600+F602+F604+F606+F608+F610+F612+F614+F616+F618+F620+F622+F624+F626+F628+F630+F632+F634+F636+F638+F640+F642+F644+F646+F648+F650+F652+F654+F550+F552+F554+F556+F558+F655</f>
        <v>203137.17</v>
      </c>
      <c r="G657" s="37">
        <f>G560+G562+G564+G566+G568+G570+G572+G574+G576+G578+G580+G582+G584+G586+G588+G590+G592+G594+G596+G598+G600+G602+G604+G606+G608+G610+G612+G614+G616+G618+G620+G622+G624+G626+G628+G630+G632+G634+G636+G638+G640+G642+G644+G646+G648+G650+G652+G654+G550+G552+G554+G556+G558+G655</f>
        <v>249086.41999999998</v>
      </c>
      <c r="H657" s="137">
        <f>D657+E657+F657+G657</f>
        <v>829851.6799999999</v>
      </c>
      <c r="I657" s="37">
        <f aca="true" t="shared" si="15" ref="I657:O657">I560+I562+I564+I566+I568+I570+I572+I574+I576+I578+I580+I582+I584+I586+I588+I590+I592+I594+I596+I598+I600+I602+I604+I606+I608+I610+I612+I614+I616+I618+I620+I622+I624+I626+I628+I630+I632+I634+I636+I638+I640+I642+I644+I646+I648+I650+I652+I654+I550+I552+I554+I556+I558+I655</f>
        <v>502331.5254237289</v>
      </c>
      <c r="J657" s="37">
        <f t="shared" si="15"/>
        <v>0</v>
      </c>
      <c r="K657" s="37">
        <f t="shared" si="15"/>
        <v>0</v>
      </c>
      <c r="L657" s="37">
        <f t="shared" si="15"/>
        <v>0</v>
      </c>
      <c r="M657" s="37">
        <f t="shared" si="15"/>
        <v>0</v>
      </c>
      <c r="N657" s="37">
        <f t="shared" si="15"/>
        <v>0</v>
      </c>
      <c r="O657" s="37">
        <f t="shared" si="15"/>
        <v>1190117.3354237291</v>
      </c>
    </row>
    <row r="658" spans="1:15" ht="13.5" thickBot="1">
      <c r="A658" s="1"/>
      <c r="B658" s="134" t="s">
        <v>384</v>
      </c>
      <c r="C658" s="78"/>
      <c r="D658" s="42"/>
      <c r="E658" s="42"/>
      <c r="F658" s="42"/>
      <c r="G658" s="42"/>
      <c r="H658" s="137"/>
      <c r="I658" s="229">
        <f>H657-I657</f>
        <v>327520.154576271</v>
      </c>
      <c r="J658" s="42"/>
      <c r="K658" s="42"/>
      <c r="L658" s="42"/>
      <c r="M658" s="42"/>
      <c r="N658" s="145">
        <f>J658+K658+L658+M658</f>
        <v>0</v>
      </c>
      <c r="O658" s="146"/>
    </row>
    <row r="659" spans="1:15" ht="13.5" thickBot="1">
      <c r="A659" s="7"/>
      <c r="B659" s="135"/>
      <c r="C659" s="74"/>
      <c r="D659" s="42"/>
      <c r="E659" s="42"/>
      <c r="F659" s="42"/>
      <c r="G659" s="42"/>
      <c r="H659" s="137"/>
      <c r="I659" s="229"/>
      <c r="J659" s="42"/>
      <c r="K659" s="42"/>
      <c r="L659" s="42"/>
      <c r="M659" s="42"/>
      <c r="N659" s="145">
        <f>J659+K659+L659+M659</f>
        <v>0</v>
      </c>
      <c r="O659" s="146"/>
    </row>
    <row r="660" spans="1:15" ht="13.5" thickBot="1">
      <c r="A660" s="154"/>
      <c r="B660" s="155" t="s">
        <v>5</v>
      </c>
      <c r="C660" s="187"/>
      <c r="D660" s="167"/>
      <c r="E660" s="167"/>
      <c r="F660" s="167"/>
      <c r="G660" s="167"/>
      <c r="H660" s="163"/>
      <c r="I660" s="243">
        <f>I659+I658+I657</f>
        <v>829851.6799999999</v>
      </c>
      <c r="J660" s="167"/>
      <c r="K660" s="167"/>
      <c r="L660" s="167"/>
      <c r="M660" s="167"/>
      <c r="N660" s="164">
        <f>J660+K660+L660+M660</f>
        <v>0</v>
      </c>
      <c r="O660" s="24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06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190.25390625" style="0" customWidth="1"/>
  </cols>
  <sheetData>
    <row r="1" ht="12.75">
      <c r="A1" s="526" t="s">
        <v>414</v>
      </c>
    </row>
    <row r="2" ht="12.75">
      <c r="A2" s="527"/>
    </row>
    <row r="3" ht="16.5" customHeight="1">
      <c r="A3" s="528" t="s">
        <v>415</v>
      </c>
    </row>
    <row r="5" ht="30.75" customHeight="1">
      <c r="A5" s="528" t="s">
        <v>416</v>
      </c>
    </row>
    <row r="6" ht="12.75">
      <c r="A6" s="526"/>
    </row>
    <row r="7" ht="12.75">
      <c r="A7" s="526" t="s">
        <v>417</v>
      </c>
    </row>
    <row r="8" ht="42.75" customHeight="1">
      <c r="A8" s="528" t="s">
        <v>418</v>
      </c>
    </row>
    <row r="9" ht="12.75">
      <c r="A9" s="526"/>
    </row>
    <row r="10" ht="12.75">
      <c r="A10" s="526" t="s">
        <v>419</v>
      </c>
    </row>
    <row r="11" ht="24" customHeight="1">
      <c r="A11" s="529" t="s">
        <v>420</v>
      </c>
    </row>
    <row r="12" ht="33" customHeight="1">
      <c r="A12" s="528" t="s">
        <v>421</v>
      </c>
    </row>
    <row r="13" ht="18.75" customHeight="1">
      <c r="A13" s="528" t="s">
        <v>422</v>
      </c>
    </row>
    <row r="14" ht="24.75" customHeight="1">
      <c r="A14" s="528" t="s">
        <v>423</v>
      </c>
    </row>
    <row r="15" ht="27" customHeight="1">
      <c r="A15" s="528" t="s">
        <v>424</v>
      </c>
    </row>
    <row r="16" ht="32.25" customHeight="1">
      <c r="A16" s="528" t="s">
        <v>425</v>
      </c>
    </row>
    <row r="17" ht="30" customHeight="1">
      <c r="A17" s="528" t="s">
        <v>426</v>
      </c>
    </row>
    <row r="18" ht="21.75" customHeight="1">
      <c r="A18" s="528" t="s">
        <v>427</v>
      </c>
    </row>
    <row r="19" ht="21" customHeight="1">
      <c r="A19" s="528" t="s">
        <v>428</v>
      </c>
    </row>
    <row r="20" ht="33.75" customHeight="1">
      <c r="A20" s="528" t="s">
        <v>429</v>
      </c>
    </row>
    <row r="21" ht="19.5" customHeight="1">
      <c r="A21" s="528" t="s">
        <v>430</v>
      </c>
    </row>
    <row r="22" ht="21.75" customHeight="1">
      <c r="A22" s="529" t="s">
        <v>431</v>
      </c>
    </row>
    <row r="23" ht="18" customHeight="1">
      <c r="A23" s="528" t="s">
        <v>432</v>
      </c>
    </row>
    <row r="24" ht="33" customHeight="1">
      <c r="A24" s="528" t="s">
        <v>433</v>
      </c>
    </row>
    <row r="25" ht="21.75" customHeight="1">
      <c r="A25" s="528" t="s">
        <v>434</v>
      </c>
    </row>
    <row r="26" ht="25.5" customHeight="1">
      <c r="A26" s="528" t="s">
        <v>435</v>
      </c>
    </row>
    <row r="27" ht="24" customHeight="1">
      <c r="A27" s="528" t="s">
        <v>436</v>
      </c>
    </row>
    <row r="28" ht="30" customHeight="1">
      <c r="A28" s="528" t="s">
        <v>437</v>
      </c>
    </row>
    <row r="29" ht="21.75" customHeight="1">
      <c r="A29" s="528" t="s">
        <v>438</v>
      </c>
    </row>
    <row r="30" ht="20.25" customHeight="1">
      <c r="A30" s="528" t="s">
        <v>439</v>
      </c>
    </row>
    <row r="31" ht="18.75" customHeight="1">
      <c r="A31" s="528" t="s">
        <v>440</v>
      </c>
    </row>
    <row r="32" ht="39.75" customHeight="1">
      <c r="A32" s="528" t="s">
        <v>441</v>
      </c>
    </row>
    <row r="33" ht="31.5" customHeight="1">
      <c r="A33" s="528" t="s">
        <v>442</v>
      </c>
    </row>
    <row r="34" ht="36.75" customHeight="1">
      <c r="A34" s="528" t="s">
        <v>443</v>
      </c>
    </row>
    <row r="35" ht="40.5" customHeight="1">
      <c r="A35" s="528" t="s">
        <v>444</v>
      </c>
    </row>
    <row r="36" ht="12.75">
      <c r="A36" s="526" t="s">
        <v>445</v>
      </c>
    </row>
    <row r="37" ht="17.25" customHeight="1">
      <c r="A37" s="529" t="s">
        <v>446</v>
      </c>
    </row>
    <row r="38" ht="39" customHeight="1">
      <c r="A38" s="528" t="s">
        <v>447</v>
      </c>
    </row>
    <row r="39" ht="27" customHeight="1">
      <c r="A39" s="528" t="s">
        <v>448</v>
      </c>
    </row>
    <row r="40" ht="21" customHeight="1">
      <c r="A40" s="528" t="s">
        <v>449</v>
      </c>
    </row>
    <row r="41" ht="18" customHeight="1">
      <c r="A41" s="528" t="s">
        <v>450</v>
      </c>
    </row>
    <row r="42" ht="18" customHeight="1">
      <c r="A42" s="528" t="s">
        <v>451</v>
      </c>
    </row>
    <row r="43" ht="18.75" customHeight="1">
      <c r="A43" s="528" t="s">
        <v>452</v>
      </c>
    </row>
    <row r="44" ht="18" customHeight="1">
      <c r="A44" s="529" t="s">
        <v>453</v>
      </c>
    </row>
    <row r="45" ht="21" customHeight="1">
      <c r="A45" s="528" t="s">
        <v>454</v>
      </c>
    </row>
    <row r="46" ht="17.25" customHeight="1">
      <c r="A46" s="528" t="s">
        <v>455</v>
      </c>
    </row>
    <row r="47" ht="20.25" customHeight="1">
      <c r="A47" s="528" t="s">
        <v>456</v>
      </c>
    </row>
    <row r="48" ht="16.5" customHeight="1">
      <c r="A48" s="528" t="s">
        <v>457</v>
      </c>
    </row>
    <row r="49" ht="18" customHeight="1">
      <c r="A49" s="528" t="s">
        <v>458</v>
      </c>
    </row>
    <row r="50" ht="12.75">
      <c r="A50" s="526"/>
    </row>
    <row r="51" ht="12.75">
      <c r="A51" s="526"/>
    </row>
    <row r="52" ht="12.75">
      <c r="A52" s="526" t="s">
        <v>459</v>
      </c>
    </row>
    <row r="53" ht="21" customHeight="1">
      <c r="A53" s="528" t="s">
        <v>460</v>
      </c>
    </row>
    <row r="54" ht="16.5" customHeight="1">
      <c r="A54" s="528" t="s">
        <v>461</v>
      </c>
    </row>
    <row r="55" ht="21.75" customHeight="1">
      <c r="A55" s="528" t="s">
        <v>462</v>
      </c>
    </row>
    <row r="56" ht="20.25" customHeight="1">
      <c r="A56" s="528" t="s">
        <v>463</v>
      </c>
    </row>
    <row r="57" ht="18" customHeight="1">
      <c r="A57" s="528" t="s">
        <v>464</v>
      </c>
    </row>
    <row r="58" ht="20.25" customHeight="1">
      <c r="A58" s="529" t="s">
        <v>465</v>
      </c>
    </row>
    <row r="59" ht="38.25" customHeight="1">
      <c r="A59" s="528" t="s">
        <v>466</v>
      </c>
    </row>
    <row r="60" ht="19.5" customHeight="1">
      <c r="A60" s="528" t="s">
        <v>467</v>
      </c>
    </row>
    <row r="61" ht="20.25" customHeight="1">
      <c r="A61" s="528" t="s">
        <v>468</v>
      </c>
    </row>
    <row r="62" ht="24.75" customHeight="1">
      <c r="A62" s="528" t="s">
        <v>469</v>
      </c>
    </row>
    <row r="63" ht="12.75">
      <c r="A63" s="526"/>
    </row>
    <row r="64" ht="12.75">
      <c r="A64" s="526" t="s">
        <v>470</v>
      </c>
    </row>
    <row r="65" ht="20.25" customHeight="1">
      <c r="A65" s="528" t="s">
        <v>471</v>
      </c>
    </row>
    <row r="66" ht="21" customHeight="1">
      <c r="A66" s="528" t="s">
        <v>472</v>
      </c>
    </row>
    <row r="67" ht="18.75" customHeight="1">
      <c r="A67" s="528" t="s">
        <v>473</v>
      </c>
    </row>
    <row r="68" ht="19.5" customHeight="1">
      <c r="A68" s="528" t="s">
        <v>474</v>
      </c>
    </row>
    <row r="69" ht="39.75" customHeight="1">
      <c r="A69" s="528" t="s">
        <v>475</v>
      </c>
    </row>
    <row r="70" ht="30" customHeight="1">
      <c r="A70" s="528" t="s">
        <v>476</v>
      </c>
    </row>
    <row r="71" ht="19.5" customHeight="1">
      <c r="A71" s="528" t="s">
        <v>477</v>
      </c>
    </row>
    <row r="72" ht="23.25" customHeight="1">
      <c r="A72" s="528" t="s">
        <v>478</v>
      </c>
    </row>
    <row r="73" ht="27" customHeight="1">
      <c r="A73" s="528" t="s">
        <v>479</v>
      </c>
    </row>
    <row r="74" ht="20.25" customHeight="1">
      <c r="A74" s="528" t="s">
        <v>480</v>
      </c>
    </row>
    <row r="75" ht="28.5" customHeight="1">
      <c r="A75" s="528" t="s">
        <v>481</v>
      </c>
    </row>
    <row r="76" ht="12.75">
      <c r="A76" s="526"/>
    </row>
    <row r="77" ht="12.75">
      <c r="A77" s="526"/>
    </row>
    <row r="78" ht="12.75">
      <c r="A78" s="526" t="s">
        <v>482</v>
      </c>
    </row>
    <row r="79" ht="28.5" customHeight="1">
      <c r="A79" s="528" t="s">
        <v>483</v>
      </c>
    </row>
    <row r="80" ht="23.25" customHeight="1">
      <c r="A80" s="528" t="s">
        <v>484</v>
      </c>
    </row>
    <row r="81" ht="12.75">
      <c r="A81" s="526"/>
    </row>
    <row r="82" ht="12.75">
      <c r="A82" s="526"/>
    </row>
    <row r="83" ht="12.75">
      <c r="A83" s="526" t="s">
        <v>485</v>
      </c>
    </row>
    <row r="84" ht="12.75">
      <c r="A84" s="526" t="s">
        <v>486</v>
      </c>
    </row>
    <row r="85" ht="48" customHeight="1">
      <c r="A85" s="528" t="s">
        <v>487</v>
      </c>
    </row>
    <row r="86" ht="27" customHeight="1">
      <c r="A86" s="528" t="s">
        <v>488</v>
      </c>
    </row>
    <row r="87" ht="20.25" customHeight="1">
      <c r="A87" s="528" t="s">
        <v>489</v>
      </c>
    </row>
    <row r="88" ht="23.25" customHeight="1">
      <c r="A88" s="528" t="s">
        <v>490</v>
      </c>
    </row>
    <row r="89" ht="23.25" customHeight="1">
      <c r="A89" s="528" t="s">
        <v>491</v>
      </c>
    </row>
    <row r="90" ht="39" customHeight="1">
      <c r="A90" s="528" t="s">
        <v>492</v>
      </c>
    </row>
    <row r="91" ht="35.25" customHeight="1">
      <c r="A91" s="528" t="s">
        <v>493</v>
      </c>
    </row>
    <row r="92" ht="12.75">
      <c r="A92" s="526"/>
    </row>
    <row r="93" ht="12.75">
      <c r="A93" s="526" t="s">
        <v>494</v>
      </c>
    </row>
    <row r="94" ht="21.75" customHeight="1">
      <c r="A94" s="528" t="s">
        <v>495</v>
      </c>
    </row>
    <row r="95" ht="19.5" customHeight="1">
      <c r="A95" s="528" t="s">
        <v>496</v>
      </c>
    </row>
    <row r="96" ht="12.75">
      <c r="A96" s="526"/>
    </row>
    <row r="97" ht="12.75">
      <c r="A97" s="526"/>
    </row>
    <row r="98" ht="12.75">
      <c r="A98" s="526" t="s">
        <v>497</v>
      </c>
    </row>
    <row r="99" ht="22.5" customHeight="1">
      <c r="A99" s="528" t="s">
        <v>498</v>
      </c>
    </row>
    <row r="100" ht="24" customHeight="1">
      <c r="A100" s="528" t="s">
        <v>499</v>
      </c>
    </row>
    <row r="101" ht="20.25" customHeight="1">
      <c r="A101" s="528" t="s">
        <v>500</v>
      </c>
    </row>
    <row r="102" ht="24" customHeight="1">
      <c r="A102" s="528" t="s">
        <v>501</v>
      </c>
    </row>
    <row r="103" ht="21" customHeight="1">
      <c r="A103" s="528" t="s">
        <v>502</v>
      </c>
    </row>
    <row r="104" ht="24.75" customHeight="1">
      <c r="A104" s="528" t="s">
        <v>503</v>
      </c>
    </row>
    <row r="105" ht="12.75">
      <c r="A105" s="526"/>
    </row>
    <row r="106" ht="12.75">
      <c r="A106" s="526" t="s">
        <v>504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 Хабаровска Служба Заказчика по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Халикова А.В.</dc:creator>
  <cp:keywords/>
  <dc:description/>
  <cp:lastModifiedBy>Пользователь</cp:lastModifiedBy>
  <cp:lastPrinted>2013-02-22T02:00:49Z</cp:lastPrinted>
  <dcterms:created xsi:type="dcterms:W3CDTF">2007-09-04T06:54:57Z</dcterms:created>
  <dcterms:modified xsi:type="dcterms:W3CDTF">2015-02-12T00:05:38Z</dcterms:modified>
  <cp:category/>
  <cp:version/>
  <cp:contentType/>
  <cp:contentStatus/>
</cp:coreProperties>
</file>