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Лист1" sheetId="13" r:id="rId13"/>
    <sheet name="Лист2" sheetId="14" r:id="rId14"/>
  </sheets>
  <definedNames>
    <definedName name="_xlnm.Print_Titles" localSheetId="7">'август'!$12:$12</definedName>
    <definedName name="_xlnm.Print_Titles" localSheetId="11">'декабрь'!$12:$12</definedName>
    <definedName name="_xlnm.Print_Titles" localSheetId="6">'июль'!$12:$12</definedName>
    <definedName name="_xlnm.Print_Titles" localSheetId="5">'июнь'!$12:$12</definedName>
    <definedName name="_xlnm.Print_Titles" localSheetId="4">'май'!$12:$12</definedName>
    <definedName name="_xlnm.Print_Titles" localSheetId="10">'ноябрь'!$12:$12</definedName>
    <definedName name="_xlnm.Print_Titles" localSheetId="9">'октябрь'!$12:$12</definedName>
    <definedName name="_xlnm.Print_Titles" localSheetId="8">'сентябрь'!$12:$12</definedName>
    <definedName name="_xlnm.Print_Titles" localSheetId="0">'январь'!$12:$12</definedName>
    <definedName name="_xlnm.Print_Area" localSheetId="7">'август'!$A$1:$L$65</definedName>
    <definedName name="_xlnm.Print_Area" localSheetId="11">'декабрь'!$A$1:$L$39</definedName>
    <definedName name="_xlnm.Print_Area" localSheetId="6">'июль'!$A$1:$L$86</definedName>
    <definedName name="_xlnm.Print_Area" localSheetId="5">'июнь'!$A$1:$L$65</definedName>
    <definedName name="_xlnm.Print_Area" localSheetId="4">'май'!$A$1:$L$79</definedName>
    <definedName name="_xlnm.Print_Area" localSheetId="2">'март'!$A$1:$L$52</definedName>
    <definedName name="_xlnm.Print_Area" localSheetId="10">'ноябрь'!$A$1:$L$66</definedName>
    <definedName name="_xlnm.Print_Area" localSheetId="9">'октябрь'!$A$1:$L$73</definedName>
    <definedName name="_xlnm.Print_Area" localSheetId="8">'сентябрь'!$A$1:$L$70</definedName>
    <definedName name="_xlnm.Print_Area" localSheetId="1">'февраль'!$A$1:$L$38</definedName>
    <definedName name="_xlnm.Print_Area" localSheetId="0">'январь'!$A$1:$L$44</definedName>
  </definedNames>
  <calcPr fullCalcOnLoad="1"/>
</workbook>
</file>

<file path=xl/sharedStrings.xml><?xml version="1.0" encoding="utf-8"?>
<sst xmlns="http://schemas.openxmlformats.org/spreadsheetml/2006/main" count="2814" uniqueCount="839">
  <si>
    <t>УТВЕРЖДАЮ:</t>
  </si>
  <si>
    <t xml:space="preserve">  </t>
  </si>
  <si>
    <t>Директор</t>
  </si>
  <si>
    <t>ООО"УКЖКХ"Сервис-Центр"</t>
  </si>
  <si>
    <t xml:space="preserve"> </t>
  </si>
  <si>
    <t>РЕЕСТР</t>
  </si>
  <si>
    <t>Дата составления</t>
  </si>
  <si>
    <t>Подрядная организация по выполнению текущего ремонта</t>
  </si>
  <si>
    <t>АДРЕС</t>
  </si>
  <si>
    <t>Платежи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</si>
  <si>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</si>
  <si>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Принадлежность жилфонда</t>
  </si>
  <si>
    <t>Основная подрядная организация</t>
  </si>
  <si>
    <t>кол-во</t>
  </si>
  <si>
    <t>ед. изм.</t>
  </si>
  <si>
    <t>№ п\п</t>
  </si>
  <si>
    <t>ИТОГО ПО СТОРОННИМ ПОДРЯДНЫМ ОРГАНИЗАЦИЯМ</t>
  </si>
  <si>
    <t>ООО "Дальмонтажсевис"</t>
  </si>
  <si>
    <t>Замена розлива отопления</t>
  </si>
  <si>
    <t>Итого ООО "Дальмонтажсервис"</t>
  </si>
  <si>
    <t>ООО "Водрем - Сервис"</t>
  </si>
  <si>
    <t>пм</t>
  </si>
  <si>
    <t>ООО "Вектор Комфорта"</t>
  </si>
  <si>
    <t>ООО "ОВНК"</t>
  </si>
  <si>
    <t>шт</t>
  </si>
  <si>
    <t>Замена клапанов мусоропровода</t>
  </si>
  <si>
    <t>ООО "Рассвет"</t>
  </si>
  <si>
    <t>Итого ООО "Рассвет"</t>
  </si>
  <si>
    <t>ООО "ХЭСК"</t>
  </si>
  <si>
    <t>ООО "Водрем - ДВ"</t>
  </si>
  <si>
    <t>ИП Логинов</t>
  </si>
  <si>
    <t>Итого ИП Логинов</t>
  </si>
  <si>
    <t>замена стояка канализации в клясочной</t>
  </si>
  <si>
    <t>Итого  ООО "ОВНК"</t>
  </si>
  <si>
    <t>Итого  ООО "Вектор Комфорта"</t>
  </si>
  <si>
    <t>Итого  ООО "Водрем -ДВ"</t>
  </si>
  <si>
    <t>_______________________________Н.П.Миненко</t>
  </si>
  <si>
    <t>Сумма с НДС в руб.</t>
  </si>
  <si>
    <t>ИТОГО ПО ООО"УКЖКХ "Сервис-Центр"</t>
  </si>
  <si>
    <t>Муниц фонд</t>
  </si>
  <si>
    <t>№ дог.</t>
  </si>
  <si>
    <t>дата  договора</t>
  </si>
  <si>
    <t>Физ. объем</t>
  </si>
  <si>
    <t>Вид работ</t>
  </si>
  <si>
    <t>Главный инженер ООО"УКЖКХ"Сервис-Центр"                                         Г.М.Разлатая</t>
  </si>
  <si>
    <t>выполнения текущего ремонта жилого фонда ООО "УКЖКХ "Сервис-Центр" за  февраль 2021 года</t>
  </si>
  <si>
    <t>Ремонт ВРУ</t>
  </si>
  <si>
    <t>Ремонт розлива ГВС</t>
  </si>
  <si>
    <t>2602.21</t>
  </si>
  <si>
    <t>Ремонт элеваторного узла</t>
  </si>
  <si>
    <t>Установка прибора управления циркуляционного насоса</t>
  </si>
  <si>
    <t>Замена розлива ГВС</t>
  </si>
  <si>
    <t>Замена розлива ХВС</t>
  </si>
  <si>
    <t>замена радиаторов кв.107</t>
  </si>
  <si>
    <t>ремонт водомерного узла</t>
  </si>
  <si>
    <t>02ю02.21</t>
  </si>
  <si>
    <t>Замена тамбурной двери ,в подъезде № 1,2</t>
  </si>
  <si>
    <t>Утепление торцевой стены кв.278</t>
  </si>
  <si>
    <t>ООО "ПерестройкА"</t>
  </si>
  <si>
    <t>1/2021</t>
  </si>
  <si>
    <t>м2</t>
  </si>
  <si>
    <t>Ремонт канализационного выпуска</t>
  </si>
  <si>
    <t>ООО "ПерестройкА""</t>
  </si>
  <si>
    <t>3/15</t>
  </si>
  <si>
    <t>ИП Гребенюк</t>
  </si>
  <si>
    <t>ИТОГО ИП Гребенюк</t>
  </si>
  <si>
    <t>выполнения текущего ремонта жилого фонда ООО "УКЖКХ "Сервис-Центр" за  январь 2021 года</t>
  </si>
  <si>
    <t>Замена стояков центрального отопления</t>
  </si>
  <si>
    <t>Установка светодиодных светильников</t>
  </si>
  <si>
    <t>Замена розлива холодного водоснабжения</t>
  </si>
  <si>
    <t>Итого  ООО "Водрем -Сервис"</t>
  </si>
  <si>
    <t>31.01.21</t>
  </si>
  <si>
    <t>Замена  канализационных труб в техническом подъполье</t>
  </si>
  <si>
    <t>Итого ООО "Водрем ДВ"</t>
  </si>
  <si>
    <t>замена стояка канализации в колясочной</t>
  </si>
  <si>
    <t>Замена стояка канализации кв.180-196</t>
  </si>
  <si>
    <t>Замена тамбурной двери ,в подъезде № 4</t>
  </si>
  <si>
    <t>Электомонтажные работы</t>
  </si>
  <si>
    <t>2</t>
  </si>
  <si>
    <t>ООО "ХЭСК""</t>
  </si>
  <si>
    <t>Ремонт кровли над кв.70</t>
  </si>
  <si>
    <t>ООО "Кровля -ДВ"</t>
  </si>
  <si>
    <t>01/01/12021</t>
  </si>
  <si>
    <t>ИТОГО  ООО "Кровля -ДВ"</t>
  </si>
  <si>
    <t>ООО "Капитал"</t>
  </si>
  <si>
    <t>9</t>
  </si>
  <si>
    <t>11.01.21</t>
  </si>
  <si>
    <t>1</t>
  </si>
  <si>
    <t>Установка стальной двери</t>
  </si>
  <si>
    <t>11</t>
  </si>
  <si>
    <t>11.09.21</t>
  </si>
  <si>
    <t xml:space="preserve">Изготовление и установка пандуса откидного </t>
  </si>
  <si>
    <t>128</t>
  </si>
  <si>
    <t>30.11.20</t>
  </si>
  <si>
    <t>Муниц. Фонд</t>
  </si>
  <si>
    <t>Ремонт розлива отопления</t>
  </si>
  <si>
    <t>ООО "Дальмонтажсервис"</t>
  </si>
  <si>
    <t>мп</t>
  </si>
  <si>
    <t>выполнения текущего ремонта жилого фонда ООО "УКЖКХ "Сервис-Центр" за  март 2021 года</t>
  </si>
  <si>
    <t>Ремонт козырька над п.8</t>
  </si>
  <si>
    <t>Ремонт стояков отопления</t>
  </si>
  <si>
    <t>Ремонт кровли над верандой</t>
  </si>
  <si>
    <t>Ремонт розлива ХВС</t>
  </si>
  <si>
    <t>ЭМР</t>
  </si>
  <si>
    <t>ИТОГО "Дальмонтажсервис"</t>
  </si>
  <si>
    <t>Установка циркулиционного насоса на систему ГВС</t>
  </si>
  <si>
    <t>ООО "Водрем ДВ"</t>
  </si>
  <si>
    <t>ЭМР ( установка светодиодных светильников)</t>
  </si>
  <si>
    <t>ИТОГО "Водрем ДВ"</t>
  </si>
  <si>
    <t>Замена  фановой канализации на чердаке п.1,2,3,4 .Замена канализации в подвале п.4</t>
  </si>
  <si>
    <t>ООО "Водрем Сервис"</t>
  </si>
  <si>
    <t>ИТОГО "Водрем - Сервис"</t>
  </si>
  <si>
    <t>ООО "Водрем- Сервис"</t>
  </si>
  <si>
    <t>Замена ВРУ</t>
  </si>
  <si>
    <t>ЭМР ( раздел ввода)</t>
  </si>
  <si>
    <t>ЭМР ( замена магистрального кабеля п.4</t>
  </si>
  <si>
    <t>Косметический ремонт п.1,2</t>
  </si>
  <si>
    <t>ИТОГО "Рассвет"</t>
  </si>
  <si>
    <t>Замена труб канализации в подвале п.1-4</t>
  </si>
  <si>
    <t>28/1</t>
  </si>
  <si>
    <t>Технологическое присоединение для электроснабжения МКД</t>
  </si>
  <si>
    <t>АО "Хабаровская горэлектросеть"</t>
  </si>
  <si>
    <t>ИТОГО АО "Хабаровская горэлектросеть"</t>
  </si>
  <si>
    <t>Утепление стены кв.144</t>
  </si>
  <si>
    <t>2/2021</t>
  </si>
  <si>
    <t>ИТОГО "ПерестройкА"</t>
  </si>
  <si>
    <t>Ремонт кроровли над кв.15</t>
  </si>
  <si>
    <t>ООО "Кровля ДВ"</t>
  </si>
  <si>
    <t>01/03-2021</t>
  </si>
  <si>
    <t>Ремонт кровли  п.2</t>
  </si>
  <si>
    <t>03/03-2021</t>
  </si>
  <si>
    <t xml:space="preserve">Ремонт кровли  </t>
  </si>
  <si>
    <t>Ремонт кровли  над кв.14</t>
  </si>
  <si>
    <t>Ремонт кровли  над кв.112</t>
  </si>
  <si>
    <t>Ремонт кровли  над кв.13</t>
  </si>
  <si>
    <t>02/03-2021</t>
  </si>
  <si>
    <t>ИТОГО  ООО "Кровля ДВ"</t>
  </si>
  <si>
    <t>выполнения текущего ремонта жилого фонда ООО "УКЖКХ "Сервис-Центр" за апрель2021 года</t>
  </si>
  <si>
    <t>Замена деревянных окон на ПВХ п.1-4</t>
  </si>
  <si>
    <t>Замена деревянных окон на ПВХ п.1,2</t>
  </si>
  <si>
    <t>Монтаж прибора управления на циркуляционный насос</t>
  </si>
  <si>
    <t>Ремонт подъезного отопления ( 1 этаж)</t>
  </si>
  <si>
    <t>итого ООО "Водрем -ДВ"</t>
  </si>
  <si>
    <t>Установка регулятора температуры на ГВС  в элеваторных узлах</t>
  </si>
  <si>
    <t>Замена розлива отопления и замена отопления лестничных клеток</t>
  </si>
  <si>
    <t>Изготовление и установка козырька ,косметический ремонт входа в подъезд                 № 2</t>
  </si>
  <si>
    <t>Ремонт фасада дома ( цоколь) п.1,2,3,4</t>
  </si>
  <si>
    <t>итого ООО "Водрем -Сервис"</t>
  </si>
  <si>
    <t>Ремонт электрощитовой</t>
  </si>
  <si>
    <t>Замена 3-х радиаторов кв.108</t>
  </si>
  <si>
    <t>Устройство вводо ХВС</t>
  </si>
  <si>
    <t>Ремонт дверей мусоракамер п.1,5. Ремонт тележек под контейнер п.1-5</t>
  </si>
  <si>
    <t>Ремонт пола кв.4</t>
  </si>
  <si>
    <t>итого  ООО "ОВНК"</t>
  </si>
  <si>
    <t>Косметический ремонт подъезда п.1</t>
  </si>
  <si>
    <t>Косметический ремонт подъезда п.2</t>
  </si>
  <si>
    <t>Косметический ремонт подъезда п.4</t>
  </si>
  <si>
    <t>Устройство контейнерной площадки</t>
  </si>
  <si>
    <t>Замена розлива ГВС п.2,3,4</t>
  </si>
  <si>
    <t>итого ООО "Рассвет"</t>
  </si>
  <si>
    <t>Утепление наружной стены кв.94</t>
  </si>
  <si>
    <t>ООО "Константа"</t>
  </si>
  <si>
    <t>12/05</t>
  </si>
  <si>
    <t>итого ООО "Константа"</t>
  </si>
  <si>
    <t>Утепление стыка панелей под лоджией кв.5</t>
  </si>
  <si>
    <t>ИП Ли А.В.</t>
  </si>
  <si>
    <t>01..03.21</t>
  </si>
  <si>
    <t>итого ИП Ли А.В.</t>
  </si>
  <si>
    <t>Монтаж шлагбаума</t>
  </si>
  <si>
    <t>ООО "Сигур"</t>
  </si>
  <si>
    <t>2/5</t>
  </si>
  <si>
    <t>итого ООО "Сигур"</t>
  </si>
  <si>
    <t>ремонт кровли</t>
  </si>
  <si>
    <t>итого ООО "Кровля ДВ"</t>
  </si>
  <si>
    <t>Частичный ремонт цоколя</t>
  </si>
  <si>
    <t>ООО "Жилтехстрой"</t>
  </si>
  <si>
    <t>итого ООО "Жилтехстрой"</t>
  </si>
  <si>
    <t>установка  контроля доступа</t>
  </si>
  <si>
    <t>ООО "ДВОС"</t>
  </si>
  <si>
    <t>14/1</t>
  </si>
  <si>
    <t>итого  ООО "ДВОС"</t>
  </si>
  <si>
    <t>выполнения текущего ремонта жилого фонда ООО "УКЖКХ "Сервис-Центр" за май 2021 года</t>
  </si>
  <si>
    <t>ЭМР(смена светильников)</t>
  </si>
  <si>
    <t>Изготовление и установка  ограждения</t>
  </si>
  <si>
    <t>Ремонт фановых стояков</t>
  </si>
  <si>
    <t>Ремонт контейнерной площадки</t>
  </si>
  <si>
    <t>Установка светодиодных светильников в МОП</t>
  </si>
  <si>
    <t>Устройство козырька над переходной лоджией 2-го этажа</t>
  </si>
  <si>
    <t>Устройство стяжки на переходной лоджии 2го этажа</t>
  </si>
  <si>
    <t xml:space="preserve">Замена входной двери </t>
  </si>
  <si>
    <t>Ремонт мягкой кровли над входной группой вдом</t>
  </si>
  <si>
    <t>Косметический ремонт п.1</t>
  </si>
  <si>
    <t>Косметический ремонт п.4</t>
  </si>
  <si>
    <t>Замена деревянных окон  на ПВХ п.5,6</t>
  </si>
  <si>
    <t>Ремонт крыльца п.4</t>
  </si>
  <si>
    <t>Замена канализацииив подвале п.4</t>
  </si>
  <si>
    <t>Косметический ремонт п.5</t>
  </si>
  <si>
    <t>Косметический ремонт п.3</t>
  </si>
  <si>
    <t>Устройство освещение над подъездами</t>
  </si>
  <si>
    <t>Замена стояка холодной воды кв.114-150</t>
  </si>
  <si>
    <t>Косметический ремонт п.2</t>
  </si>
  <si>
    <t>Ремонт входа вподъезд ,полов,стен 1 эт. П.4</t>
  </si>
  <si>
    <t>Замена розлива ГВС п.1</t>
  </si>
  <si>
    <t>Замена стояка горячей воды кв.114-150</t>
  </si>
  <si>
    <t>Установка тамбурных дверей ПВХ п.1,2</t>
  </si>
  <si>
    <t>Замена светильников</t>
  </si>
  <si>
    <t>Устройство газонов</t>
  </si>
  <si>
    <t>итого ООО "Жилтехстрой  ДВ"</t>
  </si>
  <si>
    <t>ООО "Жилтехстрой ДВ"</t>
  </si>
  <si>
    <t>Ремонт спортивной площадки</t>
  </si>
  <si>
    <t>Замена поручней на лестницах п.1,2</t>
  </si>
  <si>
    <t>ремонт кровли п.1</t>
  </si>
  <si>
    <t>ремонт кровли кв.166,167,168</t>
  </si>
  <si>
    <t xml:space="preserve">Подключение электрических ворот </t>
  </si>
  <si>
    <t>ООО "ДОС"</t>
  </si>
  <si>
    <t>3Б</t>
  </si>
  <si>
    <t>ООО "Гейзерстрой"</t>
  </si>
  <si>
    <t>Итого ООО "Гейзерстрой"</t>
  </si>
  <si>
    <t>Устройство стяжки лестничных площадок п.1,2,3,4</t>
  </si>
  <si>
    <t>Итого ООО "Капитал"</t>
  </si>
  <si>
    <t>ИП Гребенник</t>
  </si>
  <si>
    <t>Видеонаблюдение</t>
  </si>
  <si>
    <t>АО "Редком - Интернет"</t>
  </si>
  <si>
    <t>Благоустройство дворовой территории</t>
  </si>
  <si>
    <t>Итого ООО "Вектор Комфорта"</t>
  </si>
  <si>
    <t>ИТОГО ООО "УК"Сервис -Центр"</t>
  </si>
  <si>
    <t>итого ООО "ДОС"</t>
  </si>
  <si>
    <t>за 2 квартал</t>
  </si>
  <si>
    <t>с начала года</t>
  </si>
  <si>
    <t>5</t>
  </si>
  <si>
    <t>усл.</t>
  </si>
  <si>
    <t>ремонт кровли над балконом кв.19,20</t>
  </si>
  <si>
    <t>выполнения текущего ремонта жилого фонда ООО "УКЖКХ "Сервис-Центр" за июнь 2021 года</t>
  </si>
  <si>
    <t xml:space="preserve">Установка мусорного контейнера </t>
  </si>
  <si>
    <t>Ремонт стояка ХВС  кв. 4-18</t>
  </si>
  <si>
    <t>ремонт стояка ГВС от розлива до кв.3,4,5</t>
  </si>
  <si>
    <t>ремонт стояка ХВС от розлива до кв.3,4,5</t>
  </si>
  <si>
    <t>Ремонт крылец п.1,2</t>
  </si>
  <si>
    <t>Установка почтовых ящиков</t>
  </si>
  <si>
    <t>Изготовление и установка козырьков п.1,2,3,4</t>
  </si>
  <si>
    <t>Косметический ремонт 1 этажа,укладка плитки на пол 1,8,11 этажа</t>
  </si>
  <si>
    <t>Устройство козырька п.1,2 Замена входной двери в мусорокамеру п.2</t>
  </si>
  <si>
    <t>Устройство входа в подвал</t>
  </si>
  <si>
    <t>Замена светильников п.2</t>
  </si>
  <si>
    <t>Освещение МОП,замена силового кабеля</t>
  </si>
  <si>
    <t>Освещение подвала</t>
  </si>
  <si>
    <t>Монтаж фотоэлементов</t>
  </si>
  <si>
    <t>Ремонт межпанельных швов кв.72</t>
  </si>
  <si>
    <t>Итого ООО "ДЭСК"</t>
  </si>
  <si>
    <t>Разработка деклараций о фактических значениях удельных величин расхода  энергетических ресурсов , элеватор 1,2,3</t>
  </si>
  <si>
    <t>ООО "ДЭСК"</t>
  </si>
  <si>
    <t>декл.</t>
  </si>
  <si>
    <t>Благоустройство дворовой территории Демонтаж/монтаж  бордюр</t>
  </si>
  <si>
    <t>Замена элеваторного узла</t>
  </si>
  <si>
    <t>130/1</t>
  </si>
  <si>
    <t>Замена люка выхода на чердак п.5</t>
  </si>
  <si>
    <t>Замена люка выхода на чердак п.2</t>
  </si>
  <si>
    <t>Установка циркуляционного наоса</t>
  </si>
  <si>
    <t>Установка продухов в подвальное помещение</t>
  </si>
  <si>
    <t>Замена кабеля питания шлагбаума</t>
  </si>
  <si>
    <t>120</t>
  </si>
  <si>
    <t>Установка МАФ</t>
  </si>
  <si>
    <t>Установка входных дверей (2шт) в т.ч. установка эектрозамка. Установка алюминиевой входной группы (1шт)</t>
  </si>
  <si>
    <t>выполнения текущего ремонта жилого фонда ООО "УКЖКХ "Сервис-Центр" за июль 2021 года</t>
  </si>
  <si>
    <t>Ремонт стояков отопления кв.6-18</t>
  </si>
  <si>
    <t>Ремонт подпорной стены</t>
  </si>
  <si>
    <t>Утепление чердачного помещения п.2,3</t>
  </si>
  <si>
    <t>Замена стояка ГВС кв.49,56,63,70,77</t>
  </si>
  <si>
    <t>Замена стояка ХВС кв.49,56,63,70,77</t>
  </si>
  <si>
    <t>ЭМР (подключения насоса)</t>
  </si>
  <si>
    <t>Косметический ремонт п.5 ( допработы)</t>
  </si>
  <si>
    <t>расц.</t>
  </si>
  <si>
    <t>помен.</t>
  </si>
  <si>
    <t>Установка тамбурной двери алюминиевой</t>
  </si>
  <si>
    <t>итого ООО "Водрем ДВ-"</t>
  </si>
  <si>
    <t>Замена розлива ГВС п.6,7</t>
  </si>
  <si>
    <t>Устройство ограждения</t>
  </si>
  <si>
    <t>Замена сборок ц/о</t>
  </si>
  <si>
    <t>косметический ремонт п.4</t>
  </si>
  <si>
    <t>Замена стояков отопления кв.27</t>
  </si>
  <si>
    <t>Замена окон на ПВХ п.3</t>
  </si>
  <si>
    <t>Ремонт спуска в подвале</t>
  </si>
  <si>
    <t xml:space="preserve">шт </t>
  </si>
  <si>
    <t>Бетонирование пола в подвале</t>
  </si>
  <si>
    <t>косметический ремон п.1</t>
  </si>
  <si>
    <t>косметический ремон п.2</t>
  </si>
  <si>
    <t>Востановление фундамента шлагбаума</t>
  </si>
  <si>
    <t>Монтаж балансировочной  пружины на шлагбаум</t>
  </si>
  <si>
    <t xml:space="preserve">Косметический ремонт п.5 </t>
  </si>
  <si>
    <t>Косметический ремонт п.6</t>
  </si>
  <si>
    <t>Ремонт межпанельных швов кв.61,65</t>
  </si>
  <si>
    <t>Ремонт межпанельных швов кв.61,65,69</t>
  </si>
  <si>
    <t>Установка входной аллюминиевой входной группы п.3 Установка двери стальной входной п.3</t>
  </si>
  <si>
    <t>Ремонт крыльца п.2,3</t>
  </si>
  <si>
    <t>ремонт ступенек п.4</t>
  </si>
  <si>
    <t xml:space="preserve"> Установка двери стальной входной п.4</t>
  </si>
  <si>
    <t>Ремонт аварийного участка перекрытия кв.10</t>
  </si>
  <si>
    <t xml:space="preserve"> ИП Ли А.В.</t>
  </si>
  <si>
    <t>Ремонт кровли козырька</t>
  </si>
  <si>
    <t>Итого ИП Ли А.В.</t>
  </si>
  <si>
    <t>Итого ООО "Кровля ДВ"</t>
  </si>
  <si>
    <t>Ремонт лифта</t>
  </si>
  <si>
    <t>ООО "ОТИС лифт"</t>
  </si>
  <si>
    <t>B7TF-1135/1136</t>
  </si>
  <si>
    <t>итого ООО "Отис Лифта"</t>
  </si>
  <si>
    <t>косметический ремон п.3</t>
  </si>
  <si>
    <t>Замена светильников  п.3</t>
  </si>
  <si>
    <t>Устройство  навесого потолка  в тамбурах п.2,5,6,7</t>
  </si>
  <si>
    <t>установка полусфер</t>
  </si>
  <si>
    <t>Замена светильников МОП</t>
  </si>
  <si>
    <t>Ремонт входной группы в п. 3,5</t>
  </si>
  <si>
    <t>Замена стояков отопления кв.45</t>
  </si>
  <si>
    <t>косметический ремон п.5</t>
  </si>
  <si>
    <t>ИП Гребенник А.С.</t>
  </si>
  <si>
    <t>Ремонт двух канализационных выпусков</t>
  </si>
  <si>
    <t>итого ИП Гребенник</t>
  </si>
  <si>
    <t>Ремонт  мягкой кровли  п.1,3,4</t>
  </si>
  <si>
    <t>Ремонт крыльца п.2</t>
  </si>
  <si>
    <t>выполнения текущего ремонта жилого фонда ООО "УКЖКХ "Сервис-Центр" за  август 2021 года</t>
  </si>
  <si>
    <t>Ремонт стояков ХВС кв.28-32 кв.74-86</t>
  </si>
  <si>
    <t>Ремонт балкона кв.17</t>
  </si>
  <si>
    <t xml:space="preserve">Ремонт стояков ГВС кв.28-32 </t>
  </si>
  <si>
    <t>Ремонт фасада</t>
  </si>
  <si>
    <t>Установка песочницы</t>
  </si>
  <si>
    <t>Установка ограждения контейнернрой площадки</t>
  </si>
  <si>
    <t>Замена стояка канализации кв.19,23,31,35</t>
  </si>
  <si>
    <t>Замена стояка  ГВС кв.19,23,31,35</t>
  </si>
  <si>
    <t>Замена стояка  ХВС кв.19,23,31,35</t>
  </si>
  <si>
    <t>ЭМР подключение насоса</t>
  </si>
  <si>
    <t>Установка окон ПВХ</t>
  </si>
  <si>
    <t>Замена тамбурной двери на алюминиевую п.2</t>
  </si>
  <si>
    <t>Замена тамбурной двери на алюминиевую п.5</t>
  </si>
  <si>
    <t>Замена тамбурных дверей с перегородкой п.1,2,3,4</t>
  </si>
  <si>
    <t>замена сборок стояков отопления в подвале</t>
  </si>
  <si>
    <t>Замена полотенцесушителя кв.175-180</t>
  </si>
  <si>
    <t>Ремонт водомерного узла</t>
  </si>
  <si>
    <t>Изготовление контейнера под бытовой мусор</t>
  </si>
  <si>
    <t>ООО "Франсгрупп ДВ"</t>
  </si>
  <si>
    <t>Ремонт канализационного выпуска п.1</t>
  </si>
  <si>
    <t>Ремонт канализационного выпуска п.4-7</t>
  </si>
  <si>
    <t>ООО  "Рассвет"</t>
  </si>
  <si>
    <t>46</t>
  </si>
  <si>
    <t>итого ООО "Франсгрупп"</t>
  </si>
  <si>
    <t xml:space="preserve">Обследование  и оценка техническоого состояния подвального помещения </t>
  </si>
  <si>
    <t>ООО "ДВ Строэкспертиза"</t>
  </si>
  <si>
    <t>69/21</t>
  </si>
  <si>
    <t>Ремонт козырька балкона кв.33</t>
  </si>
  <si>
    <t>Ремонт козырька балкона кв.72</t>
  </si>
  <si>
    <t>Ремонт  козырька балкона кв.54</t>
  </si>
  <si>
    <t>Ремонт козырька балкона кв.10</t>
  </si>
  <si>
    <t>Ремонт козырька балкона кв.160,240</t>
  </si>
  <si>
    <t>Ремонт межпанельных швов кв.21</t>
  </si>
  <si>
    <t>Ремонт межпанельных швов кв.236,240</t>
  </si>
  <si>
    <t xml:space="preserve">Косметический ремонт п.2 </t>
  </si>
  <si>
    <t>Ремонт межпанельных швов кв.143</t>
  </si>
  <si>
    <t>Ремонт межпанельных швов кв.59</t>
  </si>
  <si>
    <t>Косметический ремонт п.1,3</t>
  </si>
  <si>
    <t>Устройство подъездных путей к мусоракамерам п,1,2,4,5</t>
  </si>
  <si>
    <t>Косметический ремонт п,3</t>
  </si>
  <si>
    <t>выполнения текущего ремонта жилого фонда ООО "УКЖКХ "Сервис-Центр" за   сентябрь 2021 года</t>
  </si>
  <si>
    <t xml:space="preserve">ЭМР </t>
  </si>
  <si>
    <t>Ремонт крыльца п.5</t>
  </si>
  <si>
    <t>Утепление чердачного помещения</t>
  </si>
  <si>
    <t>Ремонт входной группы п.1,2( крылец)</t>
  </si>
  <si>
    <t>Ремонт тамбуров п.1-4</t>
  </si>
  <si>
    <t>Окраска фасада и цоколя</t>
  </si>
  <si>
    <t>Косметический ремонт посадочных площадок</t>
  </si>
  <si>
    <t>Отштукатуривание стен</t>
  </si>
  <si>
    <t>Ремонт пола в мусора камерах,ремонт отмостки,покрытия дворовой территории</t>
  </si>
  <si>
    <t>1,5/1,8/5</t>
  </si>
  <si>
    <t>Установка ограждения контейнерной площадки</t>
  </si>
  <si>
    <t>ООО "Жилтехстрой   ДВ"</t>
  </si>
  <si>
    <t>Планировка дворовой территории</t>
  </si>
  <si>
    <t>Изготовление и монтаж металлического ограждения</t>
  </si>
  <si>
    <t>Ремонт крыльца п.1,2</t>
  </si>
  <si>
    <t>ИТОГО ООО "Жилтехстрой ДВ"</t>
  </si>
  <si>
    <t>Ремонт козырька балкона кв.53</t>
  </si>
  <si>
    <t>Ремонт козырька балкона кв.69</t>
  </si>
  <si>
    <t>Ремонт козырька балкона кв.70,71</t>
  </si>
  <si>
    <t>Ремонт козырька балкона кв.35,68</t>
  </si>
  <si>
    <t>Ремонт межпанельных швов кв,33</t>
  </si>
  <si>
    <t>Ремонт межпанельных швов кв.21,29,25,55</t>
  </si>
  <si>
    <t>Ремонт межпанельных швов кв.77,82,153</t>
  </si>
  <si>
    <t>Ремонт межпанельных швов кв.84,88</t>
  </si>
  <si>
    <t>Ремонт межпанельных швов кв.80</t>
  </si>
  <si>
    <t>Ремонт межпанельных швов кв.92,151</t>
  </si>
  <si>
    <t>Ремонт межпанельных швов кв.2,221</t>
  </si>
  <si>
    <t>Ремонт межпанельных швов кв.134,138,142</t>
  </si>
  <si>
    <t>Ремонт межпанельных швов кв.198,202</t>
  </si>
  <si>
    <t>Ремонт межпанельных швов кв.240</t>
  </si>
  <si>
    <t>Утепление фасада кв,37</t>
  </si>
  <si>
    <t>ООО"Константа"</t>
  </si>
  <si>
    <t>ООО  "Капитал"</t>
  </si>
  <si>
    <t>Установка аллюмиевой входной группы п.1</t>
  </si>
  <si>
    <t>Установка аллюмиевой входной группы п.2</t>
  </si>
  <si>
    <t xml:space="preserve">Установка аллюмиевой входной группы </t>
  </si>
  <si>
    <t xml:space="preserve"> итого ООО "ДВ Стройэкспертиза"</t>
  </si>
  <si>
    <t>выполнения текущего ремонта жилого фонда ООО "УКЖКХ "Сервис-Центр" за   октябрь  2021 года</t>
  </si>
  <si>
    <t>Ремогт подъезного отопления п.1</t>
  </si>
  <si>
    <t>Ремонт козырька над балконом кв.49</t>
  </si>
  <si>
    <t>Гидроизоляция наружной стены фундамента п.2</t>
  </si>
  <si>
    <t>ЭМР п.1,2 (тамбура)</t>
  </si>
  <si>
    <t>Устройство козырька п.2</t>
  </si>
  <si>
    <t>Ремонт входа в подвал п.2</t>
  </si>
  <si>
    <t>Ремонт входа в подвал п.3</t>
  </si>
  <si>
    <t>Устройство ограждение клумбы</t>
  </si>
  <si>
    <t>Замена стояка ХВС кв.23,26,29</t>
  </si>
  <si>
    <t>Укладка плитки п.3,6</t>
  </si>
  <si>
    <t>Частичный ремонт фасада</t>
  </si>
  <si>
    <t>Ремонт кровли п.1</t>
  </si>
  <si>
    <t>ЭМР (замена магистральных стояков)</t>
  </si>
  <si>
    <t>ЭМР ( ремонт этажных счетов)</t>
  </si>
  <si>
    <t>ЭМР (освещение подвала)</t>
  </si>
  <si>
    <t>ремонт ВРУ</t>
  </si>
  <si>
    <t>Ремонт межпанельных швов кв.174,180,185</t>
  </si>
  <si>
    <t>Ремонт межпанельных швов кв.92</t>
  </si>
  <si>
    <t>Ремонт козырька балкона кв.70</t>
  </si>
  <si>
    <t>Ремонт козырька балкона кв.70,72</t>
  </si>
  <si>
    <t>Ремонт входной группы п.1,2</t>
  </si>
  <si>
    <t>ООО "Элит -Плюс"</t>
  </si>
  <si>
    <t>236</t>
  </si>
  <si>
    <t xml:space="preserve"> итого ООО " Элит -Плюс"</t>
  </si>
  <si>
    <t>Установка полусфер</t>
  </si>
  <si>
    <t>ИП Иваненко</t>
  </si>
  <si>
    <t>Установка полусфер,конусов,вазанов</t>
  </si>
  <si>
    <t>Установка входной металлической двери п.1</t>
  </si>
  <si>
    <t>Установка входной металлической двери п.3</t>
  </si>
  <si>
    <t>Косметический ремонт п.1 (1-5 этаж)</t>
  </si>
  <si>
    <t>ООО "УН "Мегаполис"</t>
  </si>
  <si>
    <t>Итого ООО "УН "Мегополис"</t>
  </si>
  <si>
    <t>Ремонт отмостки</t>
  </si>
  <si>
    <t>Ремонт цоколя</t>
  </si>
  <si>
    <t>ООО "Базовый элемент"</t>
  </si>
  <si>
    <t>Устройство металлического ограждения</t>
  </si>
  <si>
    <t>Итого ООО "Базовый элемент"</t>
  </si>
  <si>
    <t>Ремонт лифта п.2</t>
  </si>
  <si>
    <t>ООО "ОТИС Лифт"</t>
  </si>
  <si>
    <t>B7TF-1210/1210</t>
  </si>
  <si>
    <t>Итого  ООО "ОТИС Лифт"</t>
  </si>
  <si>
    <t>ЭМР (замена магистральных стояков) п.1,2</t>
  </si>
  <si>
    <t>Ремонт кирпичных стен ,укрепление оконных проемов п.2</t>
  </si>
  <si>
    <t>Ремонт пола в тамбуре п.3</t>
  </si>
  <si>
    <t>Итого ООО "Водрем Сервис"</t>
  </si>
  <si>
    <t>г. Хабаровск ,                      ул. Ленинградская,3</t>
  </si>
  <si>
    <t xml:space="preserve"> г. Хабаровск ул.Лермонтова,35</t>
  </si>
  <si>
    <t xml:space="preserve"> г. Хабаровск        ул. Синельникова,2</t>
  </si>
  <si>
    <t>г. Хабаровск   ул.Ленина ,83 Д</t>
  </si>
  <si>
    <t xml:space="preserve">  г. Хабаровск                       ул,Ким Ю Чена,9а</t>
  </si>
  <si>
    <t xml:space="preserve"> г. Хабаровск ул.КимЮ Чена,47</t>
  </si>
  <si>
    <t xml:space="preserve"> г. Хабаровск ул Запарина,8</t>
  </si>
  <si>
    <t xml:space="preserve"> г. Хабаровск ул.Калинина,12</t>
  </si>
  <si>
    <t xml:space="preserve"> г. Хабаровск ул.Дзержинского,6</t>
  </si>
  <si>
    <t xml:space="preserve"> г. Хабаровск ул.Калинина,76</t>
  </si>
  <si>
    <t xml:space="preserve"> г. Хабаровск ул.Волочаевская,                                153</t>
  </si>
  <si>
    <t xml:space="preserve"> г. Хабаровск ул.Фрунзе,34</t>
  </si>
  <si>
    <t xml:space="preserve"> г. Хабаровск ул.Кооперативная,5</t>
  </si>
  <si>
    <t>г. Хабаровск, ул.Пушкина,47</t>
  </si>
  <si>
    <t>г. Хабаровск, ул.Фрунзе,74</t>
  </si>
  <si>
    <t>г. Хабаровск, ул.Ленина,8</t>
  </si>
  <si>
    <t>г. Хабаровск, ул.Ленинградская,35</t>
  </si>
  <si>
    <t xml:space="preserve">   г. Хабаровск, ул.Ленина ,83 Д</t>
  </si>
  <si>
    <t xml:space="preserve">  г. Хабаровск, ул.Ленина ,83 Д</t>
  </si>
  <si>
    <t xml:space="preserve">  г. Хабаровск, ул.Запарина,30</t>
  </si>
  <si>
    <t xml:space="preserve">   г. Хабаровск, ул.Ленина,28</t>
  </si>
  <si>
    <t xml:space="preserve">  г. Хабаровск, ул.Ленина,31</t>
  </si>
  <si>
    <t xml:space="preserve">  г. Хабаровск, ул.Панькова,21</t>
  </si>
  <si>
    <t xml:space="preserve">  г. Хабаровск, ул.Войкова,6</t>
  </si>
  <si>
    <t xml:space="preserve">  г. Хабаровск, ул.Панькова,15</t>
  </si>
  <si>
    <t xml:space="preserve">  г. Хабаровск                          ул. Пушкина,49</t>
  </si>
  <si>
    <t xml:space="preserve">     г. Хабаровск ул.Волочаевская,                                                                            153</t>
  </si>
  <si>
    <t xml:space="preserve">    г. Хабаровск ул. Шеронова,101</t>
  </si>
  <si>
    <t xml:space="preserve">    г. Хабаровск Амурский бульвар,38</t>
  </si>
  <si>
    <t xml:space="preserve">    г. Хабаровск Амурский бульвар,40</t>
  </si>
  <si>
    <t xml:space="preserve">    г. Хабаровск ул. Ленинградская      ,37</t>
  </si>
  <si>
    <t xml:space="preserve">    г. Хабаровск пер. Донской,3</t>
  </si>
  <si>
    <t xml:space="preserve">    г. Хабаровск ул. Петра Комарова,12</t>
  </si>
  <si>
    <t xml:space="preserve">    г. Хабаровск ул.Ленинградская,7</t>
  </si>
  <si>
    <t xml:space="preserve">    г. Хабаровск ул.Ленинградская35а</t>
  </si>
  <si>
    <t xml:space="preserve">    г. Хабаровск ул. Калинина,76</t>
  </si>
  <si>
    <t xml:space="preserve">    г. Хабаровск ул. Некрасова,12</t>
  </si>
  <si>
    <t xml:space="preserve">    г. Хабаровск Карла Маркса,49</t>
  </si>
  <si>
    <t xml:space="preserve">    г. Хабаровск ул.Панькова,22</t>
  </si>
  <si>
    <t xml:space="preserve">    г. Хабаровск ул. Петра Комарова,8</t>
  </si>
  <si>
    <t xml:space="preserve">    г. Хабаровск ул.Волочаевская,                                                                       153</t>
  </si>
  <si>
    <t xml:space="preserve">    г. Хабаровск ул.Волочаевская,                                                     153</t>
  </si>
  <si>
    <t xml:space="preserve">    г. Хабаровск ул.Волочаевская,                                         153</t>
  </si>
  <si>
    <t xml:space="preserve">    г. Хабаровск ул. Гоголя,17</t>
  </si>
  <si>
    <t xml:space="preserve">    г. Хабаровск                             ул. Войкова,6</t>
  </si>
  <si>
    <t xml:space="preserve">    г. Хабаровск                           ул. Панькова,21</t>
  </si>
  <si>
    <t xml:space="preserve">    г. Хабаровск                ул. Лермонтова 1в</t>
  </si>
  <si>
    <t xml:space="preserve">   г. Хабаровск  ул.Дикопольцева,21</t>
  </si>
  <si>
    <t xml:space="preserve">  г. Хабаровск  ул.Лермонтова,38 </t>
  </si>
  <si>
    <t xml:space="preserve">    г. Хабаровск  ул.Ленинградская,                                25а</t>
  </si>
  <si>
    <t xml:space="preserve">    г. Хабаровск  ул.Ленинградская,10</t>
  </si>
  <si>
    <t xml:space="preserve">    г. Хабаровск ул.Лермонтова,11</t>
  </si>
  <si>
    <t xml:space="preserve"> г. Хабаровск пер.Доступный,18</t>
  </si>
  <si>
    <t xml:space="preserve"> г. Хабаровск ул.Дзержинского,8</t>
  </si>
  <si>
    <t xml:space="preserve">  г. Хабаровск ул.Калинина,10</t>
  </si>
  <si>
    <t xml:space="preserve"> г. Хабаровск ул.Дикопольцева,51</t>
  </si>
  <si>
    <t xml:space="preserve">  г. Хабаровск ул.Некрасова ,12</t>
  </si>
  <si>
    <t xml:space="preserve">  г. Хабаровск ул.Владивостокская,49</t>
  </si>
  <si>
    <t xml:space="preserve">  г. Хабаровск ул.Войкова ,6</t>
  </si>
  <si>
    <t xml:space="preserve">  г. Хабаровск ул.Амурский бульвар,44 </t>
  </si>
  <si>
    <t xml:space="preserve">  г. Хабаровск ул.Шеронова,99</t>
  </si>
  <si>
    <t xml:space="preserve">  г. Хабаровск ул.Дзержинского,6</t>
  </si>
  <si>
    <t xml:space="preserve">  г. Хабаровск ул.Ленинградская ,25а</t>
  </si>
  <si>
    <t xml:space="preserve">  г. Хабаровск ул.Карла Маркса,88</t>
  </si>
  <si>
    <t xml:space="preserve">    г. Хабаровск      ул. Ленинградская,37</t>
  </si>
  <si>
    <t xml:space="preserve"> г. Хабаровск пер. Донской,3</t>
  </si>
  <si>
    <t xml:space="preserve">  г. Хабаровск ул.Гамарника,49</t>
  </si>
  <si>
    <t xml:space="preserve">  г. Хабаровск ул.Ленина,26</t>
  </si>
  <si>
    <t xml:space="preserve">  г. Хабаровск ул.Запарина,30</t>
  </si>
  <si>
    <t xml:space="preserve">  г. Хабаровск  Амурский бульвар,44 </t>
  </si>
  <si>
    <t xml:space="preserve">  г. Хабаровск ул.Гоголя,17</t>
  </si>
  <si>
    <t xml:space="preserve">  г. Хабаровск ул.Гоголя,15</t>
  </si>
  <si>
    <t xml:space="preserve">  г. Хабаровск ул.Постышева,22</t>
  </si>
  <si>
    <t xml:space="preserve"> г. Хабаровск ул.Фрунзе,58а</t>
  </si>
  <si>
    <t xml:space="preserve">    г. Хабаровск ул.Комсомольская, 53</t>
  </si>
  <si>
    <t xml:space="preserve">    г. Хабаровск ул.Шеронова, 123</t>
  </si>
  <si>
    <t xml:space="preserve">    г. Хабаровск ул.М.Амурского, 50</t>
  </si>
  <si>
    <t xml:space="preserve">    г. Хабаровск ул.Калинина, 38</t>
  </si>
  <si>
    <t xml:space="preserve">  г. Хабаровск                              ул. Истомина, 59а</t>
  </si>
  <si>
    <t xml:space="preserve">   г. Хабаровск ул.Ленинградская, 37</t>
  </si>
  <si>
    <t xml:space="preserve">   г. Хабаровск ул.Ленинградская, 25а</t>
  </si>
  <si>
    <t xml:space="preserve">    г. Хабаровск ул.Лермонтова, 41</t>
  </si>
  <si>
    <t xml:space="preserve">   г. Хабаровск ул.Ленинградская,25а</t>
  </si>
  <si>
    <t xml:space="preserve">   г. Хабаровск ул.Лермонтова,18</t>
  </si>
  <si>
    <t xml:space="preserve">    г. Хабаровск ул.Лермонтова,9</t>
  </si>
  <si>
    <t xml:space="preserve">    г. Хабаровск ул.Гамарника,82</t>
  </si>
  <si>
    <t xml:space="preserve">     г. Хабаровск пер.Донской,3</t>
  </si>
  <si>
    <t xml:space="preserve">     г. Хабаровск ул.Ленинградская, 10</t>
  </si>
  <si>
    <t xml:space="preserve">   г. Хабаровск ул.Калинина,10</t>
  </si>
  <si>
    <t xml:space="preserve">    г. Хабаровск ул.Калинина,10</t>
  </si>
  <si>
    <t xml:space="preserve">    г. Хабаровск ул.Волочаевская, 122</t>
  </si>
  <si>
    <t xml:space="preserve">    г. Хабаровск ул.Войкова,6</t>
  </si>
  <si>
    <t xml:space="preserve">    г. Хабаровск Амурский бульвар,46 </t>
  </si>
  <si>
    <t xml:space="preserve">    г. Хабаровск ул.Дикопольцева,49 </t>
  </si>
  <si>
    <t xml:space="preserve">    г. Хабаровск ул.Нагишкина,11</t>
  </si>
  <si>
    <t xml:space="preserve">    г. Хабаровск ул.Некрасова,41</t>
  </si>
  <si>
    <t xml:space="preserve">    г. Хабаровск ул.Тургенева,62</t>
  </si>
  <si>
    <t xml:space="preserve">    г. Хабаровск                                   ул.Ким Ю Чена 45а</t>
  </si>
  <si>
    <t xml:space="preserve">    г. Хабаровск           ул.Запарина 1а</t>
  </si>
  <si>
    <t xml:space="preserve">    г. Хабаровск         Амурский бульвар,44</t>
  </si>
  <si>
    <t xml:space="preserve">     г. Хабаровск ул.Гоголя,17</t>
  </si>
  <si>
    <t xml:space="preserve">      г. Хабаровск ул.Дикопольцева,62</t>
  </si>
  <si>
    <t xml:space="preserve">    г. Хабаровск ул.Панькова,15</t>
  </si>
  <si>
    <t xml:space="preserve">    г. Хабаровск ул.Воллочаевская,153</t>
  </si>
  <si>
    <t xml:space="preserve">    г. Хабаровск ул.Муравьева-Амурского,11</t>
  </si>
  <si>
    <t xml:space="preserve">    г. Хабаровск ул.Истомина, 42а</t>
  </si>
  <si>
    <t xml:space="preserve">    г. Хабаровск ул.Комсомольскоя ,38</t>
  </si>
  <si>
    <t xml:space="preserve">    г. Хабаровск ул.Ленина,22а</t>
  </si>
  <si>
    <t xml:space="preserve">    г. Хабаровск ул.Волочаевская, 176</t>
  </si>
  <si>
    <t xml:space="preserve">    г. Хабаровск ул.Гоголя,17</t>
  </si>
  <si>
    <t xml:space="preserve">     г. Хабаровск                               ул.Ким Ю- Чена,9а</t>
  </si>
  <si>
    <t>Ремонт козырька п.1,2,3</t>
  </si>
  <si>
    <t>выполнения текущего ремонта жилого фонда ООО "УКЖКХ "Сервис-Центр" за   ноябрь  2021 года</t>
  </si>
  <si>
    <t>Устройство металлической двери и решетки п.2</t>
  </si>
  <si>
    <t>г.Хабаровск, ул Гамарника,80а</t>
  </si>
  <si>
    <t>Замена розлива ХВС п.1</t>
  </si>
  <si>
    <t>Замена розлива ХВС п.3</t>
  </si>
  <si>
    <t>г.Хабаровск,ул. Запарина,30</t>
  </si>
  <si>
    <t>г.Хабаровск,ул. Запарина,8</t>
  </si>
  <si>
    <t>Сантехнические аварийные работы</t>
  </si>
  <si>
    <t>г. Хабаровск, ул.Дзержинского,6</t>
  </si>
  <si>
    <t>Ремонт после затопления п.4</t>
  </si>
  <si>
    <t>Восстановление ограждения газонов</t>
  </si>
  <si>
    <t>Ремонт тамбуров п.2,6,7</t>
  </si>
  <si>
    <t>Ремонт теплотрассы</t>
  </si>
  <si>
    <t>Ремонт парапета над кв.35</t>
  </si>
  <si>
    <t>г.Хабаровск, ул.Дзержинского,8</t>
  </si>
  <si>
    <t>г.Хабаровск,ул. Ленина,35</t>
  </si>
  <si>
    <t>Замена стояков отопления кв.1,3,5,7,9,чердак</t>
  </si>
  <si>
    <t>г. Хабаровск , ул. Ленинградская,35а</t>
  </si>
  <si>
    <t>Замена почтовых ящиков</t>
  </si>
  <si>
    <t>Итого  ИП  Гребеник А.С.</t>
  </si>
  <si>
    <t>г.Хабаровска , ул. Постышева,20</t>
  </si>
  <si>
    <t>ИП Гребеник А.С.</t>
  </si>
  <si>
    <t>Итого  ИП Кораблева А.В.</t>
  </si>
  <si>
    <t>г. Хабаровска, пер.Донской,3</t>
  </si>
  <si>
    <t>Замена тамбурных дверей п.3</t>
  </si>
  <si>
    <t>ИП Кораблева А.С.</t>
  </si>
  <si>
    <t>г.Хабаровск, ул. Запарина,30</t>
  </si>
  <si>
    <t>Ремонт шлагбаума</t>
  </si>
  <si>
    <t>Итого ООО "Сигур"</t>
  </si>
  <si>
    <t>г.Хабаровск,ул. Комсомольская,38</t>
  </si>
  <si>
    <t>г.Хабаровск , ул.Лермонтова,51</t>
  </si>
  <si>
    <t>Восстановление нарушенного благоустройства</t>
  </si>
  <si>
    <t>ИП Геворгян М.Б.</t>
  </si>
  <si>
    <t>Итого  ИП Геворгян М.Б.</t>
  </si>
  <si>
    <t>г.Хабаровск ,ул. Лермонтова,18</t>
  </si>
  <si>
    <t>Ремонт кровли п.3</t>
  </si>
  <si>
    <t>311</t>
  </si>
  <si>
    <t xml:space="preserve"> итого ООО "  Кровля ДВ"</t>
  </si>
  <si>
    <t>г.Хабаровск, ул. Ленина,8</t>
  </si>
  <si>
    <t>г.Хабаровск, ул.Фрунзе,14</t>
  </si>
  <si>
    <t>Установка аллюмиевой входной группы п.3</t>
  </si>
  <si>
    <t>г.Хабаровск, ул. Волочаевская,131</t>
  </si>
  <si>
    <t>г.Хабаровск ул.Муравьева - Амурского,15</t>
  </si>
  <si>
    <t>Ремонт ступений п.1</t>
  </si>
  <si>
    <t>г.Хабаровск, ул.Фрунзе,34</t>
  </si>
  <si>
    <t xml:space="preserve">г. Хабаровск, ул. Шеронова,63 </t>
  </si>
  <si>
    <t>Установка аллюмиевой входной группы п.4</t>
  </si>
  <si>
    <t xml:space="preserve"> г. Хабаровск , ул.Ленина,8</t>
  </si>
  <si>
    <t xml:space="preserve"> г. Хабаровск , ул.Волочаевская ,176</t>
  </si>
  <si>
    <t xml:space="preserve">  г, Хабаровск , ул.Волочаевская ,153 </t>
  </si>
  <si>
    <t xml:space="preserve"> г. Хабаровск ,                                           ул. Калинина,5</t>
  </si>
  <si>
    <t>г. Хабаровск , ул. Калинина,5</t>
  </si>
  <si>
    <t xml:space="preserve"> г.Хабаровск, ул.Мухина,14</t>
  </si>
  <si>
    <t xml:space="preserve"> г. Хабаровск, ул. Мухина,14</t>
  </si>
  <si>
    <t xml:space="preserve"> г. Хабаровск, ул. Мухина,23</t>
  </si>
  <si>
    <t xml:space="preserve"> г. Хабаровск, ул.Мухина,23</t>
  </si>
  <si>
    <t xml:space="preserve"> г. Хабаровск, ул.Лермонтова,47 </t>
  </si>
  <si>
    <t xml:space="preserve"> г. Хабаровск , ул.Гамарника,15 А</t>
  </si>
  <si>
    <t>г. Хабаровск ,                                           ул. Калинина,5</t>
  </si>
  <si>
    <t xml:space="preserve"> г. Хабаровск, ул.Калинина,12</t>
  </si>
  <si>
    <t xml:space="preserve">  г. Хабаровск, ул.Гражданский,5</t>
  </si>
  <si>
    <t>г. Хабаровск , ул.Фрунзе,34</t>
  </si>
  <si>
    <t xml:space="preserve"> г. Хабаровск, ул.Ленина,35</t>
  </si>
  <si>
    <t xml:space="preserve"> г. Хабаровск, ул.Запарина,32</t>
  </si>
  <si>
    <t xml:space="preserve"> г. Хабаровск, ул.Некрасова,41</t>
  </si>
  <si>
    <t xml:space="preserve"> г. Хабаровск, ул.Дикольцева,74</t>
  </si>
  <si>
    <t>г. Хабаровск, ул.Некрасова,41</t>
  </si>
  <si>
    <t>г. Хабаровск, ул.Льва Толстого,38</t>
  </si>
  <si>
    <t>г. Хабаровск, ул.Фрунзе,34</t>
  </si>
  <si>
    <t>г. Хабаровск, ул.Запарина,32</t>
  </si>
  <si>
    <t xml:space="preserve">  г. Хабаровск, ул.Лермонтова,1г</t>
  </si>
  <si>
    <t xml:space="preserve"> г. Хабаровск,ул.Ленина,8</t>
  </si>
  <si>
    <t>г. Хабаровск, ул.Постышева,20</t>
  </si>
  <si>
    <t>Реионт входа в подвал</t>
  </si>
  <si>
    <t>г.Хабаровск,                                           ул.Лермонтова,7</t>
  </si>
  <si>
    <t>г. Хабароввск, ул. Мухина,14</t>
  </si>
  <si>
    <t>г. Хабаровск, ул. Войкова ,18</t>
  </si>
  <si>
    <t>Замена окон ПВХ</t>
  </si>
  <si>
    <t>г. Хабаровск, ул. Панькова,15</t>
  </si>
  <si>
    <t>Замена стоков отопления кв.33</t>
  </si>
  <si>
    <t>г. Хабаровск, ул. Дикопольцева,70</t>
  </si>
  <si>
    <t>Замена стоков отопления кв.64-76</t>
  </si>
  <si>
    <t>г. Хабаровск, ул. Дикопольцева,72</t>
  </si>
  <si>
    <t>Замена стоков отопления кв.73</t>
  </si>
  <si>
    <t>г. Хабаровск ,                                                             ул. Волочаевская,153</t>
  </si>
  <si>
    <t>г. Хабаровск ,                                                      ул. Синельникова,2</t>
  </si>
  <si>
    <t>г.Хабаровск ,                                        ул. Ленинградская,32</t>
  </si>
  <si>
    <t>Замена розлива ХВС п.3-6</t>
  </si>
  <si>
    <t>г. Хабаровск , ул. Калинина,76</t>
  </si>
  <si>
    <t xml:space="preserve"> г. Хабаровск , ул. Волочаевская,176</t>
  </si>
  <si>
    <t>г. Хабаровск ,                                                ул.Муравьева-Амурского, 50</t>
  </si>
  <si>
    <t>г. Хабаровск,                                                  ул.Муравьева-Амурского, 50</t>
  </si>
  <si>
    <t>г. Хабаровск,                                  ул.Волочаевская,176</t>
  </si>
  <si>
    <t>г. Хабаровск ул.Комсомольская,30</t>
  </si>
  <si>
    <t>г. Хабаровск, ул.Лермонтоа,32</t>
  </si>
  <si>
    <t>г. Хабаровск, ул. Карла Маркса,78</t>
  </si>
  <si>
    <t>г.Хабаровск,  ул.Ленинграская,34</t>
  </si>
  <si>
    <t>г. Хабаровск, ул.Карла Маркса,78</t>
  </si>
  <si>
    <t>г. Хабаровск, ул.Дикопольцева,21</t>
  </si>
  <si>
    <t>г. Хабаровск, ул.Дикопольцева,9</t>
  </si>
  <si>
    <t>г. Хабаров, ул.Лермонтова,47</t>
  </si>
  <si>
    <t>г. Хабаровск,    ул.Ленинградская,5</t>
  </si>
  <si>
    <t>г. Хабаровск, ул.Лермонтова,9</t>
  </si>
  <si>
    <t>г.Хабаровск, ул.Лермонтова,49</t>
  </si>
  <si>
    <t>г.Хабаровск, ул.Гамарника,80</t>
  </si>
  <si>
    <t>г.Хабаровск, ул.Ленинградская,5</t>
  </si>
  <si>
    <t>г. Хабаровск,ул.Фрунзе,14</t>
  </si>
  <si>
    <t>г. Хабаровск,ул.Ленина,22</t>
  </si>
  <si>
    <t>г. Хабаровск, пер. Ростовский ,5</t>
  </si>
  <si>
    <t>г. Хабаровск,      ул.Волочаевская,120</t>
  </si>
  <si>
    <t>г.Хабаровск,    ул.Волочаевская,120</t>
  </si>
  <si>
    <t>г.Хабаровск,ул.Запарина,30</t>
  </si>
  <si>
    <t>г.Хабаровск,ул.Калинина,10</t>
  </si>
  <si>
    <t xml:space="preserve">г. Хабаровск,                                Амурский бульвар,46 </t>
  </si>
  <si>
    <t xml:space="preserve">г.Хабаровск, Амурский бульвар,56 </t>
  </si>
  <si>
    <t xml:space="preserve">г.Хабаровск,                                        Амурский бульвар,56 </t>
  </si>
  <si>
    <t>г.Хабаровс,пер.Донской,3</t>
  </si>
  <si>
    <t>г.Хабаровск,ул.Фрунзе,58</t>
  </si>
  <si>
    <t>г.Хабаровск,ул.Войкова,6</t>
  </si>
  <si>
    <t>г.Хабаровск, ул.Кооперативная,5</t>
  </si>
  <si>
    <t>г.Хабаровск,                                   ул.Волочаевская,122</t>
  </si>
  <si>
    <t>г.Хабаровск,                                                       ул.Ленинградская,7</t>
  </si>
  <si>
    <t>г. Хабаровск,                                              ул. Ленинградская,5</t>
  </si>
  <si>
    <t>г.Хабаровск,ул.Гоголя,17</t>
  </si>
  <si>
    <t>г.Хабаровск,                        ул.Волочаевская,153 п.14</t>
  </si>
  <si>
    <t>г.Хабаровск, ул.Истомина,44</t>
  </si>
  <si>
    <t>г.Хабаровск,ул.Ленинградская,25а</t>
  </si>
  <si>
    <t>г.Хабаровск,      ул.Ленинградская,25а</t>
  </si>
  <si>
    <t>г.Хабаровск,                                         ул.Дикопольцева,21</t>
  </si>
  <si>
    <t>г.Хабаровск,ул.Карла Маркса,78</t>
  </si>
  <si>
    <t>г.Хабаровск,            ул.Карла Маркса,78</t>
  </si>
  <si>
    <t>г.Хабаровск,                                        ул.Ленинградская,34</t>
  </si>
  <si>
    <t>г.Хабаровск,пер.Донской,3</t>
  </si>
  <si>
    <t>г.Хабаровск,                         ул.Лермонтова,15</t>
  </si>
  <si>
    <t>г.Хабаровск,                                                 ул.Гамарника.80</t>
  </si>
  <si>
    <t>г.Хабаровск,ул.Ленинградская,10</t>
  </si>
  <si>
    <t>г.Хабаровск,                      ул.Ленинградская,10</t>
  </si>
  <si>
    <t>г.Хабаровск,        пер.Ростовский,7</t>
  </si>
  <si>
    <t>г.Хабаровск,                                      ул.Ленинградская,7</t>
  </si>
  <si>
    <t>г.Хабаровск,ул.Демьяна Бедного,31</t>
  </si>
  <si>
    <t>г.Хабаровск,                         ул.Тургенева,62</t>
  </si>
  <si>
    <t>г.Хабаровск,ул.Калинина,12</t>
  </si>
  <si>
    <t>г.Хабаровск,ул.Панькова,22</t>
  </si>
  <si>
    <t>г.Хабаровск,ул.Нагишкина,2</t>
  </si>
  <si>
    <t>г.Хабаровск,ул.Панькова,31</t>
  </si>
  <si>
    <t>г.Хабаровск,ул.Панькова,15</t>
  </si>
  <si>
    <t>г.Хабаровск,                         ул.Некрасова,41</t>
  </si>
  <si>
    <t>г.Хабаровск,ул.Ленина,28</t>
  </si>
  <si>
    <t>г.Хабаровск,                                          ул.Дикопольцева,74</t>
  </si>
  <si>
    <t>г.Хабаровск,пер. Донской,3</t>
  </si>
  <si>
    <t>г.Хабаровск,Амурский бульва,16</t>
  </si>
  <si>
    <t>г.Хабаровск,ул.Фрунзе,34</t>
  </si>
  <si>
    <t>г.Хабаровск,ул.Муравьева Амурского,50</t>
  </si>
  <si>
    <t>г.Хабаровск,                       ул.Дзержинского,6</t>
  </si>
  <si>
    <t>г.Хабаровск                              ,ул.Дикопольцева,64</t>
  </si>
  <si>
    <t>г.Хабаровск,                     ул.Ким Ю Чена,9а</t>
  </si>
  <si>
    <t>г.Хабаровск,              ул.Дзержинского,6</t>
  </si>
  <si>
    <t>г.Хабаровск,     ул.Комсомольская,52</t>
  </si>
  <si>
    <t>г.Хабаровск,                     ул.Лениградская,35а</t>
  </si>
  <si>
    <t>г.Хабаровск                   ,Уссурийский бульвар,4</t>
  </si>
  <si>
    <t>г.Хабаровск,                       ул.Истомина,42а</t>
  </si>
  <si>
    <t>г.Хабаровск,                    Уссурийский бульвар,4</t>
  </si>
  <si>
    <t>г.Хабаровск,              ул.Калинина,65</t>
  </si>
  <si>
    <t>г.Хабаровск,                   ул.М.Амурского,50</t>
  </si>
  <si>
    <t>г.Хабаровск,               ул.Фрунзе,3</t>
  </si>
  <si>
    <t>г.Хабаровск,ул.Дикопольцева,44</t>
  </si>
  <si>
    <t>г.Хабаровск,ул.Карла Маркса,61</t>
  </si>
  <si>
    <t>г.Хабаровск,ул.Ленинградская,34</t>
  </si>
  <si>
    <t>г.Хабаровск,ул.Ленинградская,32</t>
  </si>
  <si>
    <t>г.Хабаровск,ул.Дзержинского,8</t>
  </si>
  <si>
    <t>г.Хабаровск,ул.Петра Комарова,2</t>
  </si>
  <si>
    <t>г.Хабаровск,ул.Панькова,11</t>
  </si>
  <si>
    <t>г.Хабаровск,   ул.Дзержинского,6</t>
  </si>
  <si>
    <t>г.Хабаровск,                  ул.Некрасова,41</t>
  </si>
  <si>
    <t>г.Хабаровск,        ул.Шеронова,123</t>
  </si>
  <si>
    <t>г.Хабаровск,        ул.Дзержинского,8</t>
  </si>
  <si>
    <t>г.Хабаровск,           ул.Лермонтова 1Ж</t>
  </si>
  <si>
    <t>г.Хабаровск,           ул.Лермонтова 1Г</t>
  </si>
  <si>
    <t>г.Хабаровск,                  ул.Лермонтова,1В</t>
  </si>
  <si>
    <t>г.Хабаровск,               ул.Лермонтова,47</t>
  </si>
  <si>
    <t>г.Хабаровск                  ,ул.Дикопольцева,35</t>
  </si>
  <si>
    <t>г.Хабаровск,                 ул.Дикопольцева,21</t>
  </si>
  <si>
    <t>г.Хабаровск,ул.Ленина,63</t>
  </si>
  <si>
    <t>г.Хабаровск,ул.Ленина,21</t>
  </si>
  <si>
    <t>г.Хабаровск,ул.Фрунзе,14</t>
  </si>
  <si>
    <t>г.Хабаровск,ул.Шеронова,63</t>
  </si>
  <si>
    <t>г.Хабаровск,    ул.М.Амурского,31</t>
  </si>
  <si>
    <t>г.Хабаровск,   ул.Комсомольская,28</t>
  </si>
  <si>
    <t>г.Хабаровск,   ул.Калинина,98</t>
  </si>
  <si>
    <t>г.Хабаровск ,  ул.Калинина,65а</t>
  </si>
  <si>
    <t>г.Хабаровск,    ул.Лермонтова,15</t>
  </si>
  <si>
    <t>г.Хабаровск    ,ул.Лермонтова,18</t>
  </si>
  <si>
    <t>г.Хабаровск,   ул.Лермонтова 1 Б</t>
  </si>
  <si>
    <t>г.Хабаровск,    ул.Ленинградская,10</t>
  </si>
  <si>
    <t>г.Хабаровск,    ул.Гамарника,15А</t>
  </si>
  <si>
    <t>г.Хабаровск,   Амурский бульвар,56</t>
  </si>
  <si>
    <t>г.Хабаровск,    ул.Дикопольцева,74</t>
  </si>
  <si>
    <t>г.Хабаровск,   пер.Саратовский,8</t>
  </si>
  <si>
    <t>г.Хабаровск,    пер.Саратовский,8</t>
  </si>
  <si>
    <t>г.Хабаровск,                      ул.Краснодарская,31а</t>
  </si>
  <si>
    <t>г.Хабаровск,                ул.Карла Маркса,43</t>
  </si>
  <si>
    <t>г.Хабаровск,    ул.Постышева,20</t>
  </si>
  <si>
    <t>г.Хабаровск,   ул.Некрасова,12</t>
  </si>
  <si>
    <t>г.Хабаровск,     ул.Дзержинского,8</t>
  </si>
  <si>
    <t>г.Хабаровск,    ул.Демьяно - Бедного,31</t>
  </si>
  <si>
    <t>г.Хабаровск,                           ул.Ким Ю Чена,9А</t>
  </si>
  <si>
    <t>г.Хабаровск,            ул.Дикопольцева,64</t>
  </si>
  <si>
    <t>г.Хабаровск,    ул.Волочаевская,122</t>
  </si>
  <si>
    <t>г.Хабаровск,     ул.Запарина,30</t>
  </si>
  <si>
    <t>г.Хабаровск,    ул.Запарина,32</t>
  </si>
  <si>
    <t>г.Хабаровск,   ул.Калинина,10</t>
  </si>
  <si>
    <t>г.Хабаровск,     ул.Ленинградская,7</t>
  </si>
  <si>
    <t>г.Хабаровск    ,ул.Дзержинского,6</t>
  </si>
  <si>
    <t>г.Хабаровск,     ул.М.Амурского,15</t>
  </si>
  <si>
    <t>г.Хабаровск,    ул.Калинина,12</t>
  </si>
  <si>
    <t>г.Хабаровск,      ул.Гамарника,15</t>
  </si>
  <si>
    <t>г.Хабаровск,                ул.Калинина ,10</t>
  </si>
  <si>
    <t>г.Хабаровск,            ул.Волочаевская,120</t>
  </si>
  <si>
    <t>г.Хабаровск,     ул.Запарина,86</t>
  </si>
  <si>
    <t>г.Хабаровск,                  ул.Истомина,42 А</t>
  </si>
  <si>
    <t>г.Хабаровск,               ул.Шеронова,63</t>
  </si>
  <si>
    <t>г.Хабаровск,                    ул.Шеронова,63</t>
  </si>
  <si>
    <t>г.Хабаровск,                        ул.Шеронова,123</t>
  </si>
  <si>
    <t>г.Хабаровск,ул.Калинина,5</t>
  </si>
  <si>
    <t>г.Хабаровск,ул.Ленина,8</t>
  </si>
  <si>
    <t>г.Хабаровск,                  ул.Ленинградская,35а</t>
  </si>
  <si>
    <t>г.Хабаровск,                        ул.Дикольцева,7</t>
  </si>
  <si>
    <t>г.Хабаровск            ,ул.Дикольцева,7</t>
  </si>
  <si>
    <t>г.Хабаровск,                            ул.Комсомольская,28</t>
  </si>
  <si>
    <t>г.Хабаровск,    ул.Волочаевская,166</t>
  </si>
  <si>
    <t>г.Хабаровск,                                     Амурский бульвар,54</t>
  </si>
  <si>
    <t>г.Хабаровск,                                   ул.Дзержинского,8</t>
  </si>
  <si>
    <t>итого ИП Иваненко</t>
  </si>
  <si>
    <t xml:space="preserve">итого ООО "Гейзерстрой" </t>
  </si>
  <si>
    <t>г. Хабаровск,           ул.Волочаевская, 122</t>
  </si>
  <si>
    <t>г. Хабаровск,           ул.Волочаевская, 120</t>
  </si>
  <si>
    <t>итого ООО "Жилстройтехстрой"</t>
  </si>
  <si>
    <t>ИТОГО  ООО "Жилтехстрой ДВ"</t>
  </si>
  <si>
    <t>ООО"Дальмонтажсервис"</t>
  </si>
  <si>
    <t>Ремонт крыльца п.1</t>
  </si>
  <si>
    <t xml:space="preserve">Ремонт отмостки </t>
  </si>
  <si>
    <t xml:space="preserve">  г. Хабаровск, ул.Фрунзе,14</t>
  </si>
  <si>
    <t>г.Хабаровск,  Амурский бульва,16</t>
  </si>
  <si>
    <t>г.Хабаровск,       ул.Дзержинского,19</t>
  </si>
  <si>
    <t>г.Хабаровск,     ул.Ленинградкая,7</t>
  </si>
  <si>
    <t>г.Хабаровск       ,ул.Ленинградская,10</t>
  </si>
  <si>
    <t>выполнения текущего ремонта жилого фонда ООО "УКЖКХ "Сервис-Центр" за   декабрь  2021 года</t>
  </si>
  <si>
    <t>Ремонт стояков ц/о подвал п.4а,5</t>
  </si>
  <si>
    <t>г. Хабаровск, ул. Истомина,34</t>
  </si>
  <si>
    <t>Установка светодиодных светильников п.6</t>
  </si>
  <si>
    <t>Монтаж металлических решеток под окна п.1,2</t>
  </si>
  <si>
    <t>г.Хабаровск, ул.Ленинградская,31</t>
  </si>
  <si>
    <t>г.Хабаровск, ул.Ленинградская,9</t>
  </si>
  <si>
    <t>Утепление входной металлической двери п.2</t>
  </si>
  <si>
    <t>г.Хабаровск, ул. Волочаевская,122</t>
  </si>
  <si>
    <t>Утепление входа в подвал п.5</t>
  </si>
  <si>
    <t>г.Хабаровск, ул. Гамарника,15а</t>
  </si>
  <si>
    <t>Окраска пола лестничных маршей и площадок</t>
  </si>
  <si>
    <t>г. Хабаровск,                          ул. Некрасова,12</t>
  </si>
  <si>
    <t>Устройство теплоизоляции стены мусорокамеры</t>
  </si>
  <si>
    <t xml:space="preserve">г. Хабаровск, ул.Дикопольцева,62 </t>
  </si>
  <si>
    <t>Ремонт входных групп  п.1,2,3,4</t>
  </si>
  <si>
    <t>г. Хабаровск , ул. Льва Толстого,38</t>
  </si>
  <si>
    <t>Установка доводчиков на металлические межэтажные</t>
  </si>
  <si>
    <t>г.Хабаровск, ул. Фрунзе,58а</t>
  </si>
  <si>
    <t>Итого ООО "Промикс"</t>
  </si>
  <si>
    <t>ООО "Промикс"</t>
  </si>
  <si>
    <t>г.Хабаровск, ул. Дикопольцева,35</t>
  </si>
  <si>
    <t>Ремонт входной металлической двери</t>
  </si>
  <si>
    <t>г.Хабаровск, ул. Фрунзе,34</t>
  </si>
  <si>
    <t>Ремонт оконного переплета п.2</t>
  </si>
  <si>
    <t>г.Хабаровск, ул. Карла Маркса,57</t>
  </si>
  <si>
    <t>Установка шлагбаума</t>
  </si>
  <si>
    <t>ИП Судаков В.А.</t>
  </si>
  <si>
    <t>ООО "Водрем- ДВ"</t>
  </si>
  <si>
    <t>Итого ИП Судаков В.А.</t>
  </si>
  <si>
    <t>итого : 55094247,03</t>
  </si>
  <si>
    <t>г.Хабаровск,ул. Ленина,28    ул. Волочаевская,115,117</t>
  </si>
  <si>
    <t>г.Хабаровск,                                            ул. Калинина,10</t>
  </si>
  <si>
    <t>Косметический ремонт подъезда  1</t>
  </si>
  <si>
    <t>Ремонт межпанельных швов кв.135,139,143</t>
  </si>
  <si>
    <t>Замена окон на ПВХ п. 2,3</t>
  </si>
  <si>
    <t>Монтаж п/сушителя, с циркуляционным насосом</t>
  </si>
  <si>
    <t>Установка окон ПВХ п.1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</si>
</sst>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#,##0.0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  <font>
      <b/>
      <sz val="11"/>
      <color theme="1"/>
      <name val="Times New Roman"/>
      <family val="1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600291252136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ck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ck"/>
      <top style="thin"/>
      <bottom style="medium"/>
    </border>
    <border>
      <left style="thick"/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 style="thick"/>
      <top style="medium"/>
      <bottom/>
    </border>
    <border>
      <left style="thick"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13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4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center" vertical="center"/>
    </xf>
    <xf numFmtId="164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164" fontId="55" fillId="0" borderId="11" xfId="0" applyNumberFormat="1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4" fontId="56" fillId="2" borderId="16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" fontId="9" fillId="2" borderId="16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 wrapText="1"/>
    </xf>
    <xf numFmtId="4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64" fontId="55" fillId="0" borderId="17" xfId="0" applyNumberFormat="1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left" vertical="center" wrapText="1"/>
    </xf>
    <xf numFmtId="0" fontId="55" fillId="0" borderId="17" xfId="0" applyFont="1" applyFill="1" applyBorder="1" applyAlignment="1">
      <alignment horizontal="center" vertical="center" wrapText="1"/>
    </xf>
    <xf numFmtId="4" fontId="55" fillId="0" borderId="17" xfId="0" applyNumberFormat="1" applyFont="1" applyFill="1" applyBorder="1" applyAlignment="1">
      <alignment horizontal="center" vertical="center"/>
    </xf>
    <xf numFmtId="0" fontId="55" fillId="2" borderId="16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5" fillId="0" borderId="17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 wrapText="1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vertical="center" wrapText="1"/>
    </xf>
    <xf numFmtId="164" fontId="55" fillId="0" borderId="19" xfId="0" applyNumberFormat="1" applyFont="1" applyFill="1" applyBorder="1" applyAlignment="1">
      <alignment horizontal="center" vertical="center"/>
    </xf>
    <xf numFmtId="4" fontId="9" fillId="2" borderId="21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left" vertical="center" wrapText="1"/>
    </xf>
    <xf numFmtId="49" fontId="14" fillId="0" borderId="17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center"/>
    </xf>
    <xf numFmtId="49" fontId="55" fillId="33" borderId="17" xfId="0" applyNumberFormat="1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right" vertical="center"/>
    </xf>
    <xf numFmtId="0" fontId="55" fillId="33" borderId="17" xfId="0" applyFont="1" applyFill="1" applyBorder="1" applyAlignment="1">
      <alignment horizontal="left" vertical="center" wrapText="1"/>
    </xf>
    <xf numFmtId="4" fontId="9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14" fontId="10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right" vertical="center"/>
    </xf>
    <xf numFmtId="0" fontId="55" fillId="0" borderId="11" xfId="0" applyFont="1" applyFill="1" applyBorder="1" applyAlignment="1">
      <alignment horizontal="left" vertical="center"/>
    </xf>
    <xf numFmtId="4" fontId="9" fillId="2" borderId="22" xfId="0" applyNumberFormat="1" applyFont="1" applyFill="1" applyBorder="1" applyAlignment="1">
      <alignment horizontal="center" vertical="center"/>
    </xf>
    <xf numFmtId="4" fontId="9" fillId="34" borderId="12" xfId="0" applyNumberFormat="1" applyFont="1" applyFill="1" applyBorder="1" applyAlignment="1">
      <alignment horizontal="center" vertical="center"/>
    </xf>
    <xf numFmtId="0" fontId="55" fillId="0" borderId="17" xfId="0" applyFont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/>
    </xf>
    <xf numFmtId="4" fontId="9" fillId="34" borderId="16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" fontId="10" fillId="33" borderId="1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vertical="center"/>
    </xf>
    <xf numFmtId="49" fontId="10" fillId="33" borderId="11" xfId="0" applyNumberFormat="1" applyFont="1" applyFill="1" applyBorder="1" applyAlignment="1">
      <alignment horizontal="right" vertical="center"/>
    </xf>
    <xf numFmtId="4" fontId="10" fillId="33" borderId="11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8" xfId="0" applyNumberFormat="1" applyFont="1" applyFill="1" applyBorder="1" applyAlignment="1">
      <alignment horizontal="center" vertical="center" wrapText="1"/>
    </xf>
    <xf numFmtId="4" fontId="10" fillId="33" borderId="0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/>
    </xf>
    <xf numFmtId="4" fontId="55" fillId="33" borderId="24" xfId="0" applyNumberFormat="1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right" vertical="center"/>
    </xf>
    <xf numFmtId="4" fontId="55" fillId="33" borderId="10" xfId="0" applyNumberFormat="1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4" fontId="56" fillId="35" borderId="19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  <xf numFmtId="4" fontId="55" fillId="33" borderId="19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4" fontId="55" fillId="33" borderId="11" xfId="0" applyNumberFormat="1" applyFont="1" applyFill="1" applyBorder="1" applyAlignment="1">
      <alignment horizontal="center" vertical="center"/>
    </xf>
    <xf numFmtId="49" fontId="16" fillId="33" borderId="11" xfId="0" applyNumberFormat="1" applyFont="1" applyFill="1" applyBorder="1" applyAlignment="1">
      <alignment horizontal="center" vertical="center"/>
    </xf>
    <xf numFmtId="14" fontId="10" fillId="33" borderId="11" xfId="0" applyNumberFormat="1" applyFont="1" applyFill="1" applyBorder="1" applyAlignment="1">
      <alignment horizontal="center" vertical="center"/>
    </xf>
    <xf numFmtId="4" fontId="56" fillId="2" borderId="18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left" vertical="center"/>
    </xf>
    <xf numFmtId="164" fontId="10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 wrapText="1"/>
    </xf>
    <xf numFmtId="4" fontId="9" fillId="2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164" fontId="55" fillId="2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64" fontId="56" fillId="2" borderId="16" xfId="0" applyNumberFormat="1" applyFont="1" applyFill="1" applyBorder="1" applyAlignment="1">
      <alignment horizontal="center" vertical="center"/>
    </xf>
    <xf numFmtId="0" fontId="56" fillId="2" borderId="16" xfId="0" applyFont="1" applyFill="1" applyBorder="1" applyAlignment="1">
      <alignment horizontal="center" vertical="center"/>
    </xf>
    <xf numFmtId="0" fontId="56" fillId="2" borderId="18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164" fontId="55" fillId="2" borderId="17" xfId="0" applyNumberFormat="1" applyFont="1" applyFill="1" applyBorder="1" applyAlignment="1">
      <alignment horizontal="center" vertical="center"/>
    </xf>
    <xf numFmtId="0" fontId="55" fillId="2" borderId="17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/>
    </xf>
    <xf numFmtId="164" fontId="55" fillId="33" borderId="11" xfId="0" applyNumberFormat="1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center" vertical="center"/>
    </xf>
    <xf numFmtId="14" fontId="10" fillId="0" borderId="17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164" fontId="55" fillId="33" borderId="17" xfId="0" applyNumberFormat="1" applyFont="1" applyFill="1" applyBorder="1" applyAlignment="1">
      <alignment horizontal="center" vertical="center"/>
    </xf>
    <xf numFmtId="4" fontId="10" fillId="33" borderId="19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19" xfId="0" applyNumberFormat="1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17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65" fontId="9" fillId="34" borderId="16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/>
    </xf>
    <xf numFmtId="14" fontId="10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14" fontId="10" fillId="0" borderId="25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left" vertical="center" wrapText="1"/>
    </xf>
    <xf numFmtId="0" fontId="55" fillId="0" borderId="25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 wrapText="1"/>
    </xf>
    <xf numFmtId="4" fontId="10" fillId="0" borderId="25" xfId="0" applyNumberFormat="1" applyFont="1" applyFill="1" applyBorder="1" applyAlignment="1">
      <alignment horizontal="center" vertical="center"/>
    </xf>
    <xf numFmtId="0" fontId="55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165" fontId="10" fillId="0" borderId="24" xfId="0" applyNumberFormat="1" applyFont="1" applyFill="1" applyBorder="1" applyAlignment="1">
      <alignment horizontal="center" vertical="center"/>
    </xf>
    <xf numFmtId="165" fontId="10" fillId="0" borderId="25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49" fontId="55" fillId="0" borderId="25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left" vertical="center" wrapText="1"/>
    </xf>
    <xf numFmtId="4" fontId="10" fillId="33" borderId="24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left" vertical="center" wrapText="1"/>
    </xf>
    <xf numFmtId="4" fontId="10" fillId="33" borderId="25" xfId="0" applyNumberFormat="1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14" fontId="10" fillId="0" borderId="16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 wrapText="1"/>
    </xf>
    <xf numFmtId="0" fontId="55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 vertical="center"/>
    </xf>
    <xf numFmtId="164" fontId="55" fillId="0" borderId="16" xfId="0" applyNumberFormat="1" applyFont="1" applyFill="1" applyBorder="1" applyAlignment="1">
      <alignment horizontal="center" vertical="center"/>
    </xf>
    <xf numFmtId="0" fontId="55" fillId="0" borderId="16" xfId="0" applyFont="1" applyFill="1" applyBorder="1" applyAlignment="1">
      <alignment horizontal="center" vertical="center"/>
    </xf>
    <xf numFmtId="164" fontId="55" fillId="0" borderId="24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vertical="center"/>
    </xf>
    <xf numFmtId="2" fontId="9" fillId="0" borderId="24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4" fontId="9" fillId="2" borderId="26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" fontId="9" fillId="0" borderId="24" xfId="0" applyNumberFormat="1" applyFont="1" applyFill="1" applyBorder="1" applyAlignment="1">
      <alignment vertical="center"/>
    </xf>
    <xf numFmtId="1" fontId="9" fillId="0" borderId="19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7" fillId="0" borderId="0" xfId="0" applyFont="1" applyAlignment="1">
      <alignment/>
    </xf>
    <xf numFmtId="4" fontId="58" fillId="0" borderId="0" xfId="0" applyNumberFormat="1" applyFont="1" applyAlignment="1">
      <alignment/>
    </xf>
    <xf numFmtId="165" fontId="10" fillId="0" borderId="11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14" fontId="10" fillId="0" borderId="21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left" vertical="center"/>
    </xf>
    <xf numFmtId="4" fontId="9" fillId="2" borderId="28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4" fontId="9" fillId="2" borderId="20" xfId="0" applyNumberFormat="1" applyFont="1" applyFill="1" applyBorder="1" applyAlignment="1">
      <alignment horizontal="center" vertical="center"/>
    </xf>
    <xf numFmtId="4" fontId="59" fillId="0" borderId="0" xfId="0" applyNumberFormat="1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2" fontId="10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9" fillId="2" borderId="28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4" fontId="9" fillId="2" borderId="2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4" fontId="9" fillId="2" borderId="31" xfId="0" applyNumberFormat="1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4" fontId="10" fillId="0" borderId="2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4" fontId="9" fillId="0" borderId="29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2" fontId="9" fillId="0" borderId="32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>
      <alignment horizontal="center" vertical="center"/>
    </xf>
    <xf numFmtId="2" fontId="10" fillId="0" borderId="16" xfId="0" applyNumberFormat="1" applyFont="1" applyFill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left" vertical="center"/>
    </xf>
    <xf numFmtId="4" fontId="9" fillId="0" borderId="32" xfId="0" applyNumberFormat="1" applyFont="1" applyFill="1" applyBorder="1" applyAlignment="1">
      <alignment vertical="center"/>
    </xf>
    <xf numFmtId="2" fontId="9" fillId="0" borderId="33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" fontId="10" fillId="0" borderId="16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 wrapText="1"/>
    </xf>
    <xf numFmtId="14" fontId="10" fillId="0" borderId="29" xfId="0" applyNumberFormat="1" applyFont="1" applyFill="1" applyBorder="1" applyAlignment="1">
      <alignment horizontal="center" vertical="center"/>
    </xf>
    <xf numFmtId="1" fontId="10" fillId="0" borderId="29" xfId="0" applyNumberFormat="1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4" fontId="9" fillId="2" borderId="23" xfId="0" applyNumberFormat="1" applyFont="1" applyFill="1" applyBorder="1" applyAlignment="1">
      <alignment horizontal="center" vertical="center"/>
    </xf>
    <xf numFmtId="2" fontId="9" fillId="2" borderId="37" xfId="0" applyNumberFormat="1" applyFont="1" applyFill="1" applyBorder="1" applyAlignment="1">
      <alignment horizontal="center" vertical="center"/>
    </xf>
    <xf numFmtId="2" fontId="9" fillId="2" borderId="29" xfId="0" applyNumberFormat="1" applyFont="1" applyFill="1" applyBorder="1" applyAlignment="1">
      <alignment horizontal="center" vertical="center"/>
    </xf>
    <xf numFmtId="2" fontId="9" fillId="2" borderId="3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9" fillId="2" borderId="3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5" fontId="10" fillId="0" borderId="10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/>
    </xf>
    <xf numFmtId="2" fontId="9" fillId="2" borderId="22" xfId="0" applyNumberFormat="1" applyFont="1" applyFill="1" applyBorder="1" applyAlignment="1">
      <alignment horizontal="center" vertical="center"/>
    </xf>
    <xf numFmtId="2" fontId="9" fillId="2" borderId="16" xfId="0" applyNumberFormat="1" applyFont="1" applyFill="1" applyBorder="1" applyAlignment="1">
      <alignment horizontal="center" vertical="center"/>
    </xf>
    <xf numFmtId="2" fontId="9" fillId="2" borderId="18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/>
    </xf>
    <xf numFmtId="2" fontId="10" fillId="0" borderId="40" xfId="0" applyNumberFormat="1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 vertical="center"/>
    </xf>
    <xf numFmtId="164" fontId="10" fillId="33" borderId="17" xfId="0" applyNumberFormat="1" applyFont="1" applyFill="1" applyBorder="1" applyAlignment="1">
      <alignment horizontal="center" vertical="center"/>
    </xf>
    <xf numFmtId="3" fontId="10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" fontId="9" fillId="2" borderId="20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4" fontId="9" fillId="2" borderId="29" xfId="0" applyNumberFormat="1" applyFont="1" applyFill="1" applyBorder="1" applyAlignment="1">
      <alignment vertical="center"/>
    </xf>
    <xf numFmtId="4" fontId="9" fillId="2" borderId="37" xfId="0" applyNumberFormat="1" applyFont="1" applyFill="1" applyBorder="1" applyAlignment="1">
      <alignment vertical="center"/>
    </xf>
    <xf numFmtId="1" fontId="10" fillId="0" borderId="25" xfId="0" applyNumberFormat="1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center" vertical="center"/>
    </xf>
    <xf numFmtId="164" fontId="55" fillId="8" borderId="16" xfId="0" applyNumberFormat="1" applyFont="1" applyFill="1" applyBorder="1" applyAlignment="1">
      <alignment horizontal="center" vertical="center"/>
    </xf>
    <xf numFmtId="0" fontId="55" fillId="8" borderId="16" xfId="0" applyFont="1" applyFill="1" applyBorder="1" applyAlignment="1">
      <alignment horizontal="center" vertical="center"/>
    </xf>
    <xf numFmtId="0" fontId="55" fillId="8" borderId="18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left" vertical="center"/>
    </xf>
    <xf numFmtId="1" fontId="10" fillId="33" borderId="17" xfId="0" applyNumberFormat="1" applyFont="1" applyFill="1" applyBorder="1" applyAlignment="1">
      <alignment horizontal="center" vertical="center"/>
    </xf>
    <xf numFmtId="2" fontId="10" fillId="33" borderId="17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9" fillId="2" borderId="16" xfId="0" applyNumberFormat="1" applyFont="1" applyFill="1" applyBorder="1" applyAlignment="1">
      <alignment vertical="center"/>
    </xf>
    <xf numFmtId="4" fontId="9" fillId="2" borderId="18" xfId="0" applyNumberFormat="1" applyFont="1" applyFill="1" applyBorder="1" applyAlignment="1">
      <alignment vertical="center"/>
    </xf>
    <xf numFmtId="2" fontId="9" fillId="2" borderId="26" xfId="0" applyNumberFormat="1" applyFont="1" applyFill="1" applyBorder="1" applyAlignment="1">
      <alignment horizontal="center" vertical="center"/>
    </xf>
    <xf numFmtId="4" fontId="9" fillId="8" borderId="29" xfId="0" applyNumberFormat="1" applyFont="1" applyFill="1" applyBorder="1" applyAlignment="1">
      <alignment horizontal="right" vertical="center" wrapText="1"/>
    </xf>
    <xf numFmtId="4" fontId="9" fillId="2" borderId="16" xfId="0" applyNumberFormat="1" applyFont="1" applyFill="1" applyBorder="1" applyAlignment="1">
      <alignment horizontal="right" vertical="center"/>
    </xf>
    <xf numFmtId="4" fontId="9" fillId="2" borderId="22" xfId="0" applyNumberFormat="1" applyFont="1" applyFill="1" applyBorder="1" applyAlignment="1">
      <alignment horizontal="right" vertical="center"/>
    </xf>
    <xf numFmtId="165" fontId="9" fillId="34" borderId="16" xfId="0" applyNumberFormat="1" applyFont="1" applyFill="1" applyBorder="1" applyAlignment="1">
      <alignment horizontal="right" vertical="center"/>
    </xf>
    <xf numFmtId="4" fontId="9" fillId="2" borderId="42" xfId="0" applyNumberFormat="1" applyFont="1" applyFill="1" applyBorder="1" applyAlignment="1">
      <alignment horizontal="right" vertical="center"/>
    </xf>
    <xf numFmtId="4" fontId="9" fillId="2" borderId="26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4" fontId="9" fillId="2" borderId="20" xfId="0" applyNumberFormat="1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4" fontId="9" fillId="2" borderId="20" xfId="0" applyNumberFormat="1" applyFont="1" applyFill="1" applyBorder="1" applyAlignment="1">
      <alignment vertical="center"/>
    </xf>
    <xf numFmtId="4" fontId="10" fillId="0" borderId="19" xfId="0" applyNumberFormat="1" applyFont="1" applyFill="1" applyBorder="1" applyAlignment="1">
      <alignment horizontal="right" vertical="center"/>
    </xf>
    <xf numFmtId="4" fontId="10" fillId="33" borderId="17" xfId="0" applyNumberFormat="1" applyFont="1" applyFill="1" applyBorder="1" applyAlignment="1">
      <alignment horizontal="right"/>
    </xf>
    <xf numFmtId="165" fontId="10" fillId="0" borderId="24" xfId="0" applyNumberFormat="1" applyFont="1" applyFill="1" applyBorder="1" applyAlignment="1">
      <alignment horizontal="right" vertical="center"/>
    </xf>
    <xf numFmtId="165" fontId="10" fillId="0" borderId="10" xfId="0" applyNumberFormat="1" applyFont="1" applyFill="1" applyBorder="1" applyAlignment="1">
      <alignment horizontal="right" vertical="center"/>
    </xf>
    <xf numFmtId="4" fontId="10" fillId="33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7" xfId="0" applyNumberFormat="1" applyFont="1" applyFill="1" applyBorder="1" applyAlignment="1">
      <alignment horizontal="right" vertical="center"/>
    </xf>
    <xf numFmtId="4" fontId="10" fillId="33" borderId="17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/>
    </xf>
    <xf numFmtId="3" fontId="10" fillId="0" borderId="10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14" fontId="10" fillId="0" borderId="17" xfId="0" applyNumberFormat="1" applyFont="1" applyFill="1" applyBorder="1" applyAlignment="1">
      <alignment vertical="center"/>
    </xf>
    <xf numFmtId="4" fontId="10" fillId="0" borderId="17" xfId="0" applyNumberFormat="1" applyFont="1" applyFill="1" applyBorder="1" applyAlignment="1">
      <alignment vertical="center"/>
    </xf>
    <xf numFmtId="4" fontId="9" fillId="0" borderId="16" xfId="0" applyNumberFormat="1" applyFont="1" applyFill="1" applyBorder="1" applyAlignment="1">
      <alignment horizontal="right" vertical="center"/>
    </xf>
    <xf numFmtId="3" fontId="9" fillId="0" borderId="16" xfId="0" applyNumberFormat="1" applyFont="1" applyFill="1" applyBorder="1" applyAlignment="1">
      <alignment vertical="center"/>
    </xf>
    <xf numFmtId="14" fontId="9" fillId="0" borderId="16" xfId="0" applyNumberFormat="1" applyFont="1" applyFill="1" applyBorder="1" applyAlignment="1">
      <alignment vertical="center"/>
    </xf>
    <xf numFmtId="4" fontId="9" fillId="0" borderId="16" xfId="0" applyNumberFormat="1" applyFont="1" applyFill="1" applyBorder="1" applyAlignment="1">
      <alignment vertical="center"/>
    </xf>
    <xf numFmtId="4" fontId="9" fillId="0" borderId="18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 wrapText="1"/>
    </xf>
    <xf numFmtId="4" fontId="9" fillId="2" borderId="21" xfId="0" applyNumberFormat="1" applyFont="1" applyFill="1" applyBorder="1" applyAlignment="1">
      <alignment horizontal="right" vertical="center"/>
    </xf>
    <xf numFmtId="164" fontId="55" fillId="2" borderId="21" xfId="0" applyNumberFormat="1" applyFont="1" applyFill="1" applyBorder="1" applyAlignment="1">
      <alignment horizontal="center" vertical="center"/>
    </xf>
    <xf numFmtId="0" fontId="55" fillId="2" borderId="21" xfId="0" applyFont="1" applyFill="1" applyBorder="1" applyAlignment="1">
      <alignment horizontal="center" vertical="center"/>
    </xf>
    <xf numFmtId="0" fontId="55" fillId="2" borderId="43" xfId="0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/>
    </xf>
    <xf numFmtId="4" fontId="9" fillId="2" borderId="20" xfId="0" applyNumberFormat="1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14" fontId="10" fillId="0" borderId="25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/>
    </xf>
    <xf numFmtId="4" fontId="9" fillId="20" borderId="16" xfId="0" applyNumberFormat="1" applyFont="1" applyFill="1" applyBorder="1" applyAlignment="1">
      <alignment horizontal="right" vertical="center"/>
    </xf>
    <xf numFmtId="0" fontId="10" fillId="20" borderId="16" xfId="0" applyFont="1" applyFill="1" applyBorder="1" applyAlignment="1">
      <alignment horizontal="center" vertical="center"/>
    </xf>
    <xf numFmtId="164" fontId="10" fillId="20" borderId="16" xfId="0" applyNumberFormat="1" applyFont="1" applyFill="1" applyBorder="1" applyAlignment="1">
      <alignment horizontal="center" vertical="center"/>
    </xf>
    <xf numFmtId="0" fontId="10" fillId="20" borderId="18" xfId="0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vertical="center"/>
    </xf>
    <xf numFmtId="4" fontId="10" fillId="0" borderId="16" xfId="0" applyNumberFormat="1" applyFont="1" applyFill="1" applyBorder="1" applyAlignment="1">
      <alignment horizontal="right"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center" vertical="center"/>
    </xf>
    <xf numFmtId="1" fontId="9" fillId="0" borderId="16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6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62" fillId="0" borderId="44" xfId="0" applyFont="1" applyFill="1" applyBorder="1" applyAlignment="1">
      <alignment horizontal="center" vertical="center" wrapText="1"/>
    </xf>
    <xf numFmtId="0" fontId="62" fillId="0" borderId="41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right" vertical="center"/>
    </xf>
    <xf numFmtId="0" fontId="55" fillId="2" borderId="16" xfId="0" applyFont="1" applyFill="1" applyBorder="1" applyAlignment="1">
      <alignment horizontal="righ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horizontal="right" vertical="center"/>
    </xf>
    <xf numFmtId="0" fontId="9" fillId="34" borderId="20" xfId="0" applyFont="1" applyFill="1" applyBorder="1" applyAlignment="1">
      <alignment horizontal="right" vertical="center"/>
    </xf>
    <xf numFmtId="0" fontId="10" fillId="34" borderId="15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right" vertical="center"/>
    </xf>
    <xf numFmtId="0" fontId="10" fillId="34" borderId="28" xfId="0" applyFont="1" applyFill="1" applyBorder="1" applyAlignment="1">
      <alignment horizontal="center" vertical="center"/>
    </xf>
    <xf numFmtId="0" fontId="55" fillId="2" borderId="18" xfId="0" applyFont="1" applyFill="1" applyBorder="1" applyAlignment="1">
      <alignment horizontal="right" vertical="center"/>
    </xf>
    <xf numFmtId="0" fontId="10" fillId="2" borderId="43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0" fontId="9" fillId="2" borderId="20" xfId="0" applyFont="1" applyFill="1" applyBorder="1" applyAlignment="1">
      <alignment horizontal="right" vertical="center"/>
    </xf>
    <xf numFmtId="49" fontId="10" fillId="2" borderId="15" xfId="0" applyNumberFormat="1" applyFont="1" applyFill="1" applyBorder="1" applyAlignment="1">
      <alignment horizontal="center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49" fontId="10" fillId="2" borderId="20" xfId="0" applyNumberFormat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 vertical="center"/>
    </xf>
    <xf numFmtId="0" fontId="9" fillId="0" borderId="34" xfId="0" applyFont="1" applyFill="1" applyBorder="1" applyAlignment="1">
      <alignment horizontal="right" vertical="center"/>
    </xf>
    <xf numFmtId="0" fontId="9" fillId="0" borderId="36" xfId="0" applyFont="1" applyFill="1" applyBorder="1" applyAlignment="1">
      <alignment horizontal="right" vertical="center"/>
    </xf>
    <xf numFmtId="2" fontId="9" fillId="0" borderId="35" xfId="0" applyNumberFormat="1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3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right" vertical="center"/>
    </xf>
    <xf numFmtId="0" fontId="9" fillId="33" borderId="22" xfId="0" applyFont="1" applyFill="1" applyBorder="1" applyAlignment="1">
      <alignment horizontal="right" vertical="center"/>
    </xf>
    <xf numFmtId="0" fontId="9" fillId="2" borderId="57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/>
    </xf>
    <xf numFmtId="0" fontId="9" fillId="35" borderId="58" xfId="0" applyFont="1" applyFill="1" applyBorder="1" applyAlignment="1">
      <alignment horizontal="right" vertical="center"/>
    </xf>
    <xf numFmtId="0" fontId="9" fillId="35" borderId="59" xfId="0" applyFont="1" applyFill="1" applyBorder="1" applyAlignment="1">
      <alignment horizontal="right" vertical="center"/>
    </xf>
    <xf numFmtId="0" fontId="9" fillId="35" borderId="60" xfId="0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right" vertical="center"/>
    </xf>
    <xf numFmtId="0" fontId="9" fillId="2" borderId="61" xfId="0" applyFont="1" applyFill="1" applyBorder="1" applyAlignment="1">
      <alignment horizontal="right" vertical="center"/>
    </xf>
    <xf numFmtId="0" fontId="55" fillId="2" borderId="24" xfId="0" applyFont="1" applyFill="1" applyBorder="1" applyAlignment="1">
      <alignment horizontal="right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right" vertical="center"/>
    </xf>
    <xf numFmtId="0" fontId="9" fillId="2" borderId="64" xfId="0" applyFont="1" applyFill="1" applyBorder="1" applyAlignment="1">
      <alignment horizontal="right" vertical="center"/>
    </xf>
    <xf numFmtId="0" fontId="9" fillId="2" borderId="65" xfId="0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59" xfId="0" applyFont="1" applyFill="1" applyBorder="1" applyAlignment="1">
      <alignment horizontal="center" vertical="center"/>
    </xf>
    <xf numFmtId="0" fontId="9" fillId="2" borderId="60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2" fontId="9" fillId="34" borderId="28" xfId="0" applyNumberFormat="1" applyFont="1" applyFill="1" applyBorder="1" applyAlignment="1">
      <alignment horizontal="center" vertical="center"/>
    </xf>
    <xf numFmtId="2" fontId="9" fillId="34" borderId="14" xfId="0" applyNumberFormat="1" applyFont="1" applyFill="1" applyBorder="1" applyAlignment="1">
      <alignment horizontal="center" vertical="center"/>
    </xf>
    <xf numFmtId="2" fontId="9" fillId="34" borderId="20" xfId="0" applyNumberFormat="1" applyFont="1" applyFill="1" applyBorder="1" applyAlignment="1">
      <alignment horizontal="center" vertical="center"/>
    </xf>
    <xf numFmtId="2" fontId="9" fillId="2" borderId="28" xfId="0" applyNumberFormat="1" applyFont="1" applyFill="1" applyBorder="1" applyAlignment="1">
      <alignment horizontal="center" vertical="center"/>
    </xf>
    <xf numFmtId="2" fontId="9" fillId="2" borderId="14" xfId="0" applyNumberFormat="1" applyFont="1" applyFill="1" applyBorder="1" applyAlignment="1">
      <alignment horizontal="center" vertical="center"/>
    </xf>
    <xf numFmtId="2" fontId="9" fillId="2" borderId="20" xfId="0" applyNumberFormat="1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" fontId="9" fillId="2" borderId="28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4" fontId="9" fillId="2" borderId="20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34" borderId="28" xfId="0" applyNumberFormat="1" applyFont="1" applyFill="1" applyBorder="1" applyAlignment="1">
      <alignment horizontal="center" vertical="center"/>
    </xf>
    <xf numFmtId="0" fontId="9" fillId="34" borderId="14" xfId="0" applyNumberFormat="1" applyFont="1" applyFill="1" applyBorder="1" applyAlignment="1">
      <alignment horizontal="center" vertical="center"/>
    </xf>
    <xf numFmtId="0" fontId="9" fillId="34" borderId="20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9" fillId="34" borderId="34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2" fontId="9" fillId="2" borderId="67" xfId="0" applyNumberFormat="1" applyFont="1" applyFill="1" applyBorder="1" applyAlignment="1">
      <alignment horizontal="center" vertical="center"/>
    </xf>
    <xf numFmtId="2" fontId="9" fillId="2" borderId="50" xfId="0" applyNumberFormat="1" applyFont="1" applyFill="1" applyBorder="1" applyAlignment="1">
      <alignment horizontal="center" vertical="center"/>
    </xf>
    <xf numFmtId="2" fontId="9" fillId="2" borderId="27" xfId="0" applyNumberFormat="1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8" borderId="15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0" borderId="15" xfId="0" applyFont="1" applyFill="1" applyBorder="1" applyAlignment="1">
      <alignment horizontal="center" vertical="center"/>
    </xf>
    <xf numFmtId="0" fontId="9" fillId="20" borderId="14" xfId="0" applyFont="1" applyFill="1" applyBorder="1" applyAlignment="1">
      <alignment horizontal="center" vertical="center"/>
    </xf>
    <xf numFmtId="0" fontId="9" fillId="20" borderId="22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5"/>
  <sheetViews>
    <sheetView tabSelected="1" view="pageBreakPreview" zoomScaleSheetLayoutView="100" zoomScalePageLayoutView="0" workbookViewId="0" topLeftCell="A1">
      <selection activeCell="F1" sqref="F1:G65536"/>
    </sheetView>
  </sheetViews>
  <sheetFormatPr defaultColWidth="9.140625" defaultRowHeight="15"/>
  <cols>
    <col min="1" max="1" width="4.8515625" style="3" customWidth="1"/>
    <col min="2" max="2" width="8.7109375" style="3" customWidth="1"/>
    <col min="3" max="3" width="16.421875" style="3" customWidth="1"/>
    <col min="4" max="4" width="14.8515625" style="3" customWidth="1"/>
    <col min="5" max="5" width="23.140625" style="3" customWidth="1"/>
    <col min="6" max="6" width="19.140625" style="13" hidden="1" customWidth="1"/>
    <col min="7" max="7" width="19.8515625" style="13" hidden="1" customWidth="1"/>
    <col min="8" max="8" width="16.7109375" style="3" customWidth="1"/>
    <col min="9" max="9" width="6.00390625" style="3" customWidth="1"/>
    <col min="10" max="10" width="18.7109375" style="3" customWidth="1"/>
    <col min="11" max="11" width="4.7109375" style="3" customWidth="1"/>
    <col min="12" max="12" width="4.140625" style="3" customWidth="1"/>
    <col min="13" max="16384" width="9.140625" style="3" customWidth="1"/>
  </cols>
  <sheetData>
    <row r="1" spans="1:12" ht="15.75">
      <c r="A1" s="1"/>
      <c r="B1" s="1"/>
      <c r="C1" s="72"/>
      <c r="D1" s="1"/>
      <c r="E1" s="1"/>
      <c r="F1" s="72"/>
      <c r="G1" s="72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474"/>
      <c r="G2" s="72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474"/>
      <c r="G3" s="72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72"/>
      <c r="G4" s="72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72"/>
      <c r="G5" s="72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72"/>
      <c r="G6" s="72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75"/>
      <c r="L7" s="75"/>
    </row>
    <row r="8" spans="1:12" ht="16.5" thickBot="1">
      <c r="A8" s="477" t="s">
        <v>66</v>
      </c>
      <c r="B8" s="477"/>
      <c r="C8" s="477"/>
      <c r="D8" s="477"/>
      <c r="E8" s="477"/>
      <c r="F8" s="477"/>
      <c r="G8" s="477"/>
      <c r="H8" s="477"/>
      <c r="I8" s="477"/>
      <c r="J8" s="73"/>
      <c r="K8" s="75"/>
      <c r="L8" s="75"/>
    </row>
    <row r="9" spans="1:12" ht="15" customHeight="1" thickBot="1">
      <c r="A9" s="478" t="s">
        <v>15</v>
      </c>
      <c r="B9" s="481" t="s">
        <v>6</v>
      </c>
      <c r="C9" s="484" t="s">
        <v>8</v>
      </c>
      <c r="D9" s="487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" customHeight="1" thickBot="1">
      <c r="A10" s="479"/>
      <c r="B10" s="482"/>
      <c r="C10" s="485"/>
      <c r="D10" s="488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39" thickBot="1">
      <c r="A11" s="480"/>
      <c r="B11" s="483"/>
      <c r="C11" s="486"/>
      <c r="D11" s="489"/>
      <c r="E11" s="483"/>
      <c r="F11" s="492"/>
      <c r="G11" s="495"/>
      <c r="H11" s="502"/>
      <c r="I11" s="480"/>
      <c r="J11" s="480"/>
      <c r="K11" s="17" t="s">
        <v>13</v>
      </c>
      <c r="L11" s="17" t="s">
        <v>14</v>
      </c>
    </row>
    <row r="12" spans="1:12" ht="16.5" thickBot="1">
      <c r="A12" s="18">
        <v>1</v>
      </c>
      <c r="B12" s="74">
        <v>2</v>
      </c>
      <c r="C12" s="19">
        <v>3</v>
      </c>
      <c r="D12" s="20">
        <v>4</v>
      </c>
      <c r="E12" s="21">
        <v>5</v>
      </c>
      <c r="F12" s="22">
        <v>6</v>
      </c>
      <c r="G12" s="19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33">
      <c r="A13" s="24">
        <v>1</v>
      </c>
      <c r="B13" s="25">
        <v>44227</v>
      </c>
      <c r="C13" s="15" t="s">
        <v>447</v>
      </c>
      <c r="D13" s="27" t="s">
        <v>39</v>
      </c>
      <c r="E13" s="26" t="s">
        <v>67</v>
      </c>
      <c r="F13" s="15" t="s">
        <v>17</v>
      </c>
      <c r="G13" s="15" t="s">
        <v>17</v>
      </c>
      <c r="H13" s="28">
        <v>142985</v>
      </c>
      <c r="I13" s="24">
        <v>8</v>
      </c>
      <c r="J13" s="29">
        <v>44207</v>
      </c>
      <c r="K13" s="30">
        <v>78</v>
      </c>
      <c r="L13" s="30" t="s">
        <v>21</v>
      </c>
    </row>
    <row r="14" spans="1:12" ht="33.75" thickBot="1">
      <c r="A14" s="44">
        <v>2</v>
      </c>
      <c r="B14" s="25">
        <v>44227</v>
      </c>
      <c r="C14" s="55" t="s">
        <v>446</v>
      </c>
      <c r="D14" s="27" t="s">
        <v>39</v>
      </c>
      <c r="E14" s="54" t="s">
        <v>18</v>
      </c>
      <c r="F14" s="15" t="s">
        <v>17</v>
      </c>
      <c r="G14" s="15" t="s">
        <v>17</v>
      </c>
      <c r="H14" s="43">
        <v>108057</v>
      </c>
      <c r="I14" s="44">
        <v>7</v>
      </c>
      <c r="J14" s="45">
        <v>44207</v>
      </c>
      <c r="K14" s="46">
        <v>38</v>
      </c>
      <c r="L14" s="46" t="s">
        <v>21</v>
      </c>
    </row>
    <row r="15" spans="1:12" ht="17.25" thickBot="1">
      <c r="A15" s="503" t="s">
        <v>19</v>
      </c>
      <c r="B15" s="504"/>
      <c r="C15" s="504"/>
      <c r="D15" s="504"/>
      <c r="E15" s="504"/>
      <c r="F15" s="504"/>
      <c r="G15" s="504"/>
      <c r="H15" s="36">
        <f>SUM(H13:H14)</f>
        <v>251042</v>
      </c>
      <c r="I15" s="505"/>
      <c r="J15" s="506"/>
      <c r="K15" s="505"/>
      <c r="L15" s="507"/>
    </row>
    <row r="16" spans="1:12" ht="69" customHeight="1">
      <c r="A16" s="44">
        <v>3</v>
      </c>
      <c r="B16" s="25">
        <v>44227</v>
      </c>
      <c r="C16" s="125" t="s">
        <v>443</v>
      </c>
      <c r="D16" s="150" t="s">
        <v>39</v>
      </c>
      <c r="E16" s="42" t="s">
        <v>68</v>
      </c>
      <c r="F16" s="37" t="s">
        <v>20</v>
      </c>
      <c r="G16" s="37" t="s">
        <v>20</v>
      </c>
      <c r="H16" s="43">
        <v>33033</v>
      </c>
      <c r="I16" s="44">
        <v>10</v>
      </c>
      <c r="J16" s="84">
        <v>44207</v>
      </c>
      <c r="K16" s="46">
        <v>13</v>
      </c>
      <c r="L16" s="46" t="s">
        <v>24</v>
      </c>
    </row>
    <row r="17" spans="1:12" ht="50.25" thickBot="1">
      <c r="A17" s="60">
        <v>4</v>
      </c>
      <c r="B17" s="25">
        <v>44227</v>
      </c>
      <c r="C17" s="78" t="s">
        <v>444</v>
      </c>
      <c r="D17" s="76" t="s">
        <v>39</v>
      </c>
      <c r="E17" s="78" t="s">
        <v>69</v>
      </c>
      <c r="F17" s="37" t="s">
        <v>20</v>
      </c>
      <c r="G17" s="37" t="s">
        <v>20</v>
      </c>
      <c r="H17" s="79">
        <v>161865</v>
      </c>
      <c r="I17" s="60">
        <v>5</v>
      </c>
      <c r="J17" s="84">
        <v>44207</v>
      </c>
      <c r="K17" s="61">
        <v>49.6</v>
      </c>
      <c r="L17" s="61" t="s">
        <v>21</v>
      </c>
    </row>
    <row r="18" spans="1:12" ht="17.25" thickBot="1">
      <c r="A18" s="503" t="s">
        <v>70</v>
      </c>
      <c r="B18" s="504"/>
      <c r="C18" s="504"/>
      <c r="D18" s="504"/>
      <c r="E18" s="504"/>
      <c r="F18" s="504"/>
      <c r="G18" s="516"/>
      <c r="H18" s="99">
        <f>SUM(H16:H17)</f>
        <v>194898</v>
      </c>
      <c r="I18" s="505"/>
      <c r="J18" s="505"/>
      <c r="K18" s="505"/>
      <c r="L18" s="507"/>
    </row>
    <row r="19" spans="1:12" ht="56.25" customHeight="1" thickBot="1">
      <c r="A19" s="97">
        <v>5</v>
      </c>
      <c r="B19" s="91" t="s">
        <v>71</v>
      </c>
      <c r="C19" s="424" t="s">
        <v>445</v>
      </c>
      <c r="D19" s="76" t="s">
        <v>39</v>
      </c>
      <c r="E19" s="93" t="s">
        <v>72</v>
      </c>
      <c r="F19" s="102" t="s">
        <v>29</v>
      </c>
      <c r="G19" s="92" t="s">
        <v>29</v>
      </c>
      <c r="H19" s="94">
        <v>18088</v>
      </c>
      <c r="I19" s="95">
        <v>12</v>
      </c>
      <c r="J19" s="96">
        <v>44207</v>
      </c>
      <c r="K19" s="95">
        <v>8.35</v>
      </c>
      <c r="L19" s="95" t="s">
        <v>21</v>
      </c>
    </row>
    <row r="20" spans="1:12" ht="17.25" thickBot="1">
      <c r="A20" s="508" t="s">
        <v>73</v>
      </c>
      <c r="B20" s="509"/>
      <c r="C20" s="509"/>
      <c r="D20" s="509"/>
      <c r="E20" s="509"/>
      <c r="F20" s="509"/>
      <c r="G20" s="510"/>
      <c r="H20" s="100">
        <f>SUM(H19)</f>
        <v>18088</v>
      </c>
      <c r="I20" s="511"/>
      <c r="J20" s="512"/>
      <c r="K20" s="512"/>
      <c r="L20" s="513"/>
    </row>
    <row r="21" spans="1:12" ht="33.75" thickBot="1">
      <c r="A21" s="39">
        <v>6</v>
      </c>
      <c r="B21" s="40">
        <v>44227</v>
      </c>
      <c r="C21" s="101" t="s">
        <v>448</v>
      </c>
      <c r="D21" s="76" t="s">
        <v>39</v>
      </c>
      <c r="E21" s="83" t="s">
        <v>25</v>
      </c>
      <c r="F21" s="101" t="s">
        <v>26</v>
      </c>
      <c r="G21" s="101" t="s">
        <v>26</v>
      </c>
      <c r="H21" s="43">
        <v>111081</v>
      </c>
      <c r="I21" s="44">
        <v>3</v>
      </c>
      <c r="J21" s="40">
        <v>44207</v>
      </c>
      <c r="K21" s="44">
        <v>15</v>
      </c>
      <c r="L21" s="44" t="s">
        <v>24</v>
      </c>
    </row>
    <row r="22" spans="1:12" ht="17.25" thickBot="1">
      <c r="A22" s="508" t="s">
        <v>27</v>
      </c>
      <c r="B22" s="509"/>
      <c r="C22" s="509"/>
      <c r="D22" s="509"/>
      <c r="E22" s="509"/>
      <c r="F22" s="509"/>
      <c r="G22" s="514"/>
      <c r="H22" s="103">
        <f>SUM(H21)</f>
        <v>111081</v>
      </c>
      <c r="I22" s="515"/>
      <c r="J22" s="512"/>
      <c r="K22" s="512"/>
      <c r="L22" s="513"/>
    </row>
    <row r="23" spans="1:17" ht="49.5">
      <c r="A23" s="39">
        <v>7</v>
      </c>
      <c r="B23" s="25">
        <v>44227</v>
      </c>
      <c r="C23" s="101" t="s">
        <v>449</v>
      </c>
      <c r="D23" s="27" t="s">
        <v>39</v>
      </c>
      <c r="E23" s="83" t="s">
        <v>74</v>
      </c>
      <c r="F23" s="49" t="s">
        <v>23</v>
      </c>
      <c r="G23" s="49" t="s">
        <v>23</v>
      </c>
      <c r="H23" s="43">
        <v>11730</v>
      </c>
      <c r="I23" s="44">
        <v>14</v>
      </c>
      <c r="J23" s="40">
        <v>44207</v>
      </c>
      <c r="K23" s="44">
        <v>13.8</v>
      </c>
      <c r="L23" s="44" t="s">
        <v>21</v>
      </c>
      <c r="Q23" s="113"/>
    </row>
    <row r="24" spans="1:12" ht="33.75" thickBot="1">
      <c r="A24" s="50">
        <v>8</v>
      </c>
      <c r="B24" s="25">
        <v>44227</v>
      </c>
      <c r="C24" s="52" t="s">
        <v>450</v>
      </c>
      <c r="D24" s="27" t="s">
        <v>39</v>
      </c>
      <c r="E24" s="52" t="s">
        <v>75</v>
      </c>
      <c r="F24" s="53" t="s">
        <v>23</v>
      </c>
      <c r="G24" s="53" t="s">
        <v>23</v>
      </c>
      <c r="H24" s="33">
        <v>16548</v>
      </c>
      <c r="I24" s="31">
        <v>13</v>
      </c>
      <c r="J24" s="51">
        <v>44238</v>
      </c>
      <c r="K24" s="31">
        <v>14.6</v>
      </c>
      <c r="L24" s="31" t="s">
        <v>21</v>
      </c>
    </row>
    <row r="25" spans="1:12" ht="16.5">
      <c r="A25" s="541" t="s">
        <v>33</v>
      </c>
      <c r="B25" s="542"/>
      <c r="C25" s="542"/>
      <c r="D25" s="542"/>
      <c r="E25" s="542"/>
      <c r="F25" s="542"/>
      <c r="G25" s="542"/>
      <c r="H25" s="85">
        <f>SUM(H23:H24)</f>
        <v>28278</v>
      </c>
      <c r="I25" s="506"/>
      <c r="J25" s="506"/>
      <c r="K25" s="506"/>
      <c r="L25" s="517"/>
    </row>
    <row r="26" spans="1:18" ht="33.75" thickBot="1">
      <c r="A26" s="60">
        <v>9</v>
      </c>
      <c r="B26" s="86">
        <v>44227</v>
      </c>
      <c r="C26" s="62" t="s">
        <v>451</v>
      </c>
      <c r="D26" s="64" t="s">
        <v>39</v>
      </c>
      <c r="E26" s="87" t="s">
        <v>76</v>
      </c>
      <c r="F26" s="62" t="s">
        <v>22</v>
      </c>
      <c r="G26" s="62" t="s">
        <v>23</v>
      </c>
      <c r="H26" s="63">
        <v>80643</v>
      </c>
      <c r="I26" s="60">
        <v>1</v>
      </c>
      <c r="J26" s="86">
        <v>44207</v>
      </c>
      <c r="K26" s="61">
        <v>1</v>
      </c>
      <c r="L26" s="61" t="s">
        <v>24</v>
      </c>
      <c r="R26" s="113"/>
    </row>
    <row r="27" spans="1:12" ht="17.25" thickBot="1">
      <c r="A27" s="503" t="s">
        <v>34</v>
      </c>
      <c r="B27" s="518"/>
      <c r="C27" s="518"/>
      <c r="D27" s="518"/>
      <c r="E27" s="518"/>
      <c r="F27" s="518"/>
      <c r="G27" s="518"/>
      <c r="H27" s="36">
        <f>H26</f>
        <v>80643</v>
      </c>
      <c r="I27" s="71"/>
      <c r="J27" s="57"/>
      <c r="K27" s="57"/>
      <c r="L27" s="58"/>
    </row>
    <row r="28" spans="1:12" ht="33.75" thickBot="1">
      <c r="A28" s="44">
        <v>10</v>
      </c>
      <c r="B28" s="25">
        <v>44227</v>
      </c>
      <c r="C28" s="54" t="s">
        <v>452</v>
      </c>
      <c r="D28" s="27" t="s">
        <v>39</v>
      </c>
      <c r="E28" s="54" t="s">
        <v>77</v>
      </c>
      <c r="F28" s="55" t="s">
        <v>28</v>
      </c>
      <c r="G28" s="55" t="s">
        <v>17</v>
      </c>
      <c r="H28" s="56">
        <v>176105</v>
      </c>
      <c r="I28" s="88" t="s">
        <v>78</v>
      </c>
      <c r="J28" s="45">
        <v>44207</v>
      </c>
      <c r="K28" s="46">
        <v>111</v>
      </c>
      <c r="L28" s="46" t="s">
        <v>21</v>
      </c>
    </row>
    <row r="29" spans="1:12" ht="17.25" thickBot="1">
      <c r="A29" s="503" t="s">
        <v>79</v>
      </c>
      <c r="B29" s="518"/>
      <c r="C29" s="518"/>
      <c r="D29" s="518"/>
      <c r="E29" s="518"/>
      <c r="F29" s="518"/>
      <c r="G29" s="518"/>
      <c r="H29" s="36">
        <f>SUM(H28)</f>
        <v>176105</v>
      </c>
      <c r="I29" s="505"/>
      <c r="J29" s="505"/>
      <c r="K29" s="505"/>
      <c r="L29" s="507"/>
    </row>
    <row r="30" spans="1:12" ht="39" thickBot="1">
      <c r="A30" s="44">
        <v>11</v>
      </c>
      <c r="B30" s="40">
        <v>44227</v>
      </c>
      <c r="C30" s="425" t="s">
        <v>453</v>
      </c>
      <c r="D30" s="76" t="s">
        <v>39</v>
      </c>
      <c r="E30" s="54" t="s">
        <v>80</v>
      </c>
      <c r="F30" s="55" t="s">
        <v>81</v>
      </c>
      <c r="G30" s="55" t="s">
        <v>17</v>
      </c>
      <c r="H30" s="43">
        <v>473837</v>
      </c>
      <c r="I30" s="59" t="s">
        <v>82</v>
      </c>
      <c r="J30" s="45">
        <v>44207</v>
      </c>
      <c r="K30" s="46">
        <v>330</v>
      </c>
      <c r="L30" s="46" t="s">
        <v>21</v>
      </c>
    </row>
    <row r="31" spans="1:12" ht="17.25" thickBot="1">
      <c r="A31" s="520" t="s">
        <v>83</v>
      </c>
      <c r="B31" s="521"/>
      <c r="C31" s="521"/>
      <c r="D31" s="521"/>
      <c r="E31" s="521"/>
      <c r="F31" s="521"/>
      <c r="G31" s="522"/>
      <c r="H31" s="90">
        <f>SUM(H30)</f>
        <v>473837</v>
      </c>
      <c r="I31" s="523"/>
      <c r="J31" s="524"/>
      <c r="K31" s="524"/>
      <c r="L31" s="525"/>
    </row>
    <row r="32" spans="1:12" ht="33">
      <c r="A32" s="97">
        <v>12</v>
      </c>
      <c r="B32" s="108" t="s">
        <v>71</v>
      </c>
      <c r="C32" s="109" t="s">
        <v>454</v>
      </c>
      <c r="D32" s="76" t="s">
        <v>39</v>
      </c>
      <c r="E32" s="109" t="s">
        <v>68</v>
      </c>
      <c r="F32" s="97" t="s">
        <v>84</v>
      </c>
      <c r="G32" s="53" t="s">
        <v>23</v>
      </c>
      <c r="H32" s="107">
        <v>59800</v>
      </c>
      <c r="I32" s="106" t="s">
        <v>85</v>
      </c>
      <c r="J32" s="106" t="s">
        <v>86</v>
      </c>
      <c r="K32" s="105" t="s">
        <v>87</v>
      </c>
      <c r="L32" s="106" t="s">
        <v>24</v>
      </c>
    </row>
    <row r="33" spans="1:12" ht="33.75" thickBot="1">
      <c r="A33" s="110">
        <v>13</v>
      </c>
      <c r="B33" s="111" t="s">
        <v>71</v>
      </c>
      <c r="C33" s="173" t="s">
        <v>454</v>
      </c>
      <c r="D33" s="98" t="s">
        <v>39</v>
      </c>
      <c r="E33" s="110" t="s">
        <v>88</v>
      </c>
      <c r="F33" s="110" t="s">
        <v>84</v>
      </c>
      <c r="G33" s="53" t="s">
        <v>23</v>
      </c>
      <c r="H33" s="112">
        <v>46600</v>
      </c>
      <c r="I33" s="114" t="s">
        <v>89</v>
      </c>
      <c r="J33" s="114" t="s">
        <v>90</v>
      </c>
      <c r="K33" s="114" t="s">
        <v>87</v>
      </c>
      <c r="L33" s="114" t="s">
        <v>24</v>
      </c>
    </row>
    <row r="34" spans="1:12" ht="17.25" thickBot="1">
      <c r="A34" s="520" t="s">
        <v>84</v>
      </c>
      <c r="B34" s="521"/>
      <c r="C34" s="521"/>
      <c r="D34" s="521"/>
      <c r="E34" s="521"/>
      <c r="F34" s="521"/>
      <c r="G34" s="522"/>
      <c r="H34" s="90">
        <f>SUM(H32:H33)</f>
        <v>106400</v>
      </c>
      <c r="I34" s="523"/>
      <c r="J34" s="524"/>
      <c r="K34" s="524"/>
      <c r="L34" s="525"/>
    </row>
    <row r="35" spans="1:12" ht="50.25" thickBot="1">
      <c r="A35" s="97">
        <v>14</v>
      </c>
      <c r="B35" s="108" t="s">
        <v>71</v>
      </c>
      <c r="C35" s="109" t="s">
        <v>455</v>
      </c>
      <c r="D35" s="76" t="s">
        <v>39</v>
      </c>
      <c r="E35" s="119" t="s">
        <v>91</v>
      </c>
      <c r="F35" s="97" t="s">
        <v>30</v>
      </c>
      <c r="G35" s="97" t="s">
        <v>26</v>
      </c>
      <c r="H35" s="118">
        <v>96000</v>
      </c>
      <c r="I35" s="106" t="s">
        <v>92</v>
      </c>
      <c r="J35" s="106" t="s">
        <v>93</v>
      </c>
      <c r="K35" s="106" t="s">
        <v>87</v>
      </c>
      <c r="L35" s="106" t="s">
        <v>24</v>
      </c>
    </row>
    <row r="36" spans="1:12" ht="17.25" thickBot="1">
      <c r="A36" s="538" t="s">
        <v>31</v>
      </c>
      <c r="B36" s="539"/>
      <c r="C36" s="539"/>
      <c r="D36" s="539"/>
      <c r="E36" s="539"/>
      <c r="F36" s="539"/>
      <c r="G36" s="540"/>
      <c r="H36" s="115">
        <f>SUM(H35)</f>
        <v>96000</v>
      </c>
      <c r="I36" s="116"/>
      <c r="J36" s="116"/>
      <c r="K36" s="116"/>
      <c r="L36" s="117"/>
    </row>
    <row r="37" spans="1:12" ht="17.25" thickBot="1">
      <c r="A37" s="526" t="s">
        <v>16</v>
      </c>
      <c r="B37" s="527"/>
      <c r="C37" s="527"/>
      <c r="D37" s="527"/>
      <c r="E37" s="527"/>
      <c r="F37" s="527"/>
      <c r="G37" s="528"/>
      <c r="H37" s="104">
        <v>932985</v>
      </c>
      <c r="I37" s="529" t="s">
        <v>4</v>
      </c>
      <c r="J37" s="530"/>
      <c r="K37" s="530"/>
      <c r="L37" s="531"/>
    </row>
    <row r="38" spans="1:16" ht="17.25" thickBot="1">
      <c r="A38" s="532" t="s">
        <v>38</v>
      </c>
      <c r="B38" s="533"/>
      <c r="C38" s="533"/>
      <c r="D38" s="533"/>
      <c r="E38" s="533"/>
      <c r="F38" s="533"/>
      <c r="G38" s="534"/>
      <c r="H38" s="89">
        <f>H15+H18+H20+H22+H25+H27+H29+H31+H34+H36</f>
        <v>1536372</v>
      </c>
      <c r="I38" s="535"/>
      <c r="J38" s="536"/>
      <c r="K38" s="536"/>
      <c r="L38" s="537"/>
      <c r="P38" s="113"/>
    </row>
    <row r="39" spans="1:12" ht="15.75">
      <c r="A39" s="6"/>
      <c r="B39" s="8"/>
      <c r="C39" s="9"/>
      <c r="D39" s="6"/>
      <c r="E39" s="6"/>
      <c r="F39" s="12"/>
      <c r="G39" s="14"/>
      <c r="H39" s="7"/>
      <c r="I39" s="7"/>
      <c r="J39" s="7"/>
      <c r="K39" s="7"/>
      <c r="L39" s="7"/>
    </row>
    <row r="40" spans="1:12" ht="15.75">
      <c r="A40" s="10" t="s">
        <v>10</v>
      </c>
      <c r="B40" s="1"/>
      <c r="C40" s="1"/>
      <c r="D40" s="1"/>
      <c r="E40" s="1"/>
      <c r="F40" s="72"/>
      <c r="G40" s="72"/>
      <c r="H40" s="1"/>
      <c r="I40" s="1"/>
      <c r="J40" s="1"/>
      <c r="K40" s="1"/>
      <c r="L40" s="1"/>
    </row>
    <row r="41" spans="1:12" ht="15.75">
      <c r="A41" s="519" t="s">
        <v>44</v>
      </c>
      <c r="B41" s="519"/>
      <c r="C41" s="519"/>
      <c r="D41" s="519"/>
      <c r="E41" s="519"/>
      <c r="F41" s="519"/>
      <c r="G41" s="519"/>
      <c r="H41" s="519"/>
      <c r="I41" s="519"/>
      <c r="J41" s="519"/>
      <c r="K41" s="519"/>
      <c r="L41" s="519"/>
    </row>
    <row r="42" spans="1:12" ht="15.75">
      <c r="A42" s="1"/>
      <c r="B42" s="1"/>
      <c r="C42" s="1"/>
      <c r="D42" s="1"/>
      <c r="E42" s="1"/>
      <c r="F42" s="72"/>
      <c r="G42" s="72"/>
      <c r="H42" s="1"/>
      <c r="I42" s="1"/>
      <c r="J42" s="1"/>
      <c r="K42" s="1"/>
      <c r="L42" s="1"/>
    </row>
    <row r="43" ht="15.75">
      <c r="A43" s="1"/>
    </row>
    <row r="44" ht="15.75">
      <c r="A44" s="1"/>
    </row>
    <row r="45" ht="15.75">
      <c r="A45" s="1"/>
    </row>
    <row r="46" ht="15" customHeight="1">
      <c r="A46" s="1"/>
    </row>
    <row r="47" ht="15" customHeight="1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" customHeight="1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" customHeight="1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" customHeight="1">
      <c r="A105" s="1"/>
    </row>
    <row r="106" ht="15" customHeight="1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" customHeight="1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" customHeight="1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" customHeight="1">
      <c r="A151" s="1"/>
    </row>
    <row r="152" ht="15" customHeight="1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" customHeight="1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" customHeight="1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" customHeight="1">
      <c r="A208" s="1"/>
    </row>
    <row r="209" ht="15" customHeight="1">
      <c r="A209" s="1"/>
    </row>
    <row r="210" ht="15.75">
      <c r="A210" s="1"/>
    </row>
    <row r="211" ht="15.75">
      <c r="A211" s="1"/>
    </row>
    <row r="212" ht="15.75">
      <c r="A212" s="1"/>
    </row>
    <row r="213" ht="15" customHeight="1">
      <c r="A213" s="1"/>
    </row>
    <row r="214" ht="15.75">
      <c r="A214" s="1"/>
    </row>
    <row r="215" ht="15.75">
      <c r="A215" s="1"/>
    </row>
    <row r="216" ht="15" customHeight="1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" customHeight="1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" customHeight="1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" customHeight="1">
      <c r="A279" s="1"/>
    </row>
    <row r="280" ht="15" customHeight="1">
      <c r="A280" s="1"/>
    </row>
    <row r="281" ht="15.75">
      <c r="A281" s="1"/>
    </row>
    <row r="282" ht="15.75">
      <c r="A282" s="1"/>
    </row>
    <row r="283" ht="15.75">
      <c r="A283" s="1"/>
    </row>
    <row r="284" ht="15" customHeight="1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" customHeight="1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" customHeight="1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" customHeight="1">
      <c r="A338" s="1"/>
    </row>
    <row r="339" ht="15" customHeight="1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" customHeight="1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" customHeight="1">
      <c r="A362" s="1"/>
    </row>
    <row r="363" ht="15" customHeight="1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" customHeight="1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" customHeight="1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" customHeight="1">
      <c r="A448" s="1"/>
    </row>
    <row r="449" ht="15" customHeight="1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" customHeight="1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" customHeight="1">
      <c r="A478" s="1"/>
    </row>
    <row r="479" ht="15" customHeight="1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" customHeight="1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 t="s">
        <v>4</v>
      </c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" customHeight="1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" customHeight="1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" customHeight="1">
      <c r="A565" s="1"/>
    </row>
    <row r="566" ht="15" customHeight="1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" customHeight="1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" customHeight="1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" customHeight="1">
      <c r="A634" s="1"/>
    </row>
    <row r="635" ht="15" customHeight="1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" customHeight="1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" customHeight="1">
      <c r="A699" s="1"/>
    </row>
    <row r="700" ht="15" customHeight="1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" customHeight="1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33" customHeight="1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spans="1:13" ht="15.75">
      <c r="A722" s="1"/>
      <c r="B722" s="1"/>
      <c r="C722" s="1"/>
      <c r="D722" s="1"/>
      <c r="E722" s="1"/>
      <c r="F722" s="72"/>
      <c r="G722" s="72"/>
      <c r="H722" s="1"/>
      <c r="I722" s="1"/>
      <c r="J722" s="1"/>
      <c r="K722" s="1"/>
      <c r="L722" s="1"/>
      <c r="M722" s="1"/>
    </row>
    <row r="723" spans="1:13" ht="15.75">
      <c r="A723" s="1"/>
      <c r="B723" s="1"/>
      <c r="C723" s="1"/>
      <c r="D723" s="1"/>
      <c r="E723" s="1"/>
      <c r="F723" s="72"/>
      <c r="G723" s="72"/>
      <c r="H723" s="1"/>
      <c r="I723" s="1"/>
      <c r="J723" s="1"/>
      <c r="K723" s="1"/>
      <c r="L723" s="1"/>
      <c r="M723" s="1"/>
    </row>
    <row r="724" spans="1:13" ht="15.75">
      <c r="A724" s="1"/>
      <c r="B724" s="1"/>
      <c r="C724" s="1"/>
      <c r="D724" s="1"/>
      <c r="E724" s="1"/>
      <c r="F724" s="72"/>
      <c r="G724" s="72"/>
      <c r="H724" s="1"/>
      <c r="I724" s="1"/>
      <c r="J724" s="1"/>
      <c r="K724" s="1"/>
      <c r="L724" s="1"/>
      <c r="M724" s="1"/>
    </row>
    <row r="725" spans="1:13" ht="15.75">
      <c r="A725" s="1"/>
      <c r="B725" s="1"/>
      <c r="C725" s="1"/>
      <c r="D725" s="1"/>
      <c r="E725" s="1"/>
      <c r="F725" s="72"/>
      <c r="G725" s="72"/>
      <c r="H725" s="1"/>
      <c r="I725" s="1"/>
      <c r="J725" s="1"/>
      <c r="K725" s="1"/>
      <c r="L725" s="1"/>
      <c r="M725" s="1"/>
    </row>
  </sheetData>
  <sheetProtection/>
  <mergeCells count="43">
    <mergeCell ref="I25:L25"/>
    <mergeCell ref="A27:G27"/>
    <mergeCell ref="A41:L41"/>
    <mergeCell ref="A31:G31"/>
    <mergeCell ref="I31:L31"/>
    <mergeCell ref="A37:G37"/>
    <mergeCell ref="I37:L37"/>
    <mergeCell ref="A38:G38"/>
    <mergeCell ref="I38:L38"/>
    <mergeCell ref="I34:L34"/>
    <mergeCell ref="A34:G34"/>
    <mergeCell ref="A36:G36"/>
    <mergeCell ref="A29:G29"/>
    <mergeCell ref="I29:L29"/>
    <mergeCell ref="A25:G25"/>
    <mergeCell ref="A15:G15"/>
    <mergeCell ref="I15:L15"/>
    <mergeCell ref="A20:G20"/>
    <mergeCell ref="I20:L20"/>
    <mergeCell ref="A22:G22"/>
    <mergeCell ref="I22:L22"/>
    <mergeCell ref="A18:G18"/>
    <mergeCell ref="I18:L18"/>
    <mergeCell ref="H5:L5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H1:L1"/>
    <mergeCell ref="F2:F3"/>
    <mergeCell ref="H2:L2"/>
    <mergeCell ref="H3:L3"/>
    <mergeCell ref="I4:L4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91" r:id="rId1"/>
  <rowBreaks count="1" manualBreakCount="1">
    <brk id="2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8"/>
  <sheetViews>
    <sheetView view="pageBreakPreview" zoomScale="130" zoomScaleSheetLayoutView="130" zoomScalePageLayoutView="0" workbookViewId="0" topLeftCell="A1">
      <selection activeCell="G1" sqref="G1:G65536"/>
    </sheetView>
  </sheetViews>
  <sheetFormatPr defaultColWidth="9.140625" defaultRowHeight="15"/>
  <cols>
    <col min="1" max="1" width="5.8515625" style="0" customWidth="1"/>
    <col min="2" max="2" width="11.8515625" style="0" customWidth="1"/>
    <col min="3" max="3" width="23.7109375" style="0" customWidth="1"/>
    <col min="4" max="4" width="13.421875" style="0" customWidth="1"/>
    <col min="5" max="5" width="34.7109375" style="0" customWidth="1"/>
    <col min="6" max="6" width="25.57421875" style="248" hidden="1" customWidth="1"/>
    <col min="7" max="7" width="25.140625" style="0" hidden="1" customWidth="1"/>
    <col min="8" max="8" width="13.8515625" style="0" customWidth="1"/>
    <col min="9" max="9" width="9.421875" style="0" bestFit="1" customWidth="1"/>
    <col min="10" max="11" width="9.8515625" style="0" bestFit="1" customWidth="1"/>
  </cols>
  <sheetData>
    <row r="1" spans="1:12" ht="15.75">
      <c r="A1" s="1"/>
      <c r="B1" s="1"/>
      <c r="C1" s="387"/>
      <c r="D1" s="1"/>
      <c r="E1" s="1"/>
      <c r="F1" s="388"/>
      <c r="G1" s="387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567"/>
      <c r="G2" s="387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567"/>
      <c r="G3" s="387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388"/>
      <c r="G4" s="387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388"/>
      <c r="G5" s="387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388"/>
      <c r="G6" s="387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384"/>
      <c r="L7" s="384"/>
    </row>
    <row r="8" spans="1:12" ht="16.5" thickBot="1">
      <c r="A8" s="477" t="s">
        <v>397</v>
      </c>
      <c r="B8" s="477"/>
      <c r="C8" s="477"/>
      <c r="D8" s="477"/>
      <c r="E8" s="477"/>
      <c r="F8" s="477"/>
      <c r="G8" s="477"/>
      <c r="H8" s="477"/>
      <c r="I8" s="477"/>
      <c r="J8" s="386"/>
      <c r="K8" s="384"/>
      <c r="L8" s="384"/>
    </row>
    <row r="9" spans="1:12" ht="15.75" thickBot="1">
      <c r="A9" s="478" t="s">
        <v>15</v>
      </c>
      <c r="B9" s="481" t="s">
        <v>6</v>
      </c>
      <c r="C9" s="484" t="s">
        <v>8</v>
      </c>
      <c r="D9" s="487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.75" thickBot="1">
      <c r="A10" s="479"/>
      <c r="B10" s="482"/>
      <c r="C10" s="485"/>
      <c r="D10" s="488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15.75" thickBot="1">
      <c r="A11" s="480"/>
      <c r="B11" s="483"/>
      <c r="C11" s="486"/>
      <c r="D11" s="489"/>
      <c r="E11" s="483"/>
      <c r="F11" s="492"/>
      <c r="G11" s="495"/>
      <c r="H11" s="502"/>
      <c r="I11" s="480"/>
      <c r="J11" s="480"/>
      <c r="K11" s="17" t="s">
        <v>13</v>
      </c>
      <c r="L11" s="17" t="s">
        <v>14</v>
      </c>
    </row>
    <row r="12" spans="1:12" ht="15.75" thickBot="1">
      <c r="A12" s="18">
        <v>1</v>
      </c>
      <c r="B12" s="288">
        <v>2</v>
      </c>
      <c r="C12" s="19"/>
      <c r="D12" s="20">
        <v>4</v>
      </c>
      <c r="E12" s="21">
        <v>5</v>
      </c>
      <c r="F12" s="22">
        <v>6</v>
      </c>
      <c r="G12" s="19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16.5">
      <c r="A13" s="212">
        <v>1</v>
      </c>
      <c r="B13" s="185">
        <v>44498</v>
      </c>
      <c r="C13" s="442" t="s">
        <v>602</v>
      </c>
      <c r="D13" s="150" t="s">
        <v>39</v>
      </c>
      <c r="E13" s="212" t="s">
        <v>398</v>
      </c>
      <c r="F13" s="152" t="s">
        <v>96</v>
      </c>
      <c r="G13" s="152" t="s">
        <v>96</v>
      </c>
      <c r="H13" s="399">
        <v>37575</v>
      </c>
      <c r="I13" s="212">
        <v>278</v>
      </c>
      <c r="J13" s="185">
        <v>44470</v>
      </c>
      <c r="K13" s="212">
        <v>14</v>
      </c>
      <c r="L13" s="212" t="s">
        <v>21</v>
      </c>
    </row>
    <row r="14" spans="1:12" ht="33">
      <c r="A14" s="24">
        <v>2</v>
      </c>
      <c r="B14" s="185">
        <v>44498</v>
      </c>
      <c r="C14" s="440" t="s">
        <v>605</v>
      </c>
      <c r="D14" s="64" t="s">
        <v>39</v>
      </c>
      <c r="E14" s="60" t="s">
        <v>399</v>
      </c>
      <c r="F14" s="80" t="s">
        <v>96</v>
      </c>
      <c r="G14" s="80" t="s">
        <v>96</v>
      </c>
      <c r="H14" s="400">
        <v>7072</v>
      </c>
      <c r="I14" s="24">
        <v>279</v>
      </c>
      <c r="J14" s="182">
        <v>44470</v>
      </c>
      <c r="K14" s="24">
        <v>4</v>
      </c>
      <c r="L14" s="24" t="s">
        <v>60</v>
      </c>
    </row>
    <row r="15" spans="1:12" ht="33">
      <c r="A15" s="24">
        <v>3</v>
      </c>
      <c r="B15" s="185">
        <v>44498</v>
      </c>
      <c r="C15" s="325" t="s">
        <v>604</v>
      </c>
      <c r="D15" s="98" t="s">
        <v>39</v>
      </c>
      <c r="E15" s="37" t="s">
        <v>400</v>
      </c>
      <c r="F15" s="82" t="s">
        <v>96</v>
      </c>
      <c r="G15" s="82" t="s">
        <v>96</v>
      </c>
      <c r="H15" s="400">
        <v>96166</v>
      </c>
      <c r="I15" s="24">
        <v>280</v>
      </c>
      <c r="J15" s="182">
        <v>44470</v>
      </c>
      <c r="K15" s="24">
        <v>8.6</v>
      </c>
      <c r="L15" s="24" t="s">
        <v>60</v>
      </c>
    </row>
    <row r="16" spans="1:12" ht="33">
      <c r="A16" s="24">
        <v>4</v>
      </c>
      <c r="B16" s="185">
        <v>44498</v>
      </c>
      <c r="C16" s="325" t="s">
        <v>606</v>
      </c>
      <c r="D16" s="98" t="s">
        <v>39</v>
      </c>
      <c r="E16" s="24" t="s">
        <v>401</v>
      </c>
      <c r="F16" s="82" t="s">
        <v>96</v>
      </c>
      <c r="G16" s="82" t="s">
        <v>96</v>
      </c>
      <c r="H16" s="400">
        <v>36379</v>
      </c>
      <c r="I16" s="24">
        <v>281</v>
      </c>
      <c r="J16" s="182">
        <v>44470</v>
      </c>
      <c r="K16" s="24">
        <v>51</v>
      </c>
      <c r="L16" s="24" t="s">
        <v>21</v>
      </c>
    </row>
    <row r="17" spans="1:12" ht="39" customHeight="1" thickBot="1">
      <c r="A17" s="24">
        <v>5</v>
      </c>
      <c r="B17" s="185">
        <v>44498</v>
      </c>
      <c r="C17" s="325" t="s">
        <v>603</v>
      </c>
      <c r="D17" s="98" t="s">
        <v>39</v>
      </c>
      <c r="E17" s="37" t="s">
        <v>402</v>
      </c>
      <c r="F17" s="82" t="s">
        <v>96</v>
      </c>
      <c r="G17" s="82" t="s">
        <v>96</v>
      </c>
      <c r="H17" s="400">
        <v>30725</v>
      </c>
      <c r="I17" s="24">
        <v>289</v>
      </c>
      <c r="J17" s="192">
        <v>44470</v>
      </c>
      <c r="K17" s="24">
        <v>4</v>
      </c>
      <c r="L17" s="24" t="s">
        <v>60</v>
      </c>
    </row>
    <row r="18" spans="1:12" ht="17.25" thickBot="1">
      <c r="A18" s="568" t="s">
        <v>19</v>
      </c>
      <c r="B18" s="569"/>
      <c r="C18" s="569"/>
      <c r="D18" s="569"/>
      <c r="E18" s="569"/>
      <c r="F18" s="569"/>
      <c r="G18" s="570"/>
      <c r="H18" s="381">
        <f>SUM(H13:H17)</f>
        <v>207917</v>
      </c>
      <c r="I18" s="390"/>
      <c r="J18" s="394"/>
      <c r="K18" s="391"/>
      <c r="L18" s="205"/>
    </row>
    <row r="19" spans="1:12" ht="16.5">
      <c r="A19" s="24">
        <v>6</v>
      </c>
      <c r="B19" s="185">
        <v>44498</v>
      </c>
      <c r="C19" s="160" t="s">
        <v>607</v>
      </c>
      <c r="D19" s="27" t="s">
        <v>39</v>
      </c>
      <c r="E19" s="152" t="s">
        <v>403</v>
      </c>
      <c r="F19" s="80" t="s">
        <v>106</v>
      </c>
      <c r="G19" s="80" t="s">
        <v>106</v>
      </c>
      <c r="H19" s="399">
        <v>124339.29</v>
      </c>
      <c r="I19" s="212">
        <v>289</v>
      </c>
      <c r="J19" s="182">
        <v>44470</v>
      </c>
      <c r="K19" s="212">
        <v>1</v>
      </c>
      <c r="L19" s="212" t="s">
        <v>24</v>
      </c>
    </row>
    <row r="20" spans="1:12" ht="33">
      <c r="A20" s="60">
        <v>7</v>
      </c>
      <c r="B20" s="185">
        <v>44498</v>
      </c>
      <c r="C20" s="160" t="s">
        <v>608</v>
      </c>
      <c r="D20" s="64" t="s">
        <v>39</v>
      </c>
      <c r="E20" s="125" t="s">
        <v>404</v>
      </c>
      <c r="F20" s="80" t="s">
        <v>106</v>
      </c>
      <c r="G20" s="80" t="s">
        <v>106</v>
      </c>
      <c r="H20" s="373">
        <v>114667.33</v>
      </c>
      <c r="I20" s="60">
        <v>285</v>
      </c>
      <c r="J20" s="182">
        <v>44470</v>
      </c>
      <c r="K20" s="60">
        <v>1</v>
      </c>
      <c r="L20" s="60" t="s">
        <v>24</v>
      </c>
    </row>
    <row r="21" spans="1:12" ht="33">
      <c r="A21" s="60">
        <v>8</v>
      </c>
      <c r="B21" s="185">
        <v>44498</v>
      </c>
      <c r="C21" s="160" t="s">
        <v>609</v>
      </c>
      <c r="D21" s="64" t="s">
        <v>39</v>
      </c>
      <c r="E21" s="80" t="s">
        <v>329</v>
      </c>
      <c r="F21" s="80" t="s">
        <v>106</v>
      </c>
      <c r="G21" s="80" t="s">
        <v>106</v>
      </c>
      <c r="H21" s="373">
        <v>172750.91</v>
      </c>
      <c r="I21" s="60">
        <v>298</v>
      </c>
      <c r="J21" s="182">
        <v>44470</v>
      </c>
      <c r="K21" s="24">
        <v>5</v>
      </c>
      <c r="L21" s="24" t="s">
        <v>24</v>
      </c>
    </row>
    <row r="22" spans="1:12" ht="17.25" thickBot="1">
      <c r="A22" s="60">
        <v>9</v>
      </c>
      <c r="B22" s="185">
        <v>44498</v>
      </c>
      <c r="C22" s="160" t="s">
        <v>610</v>
      </c>
      <c r="D22" s="64" t="s">
        <v>39</v>
      </c>
      <c r="E22" s="37" t="s">
        <v>200</v>
      </c>
      <c r="F22" s="80" t="s">
        <v>106</v>
      </c>
      <c r="G22" s="80" t="s">
        <v>106</v>
      </c>
      <c r="H22" s="373">
        <v>66264.36</v>
      </c>
      <c r="I22" s="60">
        <v>299</v>
      </c>
      <c r="J22" s="182">
        <v>44470</v>
      </c>
      <c r="K22" s="24">
        <v>77</v>
      </c>
      <c r="L22" s="24" t="s">
        <v>60</v>
      </c>
    </row>
    <row r="23" spans="1:12" ht="16.5" customHeight="1">
      <c r="A23" s="606" t="s">
        <v>142</v>
      </c>
      <c r="B23" s="607"/>
      <c r="C23" s="607"/>
      <c r="D23" s="607"/>
      <c r="E23" s="607"/>
      <c r="F23" s="607"/>
      <c r="G23" s="608"/>
      <c r="H23" s="418">
        <f>SUM(H19:H22)</f>
        <v>478021.89</v>
      </c>
      <c r="I23" s="392"/>
      <c r="J23" s="419"/>
      <c r="K23" s="420"/>
      <c r="L23" s="421"/>
    </row>
    <row r="24" spans="1:12" ht="46.5" customHeight="1">
      <c r="A24" s="24">
        <v>10</v>
      </c>
      <c r="B24" s="185">
        <v>44498</v>
      </c>
      <c r="C24" s="160" t="s">
        <v>611</v>
      </c>
      <c r="D24" s="27" t="s">
        <v>39</v>
      </c>
      <c r="E24" s="37" t="s">
        <v>440</v>
      </c>
      <c r="F24" s="37" t="s">
        <v>110</v>
      </c>
      <c r="G24" s="37" t="s">
        <v>110</v>
      </c>
      <c r="H24" s="397">
        <v>57492.29</v>
      </c>
      <c r="I24" s="60">
        <v>302</v>
      </c>
      <c r="J24" s="182">
        <v>44470</v>
      </c>
      <c r="K24" s="60">
        <v>5</v>
      </c>
      <c r="L24" s="60" t="s">
        <v>60</v>
      </c>
    </row>
    <row r="25" spans="1:12" ht="33.75" customHeight="1">
      <c r="A25" s="60">
        <v>11</v>
      </c>
      <c r="B25" s="185">
        <v>44498</v>
      </c>
      <c r="C25" s="78" t="s">
        <v>611</v>
      </c>
      <c r="D25" s="64" t="s">
        <v>39</v>
      </c>
      <c r="E25" s="60" t="s">
        <v>441</v>
      </c>
      <c r="F25" s="80" t="s">
        <v>110</v>
      </c>
      <c r="G25" s="80" t="s">
        <v>110</v>
      </c>
      <c r="H25" s="397">
        <v>23720.77</v>
      </c>
      <c r="I25" s="60">
        <v>301</v>
      </c>
      <c r="J25" s="182">
        <v>44470</v>
      </c>
      <c r="K25" s="60">
        <v>4</v>
      </c>
      <c r="L25" s="60" t="s">
        <v>60</v>
      </c>
    </row>
    <row r="26" spans="1:12" ht="16.5" customHeight="1" thickBot="1">
      <c r="A26" s="31">
        <v>12</v>
      </c>
      <c r="B26" s="184">
        <v>44498</v>
      </c>
      <c r="C26" s="160" t="s">
        <v>609</v>
      </c>
      <c r="D26" s="64" t="s">
        <v>39</v>
      </c>
      <c r="E26" s="31" t="s">
        <v>402</v>
      </c>
      <c r="F26" s="80" t="s">
        <v>110</v>
      </c>
      <c r="G26" s="80" t="s">
        <v>106</v>
      </c>
      <c r="H26" s="415">
        <v>36801.27</v>
      </c>
      <c r="I26" s="31">
        <v>300</v>
      </c>
      <c r="J26" s="182">
        <v>44470</v>
      </c>
      <c r="K26" s="31">
        <v>25</v>
      </c>
      <c r="L26" s="31" t="s">
        <v>60</v>
      </c>
    </row>
    <row r="27" spans="1:12" ht="16.5" customHeight="1" thickBot="1">
      <c r="A27" s="583" t="s">
        <v>442</v>
      </c>
      <c r="B27" s="584"/>
      <c r="C27" s="584"/>
      <c r="D27" s="584"/>
      <c r="E27" s="584"/>
      <c r="F27" s="584"/>
      <c r="G27" s="585"/>
      <c r="H27" s="410">
        <f>SUM(H24:H26)</f>
        <v>118014.32999999999</v>
      </c>
      <c r="I27" s="233"/>
      <c r="J27" s="422"/>
      <c r="K27" s="233"/>
      <c r="L27" s="423"/>
    </row>
    <row r="28" spans="1:12" ht="33">
      <c r="A28" s="24">
        <v>13</v>
      </c>
      <c r="B28" s="185">
        <v>44498</v>
      </c>
      <c r="C28" s="160" t="s">
        <v>612</v>
      </c>
      <c r="D28" s="27" t="s">
        <v>39</v>
      </c>
      <c r="E28" s="24" t="s">
        <v>405</v>
      </c>
      <c r="F28" s="37" t="s">
        <v>23</v>
      </c>
      <c r="G28" s="37" t="s">
        <v>23</v>
      </c>
      <c r="H28" s="402">
        <v>101360.11</v>
      </c>
      <c r="I28" s="24">
        <v>296</v>
      </c>
      <c r="J28" s="185">
        <v>44470</v>
      </c>
      <c r="K28" s="30">
        <v>26</v>
      </c>
      <c r="L28" s="30" t="s">
        <v>60</v>
      </c>
    </row>
    <row r="29" spans="1:12" ht="33">
      <c r="A29" s="60">
        <v>14</v>
      </c>
      <c r="B29" s="185">
        <v>44498</v>
      </c>
      <c r="C29" s="160" t="s">
        <v>613</v>
      </c>
      <c r="D29" s="64" t="s">
        <v>39</v>
      </c>
      <c r="E29" s="60" t="s">
        <v>406</v>
      </c>
      <c r="F29" s="80" t="s">
        <v>23</v>
      </c>
      <c r="G29" s="80" t="s">
        <v>23</v>
      </c>
      <c r="H29" s="397">
        <v>53110.06</v>
      </c>
      <c r="I29" s="60">
        <v>295</v>
      </c>
      <c r="J29" s="182">
        <v>44470</v>
      </c>
      <c r="K29" s="61">
        <v>22</v>
      </c>
      <c r="L29" s="61" t="s">
        <v>21</v>
      </c>
    </row>
    <row r="30" spans="1:12" ht="33">
      <c r="A30" s="60">
        <v>15</v>
      </c>
      <c r="B30" s="185">
        <v>44498</v>
      </c>
      <c r="C30" s="160" t="s">
        <v>614</v>
      </c>
      <c r="D30" s="64" t="s">
        <v>39</v>
      </c>
      <c r="E30" s="60" t="s">
        <v>407</v>
      </c>
      <c r="F30" s="80" t="s">
        <v>23</v>
      </c>
      <c r="G30" s="80" t="s">
        <v>23</v>
      </c>
      <c r="H30" s="397">
        <v>188703.6</v>
      </c>
      <c r="I30" s="60">
        <v>294</v>
      </c>
      <c r="J30" s="182">
        <v>44470</v>
      </c>
      <c r="K30" s="61">
        <v>43.5</v>
      </c>
      <c r="L30" s="61" t="s">
        <v>60</v>
      </c>
    </row>
    <row r="31" spans="1:12" ht="33">
      <c r="A31" s="60">
        <v>16</v>
      </c>
      <c r="B31" s="185">
        <v>44498</v>
      </c>
      <c r="C31" s="160" t="s">
        <v>615</v>
      </c>
      <c r="D31" s="64" t="s">
        <v>39</v>
      </c>
      <c r="E31" s="60" t="s">
        <v>102</v>
      </c>
      <c r="F31" s="80" t="s">
        <v>23</v>
      </c>
      <c r="G31" s="80" t="s">
        <v>23</v>
      </c>
      <c r="H31" s="397">
        <v>142833.26</v>
      </c>
      <c r="I31" s="60">
        <v>293</v>
      </c>
      <c r="J31" s="182">
        <v>44470</v>
      </c>
      <c r="K31" s="61">
        <v>57</v>
      </c>
      <c r="L31" s="61" t="s">
        <v>21</v>
      </c>
    </row>
    <row r="32" spans="1:12" ht="16.5">
      <c r="A32" s="60">
        <v>17</v>
      </c>
      <c r="B32" s="185">
        <v>44498</v>
      </c>
      <c r="C32" s="160" t="s">
        <v>616</v>
      </c>
      <c r="D32" s="64" t="s">
        <v>39</v>
      </c>
      <c r="E32" s="60" t="s">
        <v>196</v>
      </c>
      <c r="F32" s="80" t="s">
        <v>23</v>
      </c>
      <c r="G32" s="80" t="s">
        <v>23</v>
      </c>
      <c r="H32" s="397">
        <v>537427.86</v>
      </c>
      <c r="I32" s="60">
        <v>284</v>
      </c>
      <c r="J32" s="182">
        <v>44470</v>
      </c>
      <c r="K32" s="61">
        <v>1256</v>
      </c>
      <c r="L32" s="61" t="s">
        <v>60</v>
      </c>
    </row>
    <row r="33" spans="1:12" ht="16.5">
      <c r="A33" s="60">
        <v>18</v>
      </c>
      <c r="B33" s="185">
        <v>44498</v>
      </c>
      <c r="C33" s="78" t="s">
        <v>617</v>
      </c>
      <c r="D33" s="64" t="s">
        <v>39</v>
      </c>
      <c r="E33" s="80" t="s">
        <v>408</v>
      </c>
      <c r="F33" s="80" t="s">
        <v>23</v>
      </c>
      <c r="G33" s="80" t="s">
        <v>23</v>
      </c>
      <c r="H33" s="397">
        <v>40502.25</v>
      </c>
      <c r="I33" s="60">
        <v>282</v>
      </c>
      <c r="J33" s="182">
        <v>44470</v>
      </c>
      <c r="K33" s="61">
        <v>25</v>
      </c>
      <c r="L33" s="61" t="s">
        <v>60</v>
      </c>
    </row>
    <row r="34" spans="1:12" ht="33.75" thickBot="1">
      <c r="A34" s="60">
        <v>19</v>
      </c>
      <c r="B34" s="185">
        <v>44498</v>
      </c>
      <c r="C34" s="78" t="s">
        <v>618</v>
      </c>
      <c r="D34" s="64" t="s">
        <v>39</v>
      </c>
      <c r="E34" s="125" t="s">
        <v>409</v>
      </c>
      <c r="F34" s="80" t="s">
        <v>23</v>
      </c>
      <c r="G34" s="80" t="s">
        <v>23</v>
      </c>
      <c r="H34" s="397">
        <v>423213.11</v>
      </c>
      <c r="I34" s="60">
        <v>283</v>
      </c>
      <c r="J34" s="182">
        <v>44470</v>
      </c>
      <c r="K34" s="61">
        <v>454</v>
      </c>
      <c r="L34" s="61" t="s">
        <v>60</v>
      </c>
    </row>
    <row r="35" spans="1:12" ht="15" customHeight="1" thickBot="1">
      <c r="A35" s="560" t="s">
        <v>153</v>
      </c>
      <c r="B35" s="561"/>
      <c r="C35" s="561"/>
      <c r="D35" s="561"/>
      <c r="E35" s="561"/>
      <c r="F35" s="561"/>
      <c r="G35" s="562"/>
      <c r="H35" s="379">
        <f>SUM(H28:H34)</f>
        <v>1487150.25</v>
      </c>
      <c r="I35" s="389"/>
      <c r="J35" s="161"/>
      <c r="K35" s="57"/>
      <c r="L35" s="58"/>
    </row>
    <row r="36" spans="1:12" ht="46.5" customHeight="1">
      <c r="A36" s="128">
        <v>20</v>
      </c>
      <c r="B36" s="185">
        <v>44498</v>
      </c>
      <c r="C36" s="443" t="s">
        <v>619</v>
      </c>
      <c r="D36" s="64" t="s">
        <v>39</v>
      </c>
      <c r="E36" s="128" t="s">
        <v>410</v>
      </c>
      <c r="F36" s="37" t="s">
        <v>26</v>
      </c>
      <c r="G36" s="37" t="s">
        <v>26</v>
      </c>
      <c r="H36" s="401">
        <v>279779.96</v>
      </c>
      <c r="I36" s="128">
        <v>288</v>
      </c>
      <c r="J36" s="182">
        <v>44470</v>
      </c>
      <c r="K36" s="395">
        <v>336</v>
      </c>
      <c r="L36" s="395" t="s">
        <v>21</v>
      </c>
    </row>
    <row r="37" spans="1:12" ht="40.5" customHeight="1">
      <c r="A37" s="128">
        <v>21</v>
      </c>
      <c r="B37" s="185">
        <v>44498</v>
      </c>
      <c r="C37" s="443" t="s">
        <v>620</v>
      </c>
      <c r="D37" s="27" t="s">
        <v>39</v>
      </c>
      <c r="E37" s="134" t="s">
        <v>439</v>
      </c>
      <c r="F37" s="37" t="s">
        <v>26</v>
      </c>
      <c r="G37" s="37" t="s">
        <v>26</v>
      </c>
      <c r="H37" s="401">
        <v>347072.48</v>
      </c>
      <c r="I37" s="128">
        <v>303</v>
      </c>
      <c r="J37" s="182">
        <v>44470</v>
      </c>
      <c r="K37" s="395">
        <v>700</v>
      </c>
      <c r="L37" s="395" t="s">
        <v>97</v>
      </c>
    </row>
    <row r="38" spans="1:12" ht="36" customHeight="1">
      <c r="A38" s="128">
        <v>22</v>
      </c>
      <c r="B38" s="185">
        <v>44498</v>
      </c>
      <c r="C38" s="443" t="s">
        <v>621</v>
      </c>
      <c r="D38" s="27" t="s">
        <v>39</v>
      </c>
      <c r="E38" s="128" t="s">
        <v>411</v>
      </c>
      <c r="F38" s="37" t="s">
        <v>26</v>
      </c>
      <c r="G38" s="37" t="s">
        <v>26</v>
      </c>
      <c r="H38" s="401">
        <v>294608.5</v>
      </c>
      <c r="I38" s="128">
        <v>297</v>
      </c>
      <c r="J38" s="182">
        <v>44470</v>
      </c>
      <c r="K38" s="395">
        <v>18</v>
      </c>
      <c r="L38" s="395" t="s">
        <v>24</v>
      </c>
    </row>
    <row r="39" spans="1:12" ht="31.5" customHeight="1" thickBot="1">
      <c r="A39" s="24">
        <v>23</v>
      </c>
      <c r="B39" s="185">
        <v>44498</v>
      </c>
      <c r="C39" s="443" t="s">
        <v>621</v>
      </c>
      <c r="D39" s="27" t="s">
        <v>39</v>
      </c>
      <c r="E39" s="128" t="s">
        <v>412</v>
      </c>
      <c r="F39" s="37" t="s">
        <v>26</v>
      </c>
      <c r="G39" s="37" t="s">
        <v>26</v>
      </c>
      <c r="H39" s="372">
        <v>76927.93</v>
      </c>
      <c r="I39" s="24">
        <v>287</v>
      </c>
      <c r="J39" s="182">
        <v>44470</v>
      </c>
      <c r="K39" s="30">
        <v>16</v>
      </c>
      <c r="L39" s="30" t="s">
        <v>24</v>
      </c>
    </row>
    <row r="40" spans="1:12" ht="17.25" customHeight="1" thickBot="1">
      <c r="A40" s="557" t="s">
        <v>159</v>
      </c>
      <c r="B40" s="558"/>
      <c r="C40" s="558"/>
      <c r="D40" s="558"/>
      <c r="E40" s="558"/>
      <c r="F40" s="558"/>
      <c r="G40" s="566"/>
      <c r="H40" s="380">
        <f>SUM(H36:H39)</f>
        <v>998388.8699999999</v>
      </c>
      <c r="I40" s="385"/>
      <c r="J40" s="161"/>
      <c r="K40" s="57"/>
      <c r="L40" s="58"/>
    </row>
    <row r="41" spans="1:12" ht="62.25" customHeight="1" thickBot="1">
      <c r="A41" s="37">
        <v>24</v>
      </c>
      <c r="B41" s="185">
        <v>44498</v>
      </c>
      <c r="C41" s="160" t="s">
        <v>622</v>
      </c>
      <c r="D41" s="27" t="s">
        <v>39</v>
      </c>
      <c r="E41" s="37" t="s">
        <v>413</v>
      </c>
      <c r="F41" s="37" t="s">
        <v>371</v>
      </c>
      <c r="G41" s="37" t="s">
        <v>371</v>
      </c>
      <c r="H41" s="28">
        <v>95149.38</v>
      </c>
      <c r="I41" s="24">
        <v>271</v>
      </c>
      <c r="J41" s="182">
        <v>44470</v>
      </c>
      <c r="K41" s="30">
        <v>1</v>
      </c>
      <c r="L41" s="30" t="s">
        <v>24</v>
      </c>
    </row>
    <row r="42" spans="1:12" ht="17.25" customHeight="1" thickBot="1">
      <c r="A42" s="603" t="s">
        <v>375</v>
      </c>
      <c r="B42" s="604"/>
      <c r="C42" s="604"/>
      <c r="D42" s="604"/>
      <c r="E42" s="604"/>
      <c r="F42" s="604"/>
      <c r="G42" s="605"/>
      <c r="H42" s="378">
        <f>SUM(H41:H41)</f>
        <v>95149.38</v>
      </c>
      <c r="I42" s="365"/>
      <c r="J42" s="366"/>
      <c r="K42" s="367"/>
      <c r="L42" s="368"/>
    </row>
    <row r="43" spans="1:12" ht="33">
      <c r="A43" s="24">
        <v>25</v>
      </c>
      <c r="B43" s="185">
        <v>44498</v>
      </c>
      <c r="C43" s="294" t="s">
        <v>623</v>
      </c>
      <c r="D43" s="27" t="s">
        <v>39</v>
      </c>
      <c r="E43" s="37" t="s">
        <v>414</v>
      </c>
      <c r="F43" s="24" t="s">
        <v>216</v>
      </c>
      <c r="G43" s="80" t="s">
        <v>23</v>
      </c>
      <c r="H43" s="402">
        <v>98777.13</v>
      </c>
      <c r="I43" s="295">
        <v>277</v>
      </c>
      <c r="J43" s="182">
        <v>44470</v>
      </c>
      <c r="K43" s="202">
        <v>77.5</v>
      </c>
      <c r="L43" s="61" t="s">
        <v>21</v>
      </c>
    </row>
    <row r="44" spans="1:12" ht="33">
      <c r="A44" s="24">
        <v>26</v>
      </c>
      <c r="B44" s="185">
        <v>44498</v>
      </c>
      <c r="C44" s="440" t="s">
        <v>624</v>
      </c>
      <c r="D44" s="64" t="s">
        <v>39</v>
      </c>
      <c r="E44" s="37" t="s">
        <v>415</v>
      </c>
      <c r="F44" s="60" t="s">
        <v>216</v>
      </c>
      <c r="G44" s="80" t="s">
        <v>23</v>
      </c>
      <c r="H44" s="402">
        <v>56140.75</v>
      </c>
      <c r="I44" s="295">
        <v>276</v>
      </c>
      <c r="J44" s="182">
        <v>44470</v>
      </c>
      <c r="K44" s="202">
        <v>36</v>
      </c>
      <c r="L44" s="61" t="s">
        <v>21</v>
      </c>
    </row>
    <row r="45" spans="1:12" ht="33">
      <c r="A45" s="24">
        <v>27</v>
      </c>
      <c r="B45" s="185">
        <v>44498</v>
      </c>
      <c r="C45" s="440" t="s">
        <v>625</v>
      </c>
      <c r="D45" s="64" t="s">
        <v>39</v>
      </c>
      <c r="E45" s="60" t="s">
        <v>197</v>
      </c>
      <c r="F45" s="60" t="s">
        <v>216</v>
      </c>
      <c r="G45" s="80" t="s">
        <v>20</v>
      </c>
      <c r="H45" s="402">
        <v>194444.49</v>
      </c>
      <c r="I45" s="295">
        <v>275</v>
      </c>
      <c r="J45" s="182">
        <v>44470</v>
      </c>
      <c r="K45" s="202">
        <v>207</v>
      </c>
      <c r="L45" s="61" t="s">
        <v>60</v>
      </c>
    </row>
    <row r="46" spans="1:12" ht="16.5">
      <c r="A46" s="24">
        <v>28</v>
      </c>
      <c r="B46" s="185">
        <v>44498</v>
      </c>
      <c r="C46" s="190" t="s">
        <v>626</v>
      </c>
      <c r="D46" s="64" t="s">
        <v>39</v>
      </c>
      <c r="E46" s="60" t="s">
        <v>200</v>
      </c>
      <c r="F46" s="60" t="s">
        <v>216</v>
      </c>
      <c r="G46" s="80" t="s">
        <v>96</v>
      </c>
      <c r="H46" s="402">
        <v>460456.39</v>
      </c>
      <c r="I46" s="295">
        <v>274</v>
      </c>
      <c r="J46" s="182">
        <v>44470</v>
      </c>
      <c r="K46" s="202">
        <v>610</v>
      </c>
      <c r="L46" s="61" t="s">
        <v>60</v>
      </c>
    </row>
    <row r="47" spans="1:12" ht="16.5">
      <c r="A47" s="24">
        <v>29</v>
      </c>
      <c r="B47" s="185">
        <v>44498</v>
      </c>
      <c r="C47" s="190" t="s">
        <v>627</v>
      </c>
      <c r="D47" s="27" t="s">
        <v>39</v>
      </c>
      <c r="E47" s="37" t="s">
        <v>416</v>
      </c>
      <c r="F47" s="24" t="s">
        <v>216</v>
      </c>
      <c r="G47" s="37" t="s">
        <v>26</v>
      </c>
      <c r="H47" s="402">
        <v>42455.72</v>
      </c>
      <c r="I47" s="295">
        <v>273</v>
      </c>
      <c r="J47" s="182">
        <v>44470</v>
      </c>
      <c r="K47" s="202">
        <v>10</v>
      </c>
      <c r="L47" s="61" t="s">
        <v>60</v>
      </c>
    </row>
    <row r="48" spans="1:12" ht="17.25" thickBot="1">
      <c r="A48" s="24">
        <v>30</v>
      </c>
      <c r="B48" s="185">
        <v>44498</v>
      </c>
      <c r="C48" s="190" t="s">
        <v>706</v>
      </c>
      <c r="D48" s="64" t="s">
        <v>39</v>
      </c>
      <c r="E48" s="37" t="s">
        <v>417</v>
      </c>
      <c r="F48" s="60" t="s">
        <v>216</v>
      </c>
      <c r="G48" s="80" t="s">
        <v>23</v>
      </c>
      <c r="H48" s="403">
        <v>52592.96</v>
      </c>
      <c r="I48" s="198">
        <v>272</v>
      </c>
      <c r="J48" s="192">
        <v>44470</v>
      </c>
      <c r="K48" s="201">
        <v>11.7</v>
      </c>
      <c r="L48" s="35" t="s">
        <v>60</v>
      </c>
    </row>
    <row r="49" spans="1:12" ht="17.25" thickBot="1">
      <c r="A49" s="560" t="s">
        <v>217</v>
      </c>
      <c r="B49" s="561"/>
      <c r="C49" s="561"/>
      <c r="D49" s="561"/>
      <c r="E49" s="561"/>
      <c r="F49" s="561"/>
      <c r="G49" s="582"/>
      <c r="H49" s="383">
        <f>SUM(H43:H48)</f>
        <v>904867.44</v>
      </c>
      <c r="I49" s="375"/>
      <c r="J49" s="375"/>
      <c r="K49" s="375"/>
      <c r="L49" s="396"/>
    </row>
    <row r="50" spans="1:12" ht="33.75" thickBot="1">
      <c r="A50" s="44">
        <v>31</v>
      </c>
      <c r="B50" s="184">
        <v>44498</v>
      </c>
      <c r="C50" s="42" t="s">
        <v>780</v>
      </c>
      <c r="D50" s="98" t="s">
        <v>39</v>
      </c>
      <c r="E50" s="44" t="s">
        <v>427</v>
      </c>
      <c r="F50" s="44" t="s">
        <v>428</v>
      </c>
      <c r="G50" s="44" t="s">
        <v>29</v>
      </c>
      <c r="H50" s="403">
        <v>349901</v>
      </c>
      <c r="I50" s="407">
        <v>142</v>
      </c>
      <c r="J50" s="408">
        <v>44378</v>
      </c>
      <c r="K50" s="407">
        <v>874</v>
      </c>
      <c r="L50" s="43" t="s">
        <v>60</v>
      </c>
    </row>
    <row r="51" spans="1:12" ht="17.25" thickBot="1">
      <c r="A51" s="583" t="s">
        <v>429</v>
      </c>
      <c r="B51" s="584"/>
      <c r="C51" s="584"/>
      <c r="D51" s="584"/>
      <c r="E51" s="584"/>
      <c r="F51" s="584"/>
      <c r="G51" s="585"/>
      <c r="H51" s="410">
        <f>SUM(H50)</f>
        <v>349901</v>
      </c>
      <c r="I51" s="411"/>
      <c r="J51" s="412"/>
      <c r="K51" s="413"/>
      <c r="L51" s="414"/>
    </row>
    <row r="52" spans="1:12" ht="33">
      <c r="A52" s="24">
        <v>32</v>
      </c>
      <c r="B52" s="185">
        <v>44498</v>
      </c>
      <c r="C52" s="160" t="s">
        <v>781</v>
      </c>
      <c r="D52" s="64" t="s">
        <v>39</v>
      </c>
      <c r="E52" s="24" t="s">
        <v>430</v>
      </c>
      <c r="F52" s="24" t="s">
        <v>22</v>
      </c>
      <c r="G52" s="24" t="s">
        <v>106</v>
      </c>
      <c r="H52" s="402">
        <v>197317.41</v>
      </c>
      <c r="I52" s="406">
        <v>269</v>
      </c>
      <c r="J52" s="182">
        <v>44470</v>
      </c>
      <c r="K52" s="406">
        <v>122</v>
      </c>
      <c r="L52" s="28" t="s">
        <v>60</v>
      </c>
    </row>
    <row r="53" spans="1:12" ht="33.75" thickBot="1">
      <c r="A53" s="31">
        <v>33</v>
      </c>
      <c r="B53" s="184">
        <v>44498</v>
      </c>
      <c r="C53" s="42" t="s">
        <v>782</v>
      </c>
      <c r="D53" s="76" t="s">
        <v>39</v>
      </c>
      <c r="E53" s="31" t="s">
        <v>431</v>
      </c>
      <c r="F53" s="44" t="s">
        <v>22</v>
      </c>
      <c r="G53" s="44" t="s">
        <v>106</v>
      </c>
      <c r="H53" s="415">
        <v>93138.54</v>
      </c>
      <c r="I53" s="407">
        <v>270</v>
      </c>
      <c r="J53" s="192">
        <v>44470</v>
      </c>
      <c r="K53" s="416">
        <v>147</v>
      </c>
      <c r="L53" s="33" t="s">
        <v>60</v>
      </c>
    </row>
    <row r="54" spans="1:12" ht="17.25" thickBot="1">
      <c r="A54" s="583" t="s">
        <v>224</v>
      </c>
      <c r="B54" s="584"/>
      <c r="C54" s="584"/>
      <c r="D54" s="584"/>
      <c r="E54" s="584"/>
      <c r="F54" s="584"/>
      <c r="G54" s="585"/>
      <c r="H54" s="410">
        <f>SUM(H52:H53)</f>
        <v>290455.95</v>
      </c>
      <c r="I54" s="411"/>
      <c r="J54" s="412"/>
      <c r="K54" s="413"/>
      <c r="L54" s="414"/>
    </row>
    <row r="55" spans="1:12" ht="40.5" customHeight="1" thickBot="1">
      <c r="A55" s="44">
        <v>34</v>
      </c>
      <c r="B55" s="184">
        <v>44498</v>
      </c>
      <c r="C55" s="41" t="s">
        <v>699</v>
      </c>
      <c r="D55" s="98" t="s">
        <v>39</v>
      </c>
      <c r="E55" s="125" t="s">
        <v>433</v>
      </c>
      <c r="F55" s="44" t="s">
        <v>432</v>
      </c>
      <c r="G55" s="125" t="s">
        <v>26</v>
      </c>
      <c r="H55" s="403">
        <v>189231.33</v>
      </c>
      <c r="I55" s="407">
        <v>268</v>
      </c>
      <c r="J55" s="192">
        <v>44470</v>
      </c>
      <c r="K55" s="407">
        <v>78</v>
      </c>
      <c r="L55" s="43" t="s">
        <v>97</v>
      </c>
    </row>
    <row r="56" spans="1:12" ht="17.25" thickBot="1">
      <c r="A56" s="583" t="s">
        <v>434</v>
      </c>
      <c r="B56" s="584"/>
      <c r="C56" s="584"/>
      <c r="D56" s="584"/>
      <c r="E56" s="584"/>
      <c r="F56" s="584"/>
      <c r="G56" s="585"/>
      <c r="H56" s="410">
        <f>SUM(H55)</f>
        <v>189231.33</v>
      </c>
      <c r="I56" s="411"/>
      <c r="J56" s="412"/>
      <c r="K56" s="413"/>
      <c r="L56" s="414"/>
    </row>
    <row r="57" spans="1:12" ht="48.75" customHeight="1" thickBot="1">
      <c r="A57" s="44">
        <v>35</v>
      </c>
      <c r="B57" s="184">
        <v>44498</v>
      </c>
      <c r="C57" s="42" t="s">
        <v>783</v>
      </c>
      <c r="D57" s="76" t="s">
        <v>39</v>
      </c>
      <c r="E57" s="44" t="s">
        <v>435</v>
      </c>
      <c r="F57" s="44" t="s">
        <v>436</v>
      </c>
      <c r="G57" s="82" t="s">
        <v>96</v>
      </c>
      <c r="H57" s="403">
        <v>115119.1</v>
      </c>
      <c r="I57" s="417" t="s">
        <v>437</v>
      </c>
      <c r="J57" s="408">
        <v>44479</v>
      </c>
      <c r="K57" s="407">
        <v>1</v>
      </c>
      <c r="L57" s="409" t="s">
        <v>24</v>
      </c>
    </row>
    <row r="58" spans="1:12" ht="17.25" thickBot="1">
      <c r="A58" s="583" t="s">
        <v>438</v>
      </c>
      <c r="B58" s="584"/>
      <c r="C58" s="584"/>
      <c r="D58" s="584"/>
      <c r="E58" s="584"/>
      <c r="F58" s="584"/>
      <c r="G58" s="585"/>
      <c r="H58" s="410">
        <f>SUM(H57)</f>
        <v>115119.1</v>
      </c>
      <c r="I58" s="411"/>
      <c r="J58" s="412"/>
      <c r="K58" s="413"/>
      <c r="L58" s="414"/>
    </row>
    <row r="59" spans="1:12" ht="45" customHeight="1" thickBot="1">
      <c r="A59" s="95">
        <v>36</v>
      </c>
      <c r="B59" s="185">
        <v>44498</v>
      </c>
      <c r="C59" s="352" t="s">
        <v>778</v>
      </c>
      <c r="D59" s="27" t="s">
        <v>39</v>
      </c>
      <c r="E59" s="109" t="s">
        <v>418</v>
      </c>
      <c r="F59" s="95" t="s">
        <v>419</v>
      </c>
      <c r="G59" s="37" t="s">
        <v>96</v>
      </c>
      <c r="H59" s="404">
        <v>628880</v>
      </c>
      <c r="I59" s="206" t="s">
        <v>420</v>
      </c>
      <c r="J59" s="350">
        <v>44440</v>
      </c>
      <c r="K59" s="351">
        <v>78</v>
      </c>
      <c r="L59" s="107" t="s">
        <v>60</v>
      </c>
    </row>
    <row r="60" spans="1:12" ht="17.25" thickBot="1">
      <c r="A60" s="560" t="s">
        <v>421</v>
      </c>
      <c r="B60" s="561"/>
      <c r="C60" s="561"/>
      <c r="D60" s="561"/>
      <c r="E60" s="561"/>
      <c r="F60" s="561"/>
      <c r="G60" s="582"/>
      <c r="H60" s="383">
        <f>SUM(H59)</f>
        <v>628880</v>
      </c>
      <c r="I60" s="38"/>
      <c r="J60" s="38"/>
      <c r="K60" s="38"/>
      <c r="L60" s="393"/>
    </row>
    <row r="61" spans="1:12" ht="33">
      <c r="A61" s="24">
        <v>37</v>
      </c>
      <c r="B61" s="185">
        <v>44498</v>
      </c>
      <c r="C61" s="160" t="s">
        <v>784</v>
      </c>
      <c r="D61" s="27" t="s">
        <v>39</v>
      </c>
      <c r="E61" s="24" t="s">
        <v>422</v>
      </c>
      <c r="F61" s="24" t="s">
        <v>423</v>
      </c>
      <c r="G61" s="37" t="s">
        <v>96</v>
      </c>
      <c r="H61" s="405">
        <v>38900</v>
      </c>
      <c r="I61" s="317">
        <v>1</v>
      </c>
      <c r="J61" s="185">
        <v>44490</v>
      </c>
      <c r="K61" s="317">
        <v>10</v>
      </c>
      <c r="L61" s="28" t="s">
        <v>24</v>
      </c>
    </row>
    <row r="62" spans="1:12" ht="33.75" thickBot="1">
      <c r="A62" s="24">
        <v>38</v>
      </c>
      <c r="B62" s="185">
        <v>44498</v>
      </c>
      <c r="C62" s="441" t="s">
        <v>785</v>
      </c>
      <c r="D62" s="369" t="s">
        <v>39</v>
      </c>
      <c r="E62" s="95" t="s">
        <v>424</v>
      </c>
      <c r="F62" s="60" t="s">
        <v>423</v>
      </c>
      <c r="G62" s="37" t="s">
        <v>26</v>
      </c>
      <c r="H62" s="398">
        <v>49800</v>
      </c>
      <c r="I62" s="370">
        <v>2</v>
      </c>
      <c r="J62" s="184">
        <v>44490</v>
      </c>
      <c r="K62" s="370">
        <v>14</v>
      </c>
      <c r="L62" s="371" t="s">
        <v>24</v>
      </c>
    </row>
    <row r="63" spans="1:12" ht="17.25" thickBot="1">
      <c r="A63" s="560" t="s">
        <v>787</v>
      </c>
      <c r="B63" s="561"/>
      <c r="C63" s="561"/>
      <c r="D63" s="561"/>
      <c r="E63" s="561"/>
      <c r="F63" s="561"/>
      <c r="G63" s="562"/>
      <c r="H63" s="376">
        <f>SUM(H61:H62)</f>
        <v>88700</v>
      </c>
      <c r="I63" s="377"/>
      <c r="J63" s="345"/>
      <c r="K63" s="345"/>
      <c r="L63" s="346"/>
    </row>
    <row r="64" spans="1:12" ht="42" customHeight="1">
      <c r="A64" s="24">
        <v>39</v>
      </c>
      <c r="B64" s="185">
        <v>44498</v>
      </c>
      <c r="C64" s="207" t="s">
        <v>779</v>
      </c>
      <c r="D64" s="64" t="s">
        <v>39</v>
      </c>
      <c r="E64" s="37" t="s">
        <v>425</v>
      </c>
      <c r="F64" s="24" t="s">
        <v>392</v>
      </c>
      <c r="G64" s="80" t="s">
        <v>96</v>
      </c>
      <c r="H64" s="372">
        <v>85000</v>
      </c>
      <c r="I64" s="202">
        <v>290</v>
      </c>
      <c r="J64" s="182">
        <v>44470</v>
      </c>
      <c r="K64" s="202">
        <v>1</v>
      </c>
      <c r="L64" s="270" t="s">
        <v>24</v>
      </c>
    </row>
    <row r="65" spans="1:12" ht="33">
      <c r="A65" s="60">
        <v>40</v>
      </c>
      <c r="B65" s="185">
        <v>44498</v>
      </c>
      <c r="C65" s="77" t="s">
        <v>740</v>
      </c>
      <c r="D65" s="64" t="s">
        <v>39</v>
      </c>
      <c r="E65" s="37" t="s">
        <v>426</v>
      </c>
      <c r="F65" s="24" t="s">
        <v>392</v>
      </c>
      <c r="G65" s="80" t="s">
        <v>23</v>
      </c>
      <c r="H65" s="373">
        <v>82100</v>
      </c>
      <c r="I65" s="266">
        <v>291</v>
      </c>
      <c r="J65" s="182">
        <v>44470</v>
      </c>
      <c r="K65" s="266">
        <v>1</v>
      </c>
      <c r="L65" s="267" t="s">
        <v>24</v>
      </c>
    </row>
    <row r="66" spans="1:12" ht="33.75" thickBot="1">
      <c r="A66" s="60">
        <v>41</v>
      </c>
      <c r="B66" s="185">
        <v>44498</v>
      </c>
      <c r="C66" s="78" t="s">
        <v>786</v>
      </c>
      <c r="D66" s="64" t="s">
        <v>39</v>
      </c>
      <c r="E66" s="37" t="s">
        <v>393</v>
      </c>
      <c r="F66" s="24" t="s">
        <v>392</v>
      </c>
      <c r="G66" s="80" t="s">
        <v>23</v>
      </c>
      <c r="H66" s="373">
        <v>68000</v>
      </c>
      <c r="I66" s="266">
        <v>292</v>
      </c>
      <c r="J66" s="182">
        <v>44470</v>
      </c>
      <c r="K66" s="266">
        <v>1</v>
      </c>
      <c r="L66" s="267" t="s">
        <v>24</v>
      </c>
    </row>
    <row r="67" spans="1:12" ht="17.25" thickBot="1">
      <c r="A67" s="560" t="s">
        <v>219</v>
      </c>
      <c r="B67" s="561"/>
      <c r="C67" s="561"/>
      <c r="D67" s="561"/>
      <c r="E67" s="561"/>
      <c r="F67" s="561"/>
      <c r="G67" s="562"/>
      <c r="H67" s="375">
        <f>SUM(H64:H66)</f>
        <v>235100</v>
      </c>
      <c r="I67" s="195"/>
      <c r="J67" s="195"/>
      <c r="K67" s="195"/>
      <c r="L67" s="196"/>
    </row>
    <row r="68" spans="1:12" ht="17.25" thickBot="1">
      <c r="A68" s="583" t="s">
        <v>225</v>
      </c>
      <c r="B68" s="584"/>
      <c r="C68" s="584"/>
      <c r="D68" s="584"/>
      <c r="E68" s="584"/>
      <c r="F68" s="584"/>
      <c r="G68" s="585"/>
      <c r="H68" s="194">
        <f>H18+H23+H27+H35+H40+H42+H49+H51+H54+H56+H58+H60+H63+H67</f>
        <v>6186896.54</v>
      </c>
      <c r="I68" s="195"/>
      <c r="J68" s="195"/>
      <c r="K68" s="195"/>
      <c r="L68" s="196"/>
    </row>
    <row r="69" spans="1:12" ht="15.75">
      <c r="A69" s="10" t="s">
        <v>10</v>
      </c>
      <c r="B69" s="1"/>
      <c r="C69" s="1"/>
      <c r="D69" s="1"/>
      <c r="E69" s="1"/>
      <c r="F69" s="388"/>
      <c r="G69" s="387"/>
      <c r="H69" s="1"/>
      <c r="I69" s="1"/>
      <c r="J69" s="1"/>
      <c r="K69" s="1"/>
      <c r="L69" s="1"/>
    </row>
    <row r="70" spans="1:16" ht="15.75">
      <c r="A70" s="10"/>
      <c r="B70" s="1"/>
      <c r="C70" s="1"/>
      <c r="D70" s="1"/>
      <c r="E70" s="5" t="s">
        <v>44</v>
      </c>
      <c r="F70" s="5"/>
      <c r="G70" s="5"/>
      <c r="H70" s="5"/>
      <c r="I70" s="262"/>
      <c r="J70" s="262"/>
      <c r="K70" s="5"/>
      <c r="L70" s="5"/>
      <c r="M70" s="5"/>
      <c r="N70" s="5"/>
      <c r="O70" s="5"/>
      <c r="P70" s="5"/>
    </row>
    <row r="71" spans="1:12" ht="16.5">
      <c r="A71" s="594"/>
      <c r="B71" s="594"/>
      <c r="C71" s="262"/>
      <c r="D71" s="324"/>
      <c r="E71" s="262"/>
      <c r="F71" s="567"/>
      <c r="G71" s="567"/>
      <c r="H71" s="567"/>
      <c r="I71" s="567"/>
      <c r="J71" s="567"/>
      <c r="K71" s="1"/>
      <c r="L71" s="1"/>
    </row>
    <row r="72" spans="1:12" ht="18.75">
      <c r="A72" s="594"/>
      <c r="B72" s="594"/>
      <c r="C72" s="261"/>
      <c r="D72" s="275"/>
      <c r="F72" s="567"/>
      <c r="G72" s="567"/>
      <c r="H72" s="567"/>
      <c r="I72" s="567"/>
      <c r="J72" s="567"/>
      <c r="K72" s="1"/>
      <c r="L72" s="1"/>
    </row>
    <row r="73" spans="1:12" ht="15.75">
      <c r="A73" s="519"/>
      <c r="B73" s="519"/>
      <c r="C73" s="519"/>
      <c r="D73" s="519"/>
      <c r="E73" s="519"/>
      <c r="F73" s="519"/>
      <c r="G73" s="519"/>
      <c r="H73" s="519"/>
      <c r="I73" s="519"/>
      <c r="J73" s="519"/>
      <c r="K73" s="519"/>
      <c r="L73" s="519"/>
    </row>
    <row r="78" ht="15">
      <c r="H78" s="250"/>
    </row>
    <row r="79" ht="15">
      <c r="H79" s="250"/>
    </row>
    <row r="108" ht="15">
      <c r="R108" t="s">
        <v>4</v>
      </c>
    </row>
  </sheetData>
  <sheetProtection/>
  <mergeCells count="39">
    <mergeCell ref="A73:L73"/>
    <mergeCell ref="A35:G35"/>
    <mergeCell ref="A40:G40"/>
    <mergeCell ref="A42:G42"/>
    <mergeCell ref="A49:G49"/>
    <mergeCell ref="A60:G60"/>
    <mergeCell ref="A63:G63"/>
    <mergeCell ref="A67:G67"/>
    <mergeCell ref="A68:G68"/>
    <mergeCell ref="A71:B71"/>
    <mergeCell ref="F71:J72"/>
    <mergeCell ref="A72:B72"/>
    <mergeCell ref="A51:G51"/>
    <mergeCell ref="A54:G54"/>
    <mergeCell ref="A56:G56"/>
    <mergeCell ref="A58:G58"/>
    <mergeCell ref="K9:L10"/>
    <mergeCell ref="H10:H11"/>
    <mergeCell ref="I10:I11"/>
    <mergeCell ref="J10:J11"/>
    <mergeCell ref="A18:G18"/>
    <mergeCell ref="A23:G23"/>
    <mergeCell ref="A27:G27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1968503937007874" top="0.7480314960629921" bottom="0.31496062992125984" header="0.31496062992125984" footer="0.31496062992125984"/>
  <pageSetup horizontalDpi="180" verticalDpi="180" orientation="landscape" paperSize="9" scale="74" r:id="rId1"/>
  <colBreaks count="1" manualBreakCount="1">
    <brk id="12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1"/>
  <sheetViews>
    <sheetView view="pageBreakPreview" zoomScale="130" zoomScaleSheetLayoutView="130" zoomScalePageLayoutView="0" workbookViewId="0" topLeftCell="A1">
      <selection activeCell="G1" sqref="G1:G65536"/>
    </sheetView>
  </sheetViews>
  <sheetFormatPr defaultColWidth="9.140625" defaultRowHeight="15"/>
  <cols>
    <col min="1" max="1" width="5.8515625" style="0" customWidth="1"/>
    <col min="2" max="2" width="11.8515625" style="0" customWidth="1"/>
    <col min="3" max="3" width="23.7109375" style="0" customWidth="1"/>
    <col min="4" max="4" width="13.421875" style="0" customWidth="1"/>
    <col min="5" max="5" width="34.7109375" style="0" customWidth="1"/>
    <col min="6" max="6" width="25.57421875" style="248" hidden="1" customWidth="1"/>
    <col min="7" max="7" width="25.140625" style="0" hidden="1" customWidth="1"/>
    <col min="8" max="8" width="13.8515625" style="0" customWidth="1"/>
    <col min="9" max="9" width="9.421875" style="0" bestFit="1" customWidth="1"/>
    <col min="10" max="11" width="9.8515625" style="0" bestFit="1" customWidth="1"/>
  </cols>
  <sheetData>
    <row r="1" spans="1:12" ht="15.75">
      <c r="A1" s="1"/>
      <c r="B1" s="1"/>
      <c r="C1" s="435"/>
      <c r="D1" s="1"/>
      <c r="E1" s="1"/>
      <c r="F1" s="436"/>
      <c r="G1" s="435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567"/>
      <c r="G2" s="435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567"/>
      <c r="G3" s="435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436"/>
      <c r="G4" s="435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436"/>
      <c r="G5" s="435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436"/>
      <c r="G6" s="435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431"/>
      <c r="L7" s="431"/>
    </row>
    <row r="8" spans="1:12" ht="16.5" thickBot="1">
      <c r="A8" s="477" t="s">
        <v>555</v>
      </c>
      <c r="B8" s="477"/>
      <c r="C8" s="477"/>
      <c r="D8" s="477"/>
      <c r="E8" s="477"/>
      <c r="F8" s="477"/>
      <c r="G8" s="477"/>
      <c r="H8" s="477"/>
      <c r="I8" s="477"/>
      <c r="J8" s="434"/>
      <c r="K8" s="431"/>
      <c r="L8" s="431"/>
    </row>
    <row r="9" spans="1:12" ht="15.75" thickBot="1">
      <c r="A9" s="478" t="s">
        <v>15</v>
      </c>
      <c r="B9" s="481" t="s">
        <v>6</v>
      </c>
      <c r="C9" s="484" t="s">
        <v>8</v>
      </c>
      <c r="D9" s="589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.75" thickBot="1">
      <c r="A10" s="479"/>
      <c r="B10" s="482"/>
      <c r="C10" s="485"/>
      <c r="D10" s="590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15.75" thickBot="1">
      <c r="A11" s="480"/>
      <c r="B11" s="483"/>
      <c r="C11" s="486"/>
      <c r="D11" s="591"/>
      <c r="E11" s="483"/>
      <c r="F11" s="492"/>
      <c r="G11" s="495"/>
      <c r="H11" s="502"/>
      <c r="I11" s="480"/>
      <c r="J11" s="480"/>
      <c r="K11" s="17" t="s">
        <v>13</v>
      </c>
      <c r="L11" s="17" t="s">
        <v>14</v>
      </c>
    </row>
    <row r="12" spans="1:12" ht="15.75" thickBot="1">
      <c r="A12" s="18">
        <v>1</v>
      </c>
      <c r="B12" s="288">
        <v>2</v>
      </c>
      <c r="C12" s="19"/>
      <c r="D12" s="20">
        <v>4</v>
      </c>
      <c r="E12" s="21">
        <v>5</v>
      </c>
      <c r="F12" s="22">
        <v>6</v>
      </c>
      <c r="G12" s="19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33.75" thickBot="1">
      <c r="A13" s="212">
        <v>1</v>
      </c>
      <c r="B13" s="185">
        <v>44530</v>
      </c>
      <c r="C13" s="211" t="s">
        <v>639</v>
      </c>
      <c r="D13" s="150" t="s">
        <v>39</v>
      </c>
      <c r="E13" s="439" t="s">
        <v>556</v>
      </c>
      <c r="F13" s="152" t="s">
        <v>96</v>
      </c>
      <c r="G13" s="152" t="s">
        <v>96</v>
      </c>
      <c r="H13" s="399">
        <v>53271.15</v>
      </c>
      <c r="I13" s="212">
        <v>321</v>
      </c>
      <c r="J13" s="185">
        <v>44501</v>
      </c>
      <c r="K13" s="268">
        <v>1</v>
      </c>
      <c r="L13" s="212" t="s">
        <v>24</v>
      </c>
    </row>
    <row r="14" spans="1:12" ht="17.25" thickBot="1">
      <c r="A14" s="568" t="s">
        <v>19</v>
      </c>
      <c r="B14" s="569"/>
      <c r="C14" s="569"/>
      <c r="D14" s="569"/>
      <c r="E14" s="569"/>
      <c r="F14" s="569"/>
      <c r="G14" s="570"/>
      <c r="H14" s="381">
        <f>SUM(H13:H13)</f>
        <v>53271.15</v>
      </c>
      <c r="I14" s="433"/>
      <c r="J14" s="394"/>
      <c r="K14" s="437"/>
      <c r="L14" s="205"/>
    </row>
    <row r="15" spans="1:12" ht="33">
      <c r="A15" s="24">
        <v>2</v>
      </c>
      <c r="B15" s="185">
        <v>44530</v>
      </c>
      <c r="C15" s="160" t="s">
        <v>640</v>
      </c>
      <c r="D15" s="27" t="s">
        <v>39</v>
      </c>
      <c r="E15" s="152" t="s">
        <v>154</v>
      </c>
      <c r="F15" s="80" t="s">
        <v>106</v>
      </c>
      <c r="G15" s="80" t="s">
        <v>106</v>
      </c>
      <c r="H15" s="399">
        <v>169156.12</v>
      </c>
      <c r="I15" s="212">
        <v>314</v>
      </c>
      <c r="J15" s="182">
        <v>44501</v>
      </c>
      <c r="K15" s="212">
        <v>220</v>
      </c>
      <c r="L15" s="212" t="s">
        <v>60</v>
      </c>
    </row>
    <row r="16" spans="1:12" ht="33">
      <c r="A16" s="24">
        <v>3</v>
      </c>
      <c r="B16" s="185">
        <v>44530</v>
      </c>
      <c r="C16" s="160" t="s">
        <v>630</v>
      </c>
      <c r="D16" s="64" t="s">
        <v>39</v>
      </c>
      <c r="E16" s="80" t="s">
        <v>317</v>
      </c>
      <c r="F16" s="80" t="s">
        <v>106</v>
      </c>
      <c r="G16" s="80" t="s">
        <v>106</v>
      </c>
      <c r="H16" s="400">
        <v>126465.66</v>
      </c>
      <c r="I16" s="24">
        <v>335</v>
      </c>
      <c r="J16" s="182">
        <v>44501</v>
      </c>
      <c r="K16" s="24">
        <v>1</v>
      </c>
      <c r="L16" s="24" t="s">
        <v>24</v>
      </c>
    </row>
    <row r="17" spans="1:12" ht="33">
      <c r="A17" s="24">
        <v>4</v>
      </c>
      <c r="B17" s="185">
        <v>44530</v>
      </c>
      <c r="C17" s="160" t="s">
        <v>630</v>
      </c>
      <c r="D17" s="64" t="s">
        <v>39</v>
      </c>
      <c r="E17" s="80" t="s">
        <v>194</v>
      </c>
      <c r="F17" s="80" t="s">
        <v>106</v>
      </c>
      <c r="G17" s="80" t="s">
        <v>106</v>
      </c>
      <c r="H17" s="400">
        <v>75657.55</v>
      </c>
      <c r="I17" s="24">
        <v>336</v>
      </c>
      <c r="J17" s="182">
        <v>44501</v>
      </c>
      <c r="K17" s="24">
        <v>1</v>
      </c>
      <c r="L17" s="24" t="s">
        <v>24</v>
      </c>
    </row>
    <row r="18" spans="1:12" ht="33.75" thickBot="1">
      <c r="A18" s="60">
        <v>5</v>
      </c>
      <c r="B18" s="185">
        <v>44530</v>
      </c>
      <c r="C18" s="160" t="s">
        <v>641</v>
      </c>
      <c r="D18" s="64" t="s">
        <v>39</v>
      </c>
      <c r="E18" s="125" t="s">
        <v>628</v>
      </c>
      <c r="F18" s="80" t="s">
        <v>106</v>
      </c>
      <c r="G18" s="80" t="s">
        <v>106</v>
      </c>
      <c r="H18" s="373">
        <v>20683.46</v>
      </c>
      <c r="I18" s="60">
        <v>234</v>
      </c>
      <c r="J18" s="182">
        <v>44501</v>
      </c>
      <c r="K18" s="60">
        <v>11.3</v>
      </c>
      <c r="L18" s="60" t="s">
        <v>60</v>
      </c>
    </row>
    <row r="19" spans="1:12" ht="16.5" customHeight="1">
      <c r="A19" s="606" t="s">
        <v>142</v>
      </c>
      <c r="B19" s="607"/>
      <c r="C19" s="607"/>
      <c r="D19" s="607"/>
      <c r="E19" s="607"/>
      <c r="F19" s="607"/>
      <c r="G19" s="608"/>
      <c r="H19" s="418">
        <f>SUM(H15:H18)</f>
        <v>391962.79000000004</v>
      </c>
      <c r="I19" s="430"/>
      <c r="J19" s="419"/>
      <c r="K19" s="420"/>
      <c r="L19" s="421"/>
    </row>
    <row r="20" spans="1:12" ht="46.5" customHeight="1">
      <c r="A20" s="24">
        <v>6</v>
      </c>
      <c r="B20" s="185">
        <v>44530</v>
      </c>
      <c r="C20" s="160" t="s">
        <v>557</v>
      </c>
      <c r="D20" s="27" t="s">
        <v>39</v>
      </c>
      <c r="E20" s="37" t="s">
        <v>558</v>
      </c>
      <c r="F20" s="37" t="s">
        <v>110</v>
      </c>
      <c r="G20" s="37" t="s">
        <v>110</v>
      </c>
      <c r="H20" s="397">
        <v>120890.88</v>
      </c>
      <c r="I20" s="60">
        <v>309</v>
      </c>
      <c r="J20" s="182">
        <v>44501</v>
      </c>
      <c r="K20" s="60">
        <v>41</v>
      </c>
      <c r="L20" s="60" t="s">
        <v>21</v>
      </c>
    </row>
    <row r="21" spans="1:12" ht="46.5" customHeight="1">
      <c r="A21" s="24">
        <v>7</v>
      </c>
      <c r="B21" s="185">
        <v>44530</v>
      </c>
      <c r="C21" s="160" t="s">
        <v>557</v>
      </c>
      <c r="D21" s="27" t="s">
        <v>39</v>
      </c>
      <c r="E21" s="37" t="s">
        <v>642</v>
      </c>
      <c r="F21" s="37" t="s">
        <v>110</v>
      </c>
      <c r="G21" s="37" t="s">
        <v>110</v>
      </c>
      <c r="H21" s="397">
        <v>209129.29</v>
      </c>
      <c r="I21" s="60">
        <v>333</v>
      </c>
      <c r="J21" s="182">
        <v>44501</v>
      </c>
      <c r="K21" s="60">
        <v>68</v>
      </c>
      <c r="L21" s="60" t="s">
        <v>21</v>
      </c>
    </row>
    <row r="22" spans="1:12" ht="33" customHeight="1" thickBot="1">
      <c r="A22" s="60">
        <v>8</v>
      </c>
      <c r="B22" s="185">
        <v>44530</v>
      </c>
      <c r="C22" s="78" t="s">
        <v>629</v>
      </c>
      <c r="D22" s="64" t="s">
        <v>39</v>
      </c>
      <c r="E22" s="37" t="s">
        <v>559</v>
      </c>
      <c r="F22" s="80" t="s">
        <v>110</v>
      </c>
      <c r="G22" s="80" t="s">
        <v>110</v>
      </c>
      <c r="H22" s="397">
        <v>49708.07</v>
      </c>
      <c r="I22" s="60">
        <v>308</v>
      </c>
      <c r="J22" s="182">
        <v>44501</v>
      </c>
      <c r="K22" s="60">
        <v>21</v>
      </c>
      <c r="L22" s="60" t="s">
        <v>21</v>
      </c>
    </row>
    <row r="23" spans="1:12" ht="16.5" customHeight="1" thickBot="1">
      <c r="A23" s="583" t="s">
        <v>442</v>
      </c>
      <c r="B23" s="584"/>
      <c r="C23" s="584"/>
      <c r="D23" s="584"/>
      <c r="E23" s="584"/>
      <c r="F23" s="584"/>
      <c r="G23" s="585"/>
      <c r="H23" s="410">
        <f>SUM(H20:H22)</f>
        <v>379728.24000000005</v>
      </c>
      <c r="I23" s="233"/>
      <c r="J23" s="422"/>
      <c r="K23" s="233"/>
      <c r="L23" s="423"/>
    </row>
    <row r="24" spans="1:12" ht="16.5">
      <c r="A24" s="24">
        <v>9</v>
      </c>
      <c r="B24" s="185">
        <v>44530</v>
      </c>
      <c r="C24" s="160" t="s">
        <v>561</v>
      </c>
      <c r="D24" s="27" t="s">
        <v>39</v>
      </c>
      <c r="E24" s="152" t="s">
        <v>154</v>
      </c>
      <c r="F24" s="37" t="s">
        <v>23</v>
      </c>
      <c r="G24" s="37" t="s">
        <v>23</v>
      </c>
      <c r="H24" s="402">
        <v>315456.21</v>
      </c>
      <c r="I24" s="24">
        <v>312</v>
      </c>
      <c r="J24" s="185">
        <v>44501</v>
      </c>
      <c r="K24" s="30">
        <v>371</v>
      </c>
      <c r="L24" s="30" t="s">
        <v>60</v>
      </c>
    </row>
    <row r="25" spans="1:12" ht="33">
      <c r="A25" s="60">
        <v>10</v>
      </c>
      <c r="B25" s="185">
        <v>44530</v>
      </c>
      <c r="C25" s="160" t="s">
        <v>560</v>
      </c>
      <c r="D25" s="64" t="s">
        <v>39</v>
      </c>
      <c r="E25" s="60" t="s">
        <v>562</v>
      </c>
      <c r="F25" s="80" t="s">
        <v>23</v>
      </c>
      <c r="G25" s="80" t="s">
        <v>23</v>
      </c>
      <c r="H25" s="397">
        <v>32956.45</v>
      </c>
      <c r="I25" s="60">
        <v>316</v>
      </c>
      <c r="J25" s="182">
        <v>44501</v>
      </c>
      <c r="K25" s="61">
        <v>13.2</v>
      </c>
      <c r="L25" s="61" t="s">
        <v>21</v>
      </c>
    </row>
    <row r="26" spans="1:12" ht="33">
      <c r="A26" s="60">
        <v>11</v>
      </c>
      <c r="B26" s="185">
        <v>44530</v>
      </c>
      <c r="C26" s="160" t="s">
        <v>563</v>
      </c>
      <c r="D26" s="64" t="s">
        <v>39</v>
      </c>
      <c r="E26" s="60" t="s">
        <v>564</v>
      </c>
      <c r="F26" s="80" t="s">
        <v>23</v>
      </c>
      <c r="G26" s="80" t="s">
        <v>23</v>
      </c>
      <c r="H26" s="397">
        <v>24053.09</v>
      </c>
      <c r="I26" s="60">
        <v>315</v>
      </c>
      <c r="J26" s="182">
        <v>44501</v>
      </c>
      <c r="K26" s="61">
        <v>12.3</v>
      </c>
      <c r="L26" s="61" t="s">
        <v>60</v>
      </c>
    </row>
    <row r="27" spans="1:12" ht="33" customHeight="1">
      <c r="A27" s="60">
        <v>12</v>
      </c>
      <c r="B27" s="185">
        <v>44530</v>
      </c>
      <c r="C27" s="160" t="s">
        <v>832</v>
      </c>
      <c r="D27" s="64" t="s">
        <v>39</v>
      </c>
      <c r="E27" s="60" t="s">
        <v>565</v>
      </c>
      <c r="F27" s="80" t="s">
        <v>23</v>
      </c>
      <c r="G27" s="80" t="s">
        <v>23</v>
      </c>
      <c r="H27" s="397">
        <v>129736.64</v>
      </c>
      <c r="I27" s="60">
        <v>317</v>
      </c>
      <c r="J27" s="182">
        <v>44501</v>
      </c>
      <c r="K27" s="61">
        <v>105</v>
      </c>
      <c r="L27" s="61" t="s">
        <v>21</v>
      </c>
    </row>
    <row r="28" spans="1:12" ht="33">
      <c r="A28" s="60">
        <v>13</v>
      </c>
      <c r="B28" s="185">
        <v>44530</v>
      </c>
      <c r="C28" s="160" t="s">
        <v>833</v>
      </c>
      <c r="D28" s="64" t="s">
        <v>39</v>
      </c>
      <c r="E28" s="60" t="s">
        <v>566</v>
      </c>
      <c r="F28" s="80" t="s">
        <v>23</v>
      </c>
      <c r="G28" s="80" t="s">
        <v>23</v>
      </c>
      <c r="H28" s="397">
        <v>29995.35</v>
      </c>
      <c r="I28" s="60">
        <v>323</v>
      </c>
      <c r="J28" s="182">
        <v>44501</v>
      </c>
      <c r="K28" s="61">
        <v>24</v>
      </c>
      <c r="L28" s="61" t="s">
        <v>60</v>
      </c>
    </row>
    <row r="29" spans="1:12" ht="33">
      <c r="A29" s="60">
        <v>14</v>
      </c>
      <c r="B29" s="185">
        <v>44530</v>
      </c>
      <c r="C29" s="160" t="s">
        <v>569</v>
      </c>
      <c r="D29" s="64" t="s">
        <v>39</v>
      </c>
      <c r="E29" s="60" t="s">
        <v>567</v>
      </c>
      <c r="F29" s="80" t="s">
        <v>23</v>
      </c>
      <c r="G29" s="80" t="s">
        <v>23</v>
      </c>
      <c r="H29" s="397">
        <v>86299.12</v>
      </c>
      <c r="I29" s="60">
        <v>324</v>
      </c>
      <c r="J29" s="182">
        <v>44501</v>
      </c>
      <c r="K29" s="61">
        <v>15</v>
      </c>
      <c r="L29" s="61" t="s">
        <v>21</v>
      </c>
    </row>
    <row r="30" spans="1:12" ht="33">
      <c r="A30" s="60">
        <v>15</v>
      </c>
      <c r="B30" s="185">
        <v>44530</v>
      </c>
      <c r="C30" s="160" t="s">
        <v>569</v>
      </c>
      <c r="D30" s="64" t="s">
        <v>39</v>
      </c>
      <c r="E30" s="60" t="s">
        <v>568</v>
      </c>
      <c r="F30" s="80" t="s">
        <v>23</v>
      </c>
      <c r="G30" s="80" t="s">
        <v>23</v>
      </c>
      <c r="H30" s="397">
        <v>36012.83</v>
      </c>
      <c r="I30" s="60">
        <v>322</v>
      </c>
      <c r="J30" s="182">
        <v>44501</v>
      </c>
      <c r="K30" s="61">
        <v>8.4</v>
      </c>
      <c r="L30" s="61" t="s">
        <v>60</v>
      </c>
    </row>
    <row r="31" spans="1:12" ht="33.75" thickBot="1">
      <c r="A31" s="60">
        <v>16</v>
      </c>
      <c r="B31" s="185">
        <v>44530</v>
      </c>
      <c r="C31" s="78" t="s">
        <v>570</v>
      </c>
      <c r="D31" s="64" t="s">
        <v>39</v>
      </c>
      <c r="E31" s="80" t="s">
        <v>571</v>
      </c>
      <c r="F31" s="80" t="s">
        <v>23</v>
      </c>
      <c r="G31" s="80" t="s">
        <v>23</v>
      </c>
      <c r="H31" s="397">
        <v>57105.45</v>
      </c>
      <c r="I31" s="60">
        <v>325</v>
      </c>
      <c r="J31" s="182">
        <v>44501</v>
      </c>
      <c r="K31" s="61">
        <v>86.4</v>
      </c>
      <c r="L31" s="61" t="s">
        <v>21</v>
      </c>
    </row>
    <row r="32" spans="1:12" ht="15" customHeight="1" thickBot="1">
      <c r="A32" s="560" t="s">
        <v>153</v>
      </c>
      <c r="B32" s="561"/>
      <c r="C32" s="561"/>
      <c r="D32" s="561"/>
      <c r="E32" s="561"/>
      <c r="F32" s="561"/>
      <c r="G32" s="562"/>
      <c r="H32" s="379">
        <f>SUM(H24:H31)</f>
        <v>711615.14</v>
      </c>
      <c r="I32" s="432"/>
      <c r="J32" s="161"/>
      <c r="K32" s="57"/>
      <c r="L32" s="58"/>
    </row>
    <row r="33" spans="1:12" ht="15" customHeight="1">
      <c r="A33" s="128">
        <v>17</v>
      </c>
      <c r="B33" s="185">
        <v>44530</v>
      </c>
      <c r="C33" s="347" t="s">
        <v>631</v>
      </c>
      <c r="D33" s="64" t="s">
        <v>39</v>
      </c>
      <c r="E33" s="128" t="s">
        <v>632</v>
      </c>
      <c r="F33" s="37" t="s">
        <v>26</v>
      </c>
      <c r="G33" s="37" t="s">
        <v>26</v>
      </c>
      <c r="H33" s="401">
        <v>586132.54</v>
      </c>
      <c r="I33" s="128">
        <v>326</v>
      </c>
      <c r="J33" s="182">
        <v>44501</v>
      </c>
      <c r="K33" s="395">
        <v>24</v>
      </c>
      <c r="L33" s="395" t="s">
        <v>24</v>
      </c>
    </row>
    <row r="34" spans="1:12" ht="40.5" customHeight="1">
      <c r="A34" s="128">
        <v>18</v>
      </c>
      <c r="B34" s="185">
        <v>44530</v>
      </c>
      <c r="C34" s="443" t="s">
        <v>633</v>
      </c>
      <c r="D34" s="27" t="s">
        <v>39</v>
      </c>
      <c r="E34" s="134" t="s">
        <v>634</v>
      </c>
      <c r="F34" s="37" t="s">
        <v>26</v>
      </c>
      <c r="G34" s="37" t="s">
        <v>26</v>
      </c>
      <c r="H34" s="401">
        <v>10641.7</v>
      </c>
      <c r="I34" s="128">
        <v>327</v>
      </c>
      <c r="J34" s="182">
        <v>44501</v>
      </c>
      <c r="K34" s="395"/>
      <c r="L34" s="395" t="s">
        <v>21</v>
      </c>
    </row>
    <row r="35" spans="1:12" ht="41.25" customHeight="1">
      <c r="A35" s="128">
        <v>19</v>
      </c>
      <c r="B35" s="185">
        <v>44530</v>
      </c>
      <c r="C35" s="443" t="s">
        <v>635</v>
      </c>
      <c r="D35" s="27" t="s">
        <v>39</v>
      </c>
      <c r="E35" s="134" t="s">
        <v>636</v>
      </c>
      <c r="F35" s="37" t="s">
        <v>26</v>
      </c>
      <c r="G35" s="37" t="s">
        <v>26</v>
      </c>
      <c r="H35" s="401">
        <v>123443.97</v>
      </c>
      <c r="I35" s="128">
        <v>329</v>
      </c>
      <c r="J35" s="182">
        <v>44501</v>
      </c>
      <c r="K35" s="395"/>
      <c r="L35" s="395" t="s">
        <v>21</v>
      </c>
    </row>
    <row r="36" spans="1:12" ht="31.5" customHeight="1" thickBot="1">
      <c r="A36" s="24">
        <v>20</v>
      </c>
      <c r="B36" s="185">
        <v>44530</v>
      </c>
      <c r="C36" s="443" t="s">
        <v>637</v>
      </c>
      <c r="D36" s="27" t="s">
        <v>39</v>
      </c>
      <c r="E36" s="134" t="s">
        <v>638</v>
      </c>
      <c r="F36" s="37" t="s">
        <v>26</v>
      </c>
      <c r="G36" s="37" t="s">
        <v>26</v>
      </c>
      <c r="H36" s="372">
        <v>33955.38</v>
      </c>
      <c r="I36" s="24">
        <v>330</v>
      </c>
      <c r="J36" s="182">
        <v>44501</v>
      </c>
      <c r="K36" s="30"/>
      <c r="L36" s="30" t="s">
        <v>21</v>
      </c>
    </row>
    <row r="37" spans="1:12" ht="17.25" customHeight="1" thickBot="1">
      <c r="A37" s="557" t="s">
        <v>159</v>
      </c>
      <c r="B37" s="558"/>
      <c r="C37" s="558"/>
      <c r="D37" s="558"/>
      <c r="E37" s="558"/>
      <c r="F37" s="558"/>
      <c r="G37" s="566"/>
      <c r="H37" s="380">
        <f>SUM(H33:H36)</f>
        <v>754173.59</v>
      </c>
      <c r="I37" s="432"/>
      <c r="J37" s="161"/>
      <c r="K37" s="57"/>
      <c r="L37" s="58"/>
    </row>
    <row r="38" spans="1:12" ht="62.25" customHeight="1" thickBot="1">
      <c r="A38" s="37">
        <v>21</v>
      </c>
      <c r="B38" s="185">
        <v>44530</v>
      </c>
      <c r="C38" s="160" t="s">
        <v>572</v>
      </c>
      <c r="D38" s="27" t="s">
        <v>39</v>
      </c>
      <c r="E38" s="37" t="s">
        <v>573</v>
      </c>
      <c r="F38" s="37" t="s">
        <v>371</v>
      </c>
      <c r="G38" s="37" t="s">
        <v>371</v>
      </c>
      <c r="H38" s="28">
        <v>51470.03</v>
      </c>
      <c r="I38" s="24">
        <v>314</v>
      </c>
      <c r="J38" s="182">
        <v>44501</v>
      </c>
      <c r="K38" s="30">
        <v>88</v>
      </c>
      <c r="L38" s="30" t="s">
        <v>24</v>
      </c>
    </row>
    <row r="39" spans="1:12" ht="17.25" customHeight="1" thickBot="1">
      <c r="A39" s="603" t="s">
        <v>375</v>
      </c>
      <c r="B39" s="604"/>
      <c r="C39" s="604"/>
      <c r="D39" s="604"/>
      <c r="E39" s="604"/>
      <c r="F39" s="604"/>
      <c r="G39" s="605"/>
      <c r="H39" s="378">
        <f>SUM(H38:H38)</f>
        <v>51470.03</v>
      </c>
      <c r="I39" s="365"/>
      <c r="J39" s="366"/>
      <c r="K39" s="367"/>
      <c r="L39" s="368"/>
    </row>
    <row r="40" spans="1:12" ht="33.75" thickBot="1">
      <c r="A40" s="24">
        <v>22</v>
      </c>
      <c r="B40" s="185">
        <v>44530</v>
      </c>
      <c r="C40" s="440" t="s">
        <v>584</v>
      </c>
      <c r="D40" s="64" t="s">
        <v>39</v>
      </c>
      <c r="E40" s="37" t="s">
        <v>197</v>
      </c>
      <c r="F40" s="60" t="s">
        <v>216</v>
      </c>
      <c r="G40" s="80" t="s">
        <v>96</v>
      </c>
      <c r="H40" s="403">
        <v>200103.44</v>
      </c>
      <c r="I40" s="198">
        <v>332</v>
      </c>
      <c r="J40" s="192">
        <v>44501</v>
      </c>
      <c r="K40" s="201">
        <v>250</v>
      </c>
      <c r="L40" s="35" t="s">
        <v>60</v>
      </c>
    </row>
    <row r="41" spans="1:12" ht="17.25" thickBot="1">
      <c r="A41" s="560" t="s">
        <v>788</v>
      </c>
      <c r="B41" s="561"/>
      <c r="C41" s="561"/>
      <c r="D41" s="561"/>
      <c r="E41" s="561"/>
      <c r="F41" s="561"/>
      <c r="G41" s="582"/>
      <c r="H41" s="383">
        <f>SUM(H40:H40)</f>
        <v>200103.44</v>
      </c>
      <c r="I41" s="375"/>
      <c r="J41" s="375"/>
      <c r="K41" s="375"/>
      <c r="L41" s="396"/>
    </row>
    <row r="42" spans="1:12" ht="33.75" thickBot="1">
      <c r="A42" s="44">
        <v>23</v>
      </c>
      <c r="B42" s="184">
        <v>44530</v>
      </c>
      <c r="C42" s="42" t="s">
        <v>575</v>
      </c>
      <c r="D42" s="98" t="s">
        <v>39</v>
      </c>
      <c r="E42" s="44" t="s">
        <v>61</v>
      </c>
      <c r="F42" s="44" t="s">
        <v>576</v>
      </c>
      <c r="G42" s="44" t="s">
        <v>29</v>
      </c>
      <c r="H42" s="403">
        <v>214278</v>
      </c>
      <c r="I42" s="407">
        <v>33</v>
      </c>
      <c r="J42" s="408">
        <v>44526</v>
      </c>
      <c r="K42" s="407">
        <v>1</v>
      </c>
      <c r="L42" s="43" t="s">
        <v>24</v>
      </c>
    </row>
    <row r="43" spans="1:12" ht="17.25" thickBot="1">
      <c r="A43" s="583" t="s">
        <v>574</v>
      </c>
      <c r="B43" s="584"/>
      <c r="C43" s="584"/>
      <c r="D43" s="584"/>
      <c r="E43" s="584"/>
      <c r="F43" s="584"/>
      <c r="G43" s="585"/>
      <c r="H43" s="410">
        <f>SUM(H42)</f>
        <v>214278</v>
      </c>
      <c r="I43" s="411"/>
      <c r="J43" s="412"/>
      <c r="K43" s="413"/>
      <c r="L43" s="414"/>
    </row>
    <row r="44" spans="1:12" ht="33.75" thickBot="1">
      <c r="A44" s="24">
        <v>24</v>
      </c>
      <c r="B44" s="185">
        <v>44530</v>
      </c>
      <c r="C44" s="160" t="s">
        <v>578</v>
      </c>
      <c r="D44" s="64" t="s">
        <v>39</v>
      </c>
      <c r="E44" s="24" t="s">
        <v>579</v>
      </c>
      <c r="F44" s="24" t="s">
        <v>580</v>
      </c>
      <c r="G44" s="24" t="s">
        <v>20</v>
      </c>
      <c r="H44" s="402">
        <v>130972</v>
      </c>
      <c r="I44" s="406">
        <v>237</v>
      </c>
      <c r="J44" s="182">
        <v>44440</v>
      </c>
      <c r="K44" s="406">
        <v>1</v>
      </c>
      <c r="L44" s="28" t="s">
        <v>24</v>
      </c>
    </row>
    <row r="45" spans="1:12" ht="17.25" thickBot="1">
      <c r="A45" s="583" t="s">
        <v>577</v>
      </c>
      <c r="B45" s="584"/>
      <c r="C45" s="584"/>
      <c r="D45" s="584"/>
      <c r="E45" s="584"/>
      <c r="F45" s="584"/>
      <c r="G45" s="585"/>
      <c r="H45" s="410">
        <f>SUM(H44:H44)</f>
        <v>130972</v>
      </c>
      <c r="I45" s="411"/>
      <c r="J45" s="412"/>
      <c r="K45" s="413"/>
      <c r="L45" s="414"/>
    </row>
    <row r="46" spans="1:12" ht="40.5" customHeight="1" thickBot="1">
      <c r="A46" s="44">
        <v>25</v>
      </c>
      <c r="B46" s="184">
        <v>44530</v>
      </c>
      <c r="C46" s="42" t="s">
        <v>581</v>
      </c>
      <c r="D46" s="98" t="s">
        <v>39</v>
      </c>
      <c r="E46" s="125" t="s">
        <v>582</v>
      </c>
      <c r="F46" s="44" t="s">
        <v>169</v>
      </c>
      <c r="G46" s="125" t="s">
        <v>23</v>
      </c>
      <c r="H46" s="403">
        <v>3210</v>
      </c>
      <c r="I46" s="407">
        <v>307</v>
      </c>
      <c r="J46" s="192">
        <v>44504</v>
      </c>
      <c r="K46" s="407">
        <v>1</v>
      </c>
      <c r="L46" s="43" t="s">
        <v>24</v>
      </c>
    </row>
    <row r="47" spans="1:12" ht="17.25" thickBot="1">
      <c r="A47" s="583" t="s">
        <v>583</v>
      </c>
      <c r="B47" s="584"/>
      <c r="C47" s="584"/>
      <c r="D47" s="584"/>
      <c r="E47" s="584"/>
      <c r="F47" s="584"/>
      <c r="G47" s="585"/>
      <c r="H47" s="410">
        <f>SUM(H46)</f>
        <v>3210</v>
      </c>
      <c r="I47" s="411"/>
      <c r="J47" s="412"/>
      <c r="K47" s="413"/>
      <c r="L47" s="414"/>
    </row>
    <row r="48" spans="1:12" ht="48.75" customHeight="1" thickBot="1">
      <c r="A48" s="44">
        <v>26</v>
      </c>
      <c r="B48" s="184">
        <v>44530</v>
      </c>
      <c r="C48" s="42" t="s">
        <v>585</v>
      </c>
      <c r="D48" s="76" t="s">
        <v>39</v>
      </c>
      <c r="E48" s="125" t="s">
        <v>586</v>
      </c>
      <c r="F48" s="44" t="s">
        <v>587</v>
      </c>
      <c r="G48" s="44" t="s">
        <v>29</v>
      </c>
      <c r="H48" s="403">
        <v>34894.5</v>
      </c>
      <c r="I48" s="417">
        <v>306</v>
      </c>
      <c r="J48" s="408">
        <v>44501</v>
      </c>
      <c r="K48" s="407">
        <v>8</v>
      </c>
      <c r="L48" s="409" t="s">
        <v>60</v>
      </c>
    </row>
    <row r="49" spans="1:12" ht="17.25" thickBot="1">
      <c r="A49" s="583" t="s">
        <v>588</v>
      </c>
      <c r="B49" s="584"/>
      <c r="C49" s="584"/>
      <c r="D49" s="584"/>
      <c r="E49" s="584"/>
      <c r="F49" s="584"/>
      <c r="G49" s="585"/>
      <c r="H49" s="410">
        <f>SUM(H48)</f>
        <v>34894.5</v>
      </c>
      <c r="I49" s="411"/>
      <c r="J49" s="412"/>
      <c r="K49" s="413"/>
      <c r="L49" s="414"/>
    </row>
    <row r="50" spans="1:12" ht="45" customHeight="1" thickBot="1">
      <c r="A50" s="95">
        <v>27</v>
      </c>
      <c r="B50" s="185">
        <v>44530</v>
      </c>
      <c r="C50" s="441" t="s">
        <v>589</v>
      </c>
      <c r="D50" s="27" t="s">
        <v>39</v>
      </c>
      <c r="E50" s="109" t="s">
        <v>590</v>
      </c>
      <c r="F50" s="95" t="s">
        <v>127</v>
      </c>
      <c r="G50" s="37" t="s">
        <v>20</v>
      </c>
      <c r="H50" s="404">
        <v>1076490.04</v>
      </c>
      <c r="I50" s="206" t="s">
        <v>591</v>
      </c>
      <c r="J50" s="350">
        <v>44501</v>
      </c>
      <c r="K50" s="351">
        <v>376</v>
      </c>
      <c r="L50" s="107" t="s">
        <v>60</v>
      </c>
    </row>
    <row r="51" spans="1:12" ht="17.25" thickBot="1">
      <c r="A51" s="560" t="s">
        <v>592</v>
      </c>
      <c r="B51" s="561"/>
      <c r="C51" s="561"/>
      <c r="D51" s="561"/>
      <c r="E51" s="561"/>
      <c r="F51" s="561"/>
      <c r="G51" s="582"/>
      <c r="H51" s="383">
        <f>SUM(H50)</f>
        <v>1076490.04</v>
      </c>
      <c r="I51" s="38"/>
      <c r="J51" s="38"/>
      <c r="K51" s="38"/>
      <c r="L51" s="438"/>
    </row>
    <row r="52" spans="1:12" ht="42" customHeight="1">
      <c r="A52" s="24">
        <v>28</v>
      </c>
      <c r="B52" s="185">
        <v>44530</v>
      </c>
      <c r="C52" s="207" t="s">
        <v>593</v>
      </c>
      <c r="D52" s="64" t="s">
        <v>39</v>
      </c>
      <c r="E52" s="37" t="s">
        <v>393</v>
      </c>
      <c r="F52" s="24" t="s">
        <v>392</v>
      </c>
      <c r="G52" s="80" t="s">
        <v>96</v>
      </c>
      <c r="H52" s="372">
        <v>81970</v>
      </c>
      <c r="I52" s="202">
        <v>318</v>
      </c>
      <c r="J52" s="182">
        <v>44501</v>
      </c>
      <c r="K52" s="202">
        <v>1</v>
      </c>
      <c r="L52" s="270" t="s">
        <v>24</v>
      </c>
    </row>
    <row r="53" spans="1:12" ht="42" customHeight="1">
      <c r="A53" s="24">
        <v>29</v>
      </c>
      <c r="B53" s="185">
        <v>44530</v>
      </c>
      <c r="C53" s="207" t="s">
        <v>594</v>
      </c>
      <c r="D53" s="64" t="s">
        <v>39</v>
      </c>
      <c r="E53" s="37" t="s">
        <v>595</v>
      </c>
      <c r="F53" s="24" t="s">
        <v>392</v>
      </c>
      <c r="G53" s="80" t="s">
        <v>23</v>
      </c>
      <c r="H53" s="372">
        <v>93700</v>
      </c>
      <c r="I53" s="202">
        <v>320</v>
      </c>
      <c r="J53" s="182">
        <v>44501</v>
      </c>
      <c r="K53" s="202">
        <v>1</v>
      </c>
      <c r="L53" s="270" t="s">
        <v>24</v>
      </c>
    </row>
    <row r="54" spans="1:12" ht="42" customHeight="1">
      <c r="A54" s="24">
        <v>30</v>
      </c>
      <c r="B54" s="185">
        <v>44530</v>
      </c>
      <c r="C54" s="160" t="s">
        <v>596</v>
      </c>
      <c r="D54" s="64" t="s">
        <v>39</v>
      </c>
      <c r="E54" s="37" t="s">
        <v>394</v>
      </c>
      <c r="F54" s="24" t="s">
        <v>392</v>
      </c>
      <c r="G54" s="80" t="s">
        <v>23</v>
      </c>
      <c r="H54" s="372">
        <v>70500</v>
      </c>
      <c r="I54" s="202">
        <v>310</v>
      </c>
      <c r="J54" s="182">
        <v>44501</v>
      </c>
      <c r="K54" s="202">
        <v>1</v>
      </c>
      <c r="L54" s="270" t="s">
        <v>24</v>
      </c>
    </row>
    <row r="55" spans="1:12" ht="42" customHeight="1">
      <c r="A55" s="24">
        <v>31</v>
      </c>
      <c r="B55" s="185">
        <v>44530</v>
      </c>
      <c r="C55" s="160" t="s">
        <v>597</v>
      </c>
      <c r="D55" s="64" t="s">
        <v>39</v>
      </c>
      <c r="E55" s="37" t="s">
        <v>598</v>
      </c>
      <c r="F55" s="24" t="s">
        <v>392</v>
      </c>
      <c r="G55" s="80" t="s">
        <v>96</v>
      </c>
      <c r="H55" s="372">
        <v>72150</v>
      </c>
      <c r="I55" s="202">
        <v>304</v>
      </c>
      <c r="J55" s="182">
        <v>44501</v>
      </c>
      <c r="K55" s="202">
        <v>60</v>
      </c>
      <c r="L55" s="270" t="s">
        <v>24</v>
      </c>
    </row>
    <row r="56" spans="1:12" ht="42" customHeight="1">
      <c r="A56" s="24">
        <v>32</v>
      </c>
      <c r="B56" s="185">
        <v>44530</v>
      </c>
      <c r="C56" s="207" t="s">
        <v>599</v>
      </c>
      <c r="D56" s="64" t="s">
        <v>39</v>
      </c>
      <c r="E56" s="37" t="s">
        <v>394</v>
      </c>
      <c r="F56" s="24" t="s">
        <v>392</v>
      </c>
      <c r="G56" s="80" t="s">
        <v>23</v>
      </c>
      <c r="H56" s="372">
        <v>97800</v>
      </c>
      <c r="I56" s="202">
        <v>319</v>
      </c>
      <c r="J56" s="182">
        <v>44501</v>
      </c>
      <c r="K56" s="202">
        <v>1</v>
      </c>
      <c r="L56" s="270" t="s">
        <v>24</v>
      </c>
    </row>
    <row r="57" spans="1:12" ht="42" customHeight="1">
      <c r="A57" s="24">
        <v>33</v>
      </c>
      <c r="B57" s="185">
        <v>44530</v>
      </c>
      <c r="C57" s="160" t="s">
        <v>624</v>
      </c>
      <c r="D57" s="64" t="s">
        <v>39</v>
      </c>
      <c r="E57" s="37" t="s">
        <v>394</v>
      </c>
      <c r="F57" s="24" t="s">
        <v>392</v>
      </c>
      <c r="G57" s="80" t="s">
        <v>23</v>
      </c>
      <c r="H57" s="372">
        <v>95800</v>
      </c>
      <c r="I57" s="202">
        <v>337</v>
      </c>
      <c r="J57" s="182">
        <v>44501</v>
      </c>
      <c r="K57" s="202">
        <v>1</v>
      </c>
      <c r="L57" s="270" t="s">
        <v>24</v>
      </c>
    </row>
    <row r="58" spans="1:12" ht="33">
      <c r="A58" s="60">
        <v>34</v>
      </c>
      <c r="B58" s="185">
        <v>44530</v>
      </c>
      <c r="C58" s="160" t="s">
        <v>596</v>
      </c>
      <c r="D58" s="64" t="s">
        <v>39</v>
      </c>
      <c r="E58" s="37" t="s">
        <v>393</v>
      </c>
      <c r="F58" s="24" t="s">
        <v>392</v>
      </c>
      <c r="G58" s="80" t="s">
        <v>23</v>
      </c>
      <c r="H58" s="373">
        <v>69800</v>
      </c>
      <c r="I58" s="266">
        <v>311</v>
      </c>
      <c r="J58" s="182">
        <v>44501</v>
      </c>
      <c r="K58" s="202">
        <v>1</v>
      </c>
      <c r="L58" s="270" t="s">
        <v>24</v>
      </c>
    </row>
    <row r="59" spans="1:12" ht="33.75" thickBot="1">
      <c r="A59" s="60">
        <v>35</v>
      </c>
      <c r="B59" s="185">
        <v>44530</v>
      </c>
      <c r="C59" s="78" t="s">
        <v>600</v>
      </c>
      <c r="D59" s="64" t="s">
        <v>39</v>
      </c>
      <c r="E59" s="37" t="s">
        <v>601</v>
      </c>
      <c r="F59" s="24" t="s">
        <v>392</v>
      </c>
      <c r="G59" s="80" t="s">
        <v>23</v>
      </c>
      <c r="H59" s="373">
        <v>73100</v>
      </c>
      <c r="I59" s="266">
        <v>305</v>
      </c>
      <c r="J59" s="182">
        <v>44501</v>
      </c>
      <c r="K59" s="202">
        <v>1</v>
      </c>
      <c r="L59" s="270" t="s">
        <v>24</v>
      </c>
    </row>
    <row r="60" spans="1:12" ht="17.25" thickBot="1">
      <c r="A60" s="560" t="s">
        <v>219</v>
      </c>
      <c r="B60" s="561"/>
      <c r="C60" s="561"/>
      <c r="D60" s="561"/>
      <c r="E60" s="561"/>
      <c r="F60" s="561"/>
      <c r="G60" s="562"/>
      <c r="H60" s="375">
        <f>SUM(H52:H59)</f>
        <v>654820</v>
      </c>
      <c r="I60" s="195"/>
      <c r="J60" s="195"/>
      <c r="K60" s="195"/>
      <c r="L60" s="196"/>
    </row>
    <row r="61" spans="1:12" ht="17.25" thickBot="1">
      <c r="A61" s="583" t="s">
        <v>225</v>
      </c>
      <c r="B61" s="584"/>
      <c r="C61" s="584"/>
      <c r="D61" s="584"/>
      <c r="E61" s="584"/>
      <c r="F61" s="584"/>
      <c r="G61" s="585"/>
      <c r="H61" s="194">
        <f>H14+H19+H23+H32+H37+H39+H41+H43+H45+H47+H49+H51+H60</f>
        <v>4656988.92</v>
      </c>
      <c r="I61" s="195"/>
      <c r="J61" s="195"/>
      <c r="K61" s="195"/>
      <c r="L61" s="196"/>
    </row>
    <row r="62" spans="1:12" ht="15.75">
      <c r="A62" s="10" t="s">
        <v>10</v>
      </c>
      <c r="B62" s="1"/>
      <c r="C62" s="1"/>
      <c r="D62" s="1"/>
      <c r="E62" s="1"/>
      <c r="F62" s="436"/>
      <c r="G62" s="435"/>
      <c r="H62" s="1"/>
      <c r="I62" s="1"/>
      <c r="J62" s="1"/>
      <c r="K62" s="1"/>
      <c r="L62" s="1"/>
    </row>
    <row r="63" spans="1:16" ht="15.75">
      <c r="A63" s="10"/>
      <c r="B63" s="1"/>
      <c r="C63" s="1"/>
      <c r="D63" s="1"/>
      <c r="E63" s="5" t="s">
        <v>44</v>
      </c>
      <c r="F63" s="5"/>
      <c r="G63" s="5"/>
      <c r="H63" s="5"/>
      <c r="I63" s="262"/>
      <c r="J63" s="262"/>
      <c r="K63" s="5"/>
      <c r="L63" s="5"/>
      <c r="M63" s="5"/>
      <c r="N63" s="5"/>
      <c r="O63" s="5"/>
      <c r="P63" s="5"/>
    </row>
    <row r="64" spans="1:12" ht="16.5">
      <c r="A64" s="594"/>
      <c r="B64" s="594"/>
      <c r="C64" s="262"/>
      <c r="D64" s="324"/>
      <c r="E64" s="262"/>
      <c r="F64" s="567"/>
      <c r="G64" s="567"/>
      <c r="H64" s="567"/>
      <c r="I64" s="567"/>
      <c r="J64" s="567"/>
      <c r="K64" s="1"/>
      <c r="L64" s="1"/>
    </row>
    <row r="65" spans="1:12" ht="18.75">
      <c r="A65" s="594"/>
      <c r="B65" s="594"/>
      <c r="C65" s="261"/>
      <c r="D65" s="275"/>
      <c r="F65" s="567"/>
      <c r="G65" s="567"/>
      <c r="H65" s="567"/>
      <c r="I65" s="567"/>
      <c r="J65" s="567"/>
      <c r="K65" s="1"/>
      <c r="L65" s="1"/>
    </row>
    <row r="66" spans="1:12" ht="15.75">
      <c r="A66" s="519"/>
      <c r="B66" s="519"/>
      <c r="C66" s="519"/>
      <c r="D66" s="519"/>
      <c r="E66" s="519"/>
      <c r="F66" s="519"/>
      <c r="G66" s="519"/>
      <c r="H66" s="519"/>
      <c r="I66" s="519"/>
      <c r="J66" s="519"/>
      <c r="K66" s="519"/>
      <c r="L66" s="519"/>
    </row>
    <row r="71" ht="15">
      <c r="H71" s="250"/>
    </row>
    <row r="72" ht="15">
      <c r="H72" s="250"/>
    </row>
    <row r="101" ht="15">
      <c r="R101" t="s">
        <v>4</v>
      </c>
    </row>
  </sheetData>
  <sheetProtection/>
  <mergeCells count="38">
    <mergeCell ref="A61:G61"/>
    <mergeCell ref="A64:B64"/>
    <mergeCell ref="F64:J65"/>
    <mergeCell ref="A65:B65"/>
    <mergeCell ref="A66:L66"/>
    <mergeCell ref="A60:G60"/>
    <mergeCell ref="A23:G23"/>
    <mergeCell ref="A32:G32"/>
    <mergeCell ref="A37:G37"/>
    <mergeCell ref="A39:G39"/>
    <mergeCell ref="A41:G41"/>
    <mergeCell ref="A43:G43"/>
    <mergeCell ref="A45:G45"/>
    <mergeCell ref="A47:G47"/>
    <mergeCell ref="A49:G49"/>
    <mergeCell ref="A51:G51"/>
    <mergeCell ref="K9:L10"/>
    <mergeCell ref="H10:H11"/>
    <mergeCell ref="I10:I11"/>
    <mergeCell ref="J10:J11"/>
    <mergeCell ref="A14:G14"/>
    <mergeCell ref="A19:G19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1968503937007874" top="0.7480314960629921" bottom="0.31496062992125984" header="0.31496062992125984" footer="0.31496062992125984"/>
  <pageSetup horizontalDpi="180" verticalDpi="180" orientation="landscape" paperSize="9" scale="74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74"/>
  <sheetViews>
    <sheetView view="pageBreakPreview" zoomScale="130" zoomScaleSheetLayoutView="130" zoomScalePageLayoutView="0" workbookViewId="0" topLeftCell="A1">
      <selection activeCell="G1" sqref="G1:G65536"/>
    </sheetView>
  </sheetViews>
  <sheetFormatPr defaultColWidth="9.140625" defaultRowHeight="15"/>
  <cols>
    <col min="1" max="1" width="5.8515625" style="0" customWidth="1"/>
    <col min="2" max="2" width="11.8515625" style="0" customWidth="1"/>
    <col min="3" max="3" width="23.7109375" style="0" customWidth="1"/>
    <col min="4" max="4" width="13.421875" style="0" customWidth="1"/>
    <col min="5" max="5" width="34.7109375" style="0" customWidth="1"/>
    <col min="6" max="6" width="25.57421875" style="248" hidden="1" customWidth="1"/>
    <col min="7" max="7" width="25.140625" style="0" hidden="1" customWidth="1"/>
    <col min="8" max="8" width="13.8515625" style="0" customWidth="1"/>
    <col min="9" max="9" width="9.421875" style="0" bestFit="1" customWidth="1"/>
    <col min="10" max="11" width="9.8515625" style="0" bestFit="1" customWidth="1"/>
  </cols>
  <sheetData>
    <row r="1" spans="1:12" ht="15.75">
      <c r="A1" s="1"/>
      <c r="B1" s="1"/>
      <c r="C1" s="447"/>
      <c r="D1" s="1"/>
      <c r="E1" s="1"/>
      <c r="F1" s="453"/>
      <c r="G1" s="447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567"/>
      <c r="G2" s="447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567"/>
      <c r="G3" s="447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453"/>
      <c r="G4" s="447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453"/>
      <c r="G5" s="447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453"/>
      <c r="G6" s="447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452"/>
      <c r="L7" s="452"/>
    </row>
    <row r="8" spans="1:12" ht="16.5" thickBot="1">
      <c r="A8" s="477" t="s">
        <v>801</v>
      </c>
      <c r="B8" s="477"/>
      <c r="C8" s="477"/>
      <c r="D8" s="477"/>
      <c r="E8" s="477"/>
      <c r="F8" s="477"/>
      <c r="G8" s="477"/>
      <c r="H8" s="477"/>
      <c r="I8" s="477"/>
      <c r="J8" s="448"/>
      <c r="K8" s="452"/>
      <c r="L8" s="452"/>
    </row>
    <row r="9" spans="1:12" ht="15.75" thickBot="1">
      <c r="A9" s="478" t="s">
        <v>15</v>
      </c>
      <c r="B9" s="481" t="s">
        <v>6</v>
      </c>
      <c r="C9" s="484" t="s">
        <v>8</v>
      </c>
      <c r="D9" s="589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.75" thickBot="1">
      <c r="A10" s="479"/>
      <c r="B10" s="482"/>
      <c r="C10" s="485"/>
      <c r="D10" s="590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15">
      <c r="A11" s="479"/>
      <c r="B11" s="482"/>
      <c r="C11" s="485"/>
      <c r="D11" s="590"/>
      <c r="E11" s="482"/>
      <c r="F11" s="491"/>
      <c r="G11" s="494"/>
      <c r="H11" s="612"/>
      <c r="I11" s="479"/>
      <c r="J11" s="479"/>
      <c r="K11" s="449" t="s">
        <v>13</v>
      </c>
      <c r="L11" s="449" t="s">
        <v>14</v>
      </c>
    </row>
    <row r="12" spans="1:12" ht="15.75" thickBot="1">
      <c r="A12" s="457">
        <v>1</v>
      </c>
      <c r="B12" s="458">
        <v>2</v>
      </c>
      <c r="C12" s="459"/>
      <c r="D12" s="460">
        <v>4</v>
      </c>
      <c r="E12" s="461">
        <v>5</v>
      </c>
      <c r="F12" s="462">
        <v>6</v>
      </c>
      <c r="G12" s="459">
        <v>7</v>
      </c>
      <c r="H12" s="463">
        <v>8</v>
      </c>
      <c r="I12" s="463">
        <v>9</v>
      </c>
      <c r="J12" s="463">
        <v>10</v>
      </c>
      <c r="K12" s="463">
        <v>11</v>
      </c>
      <c r="L12" s="463">
        <v>12</v>
      </c>
    </row>
    <row r="13" spans="1:12" ht="33">
      <c r="A13" s="24">
        <v>1</v>
      </c>
      <c r="B13" s="185">
        <v>44561</v>
      </c>
      <c r="C13" s="160" t="s">
        <v>803</v>
      </c>
      <c r="D13" s="27" t="s">
        <v>39</v>
      </c>
      <c r="E13" s="24" t="s">
        <v>102</v>
      </c>
      <c r="F13" s="37" t="s">
        <v>96</v>
      </c>
      <c r="G13" s="37" t="s">
        <v>96</v>
      </c>
      <c r="H13" s="270">
        <v>178507.81</v>
      </c>
      <c r="I13" s="24">
        <v>339</v>
      </c>
      <c r="J13" s="185">
        <v>44531</v>
      </c>
      <c r="K13" s="24">
        <v>83</v>
      </c>
      <c r="L13" s="24" t="s">
        <v>21</v>
      </c>
    </row>
    <row r="14" spans="1:12" ht="33.75" thickBot="1">
      <c r="A14" s="24">
        <v>2</v>
      </c>
      <c r="B14" s="185">
        <v>44561</v>
      </c>
      <c r="C14" s="160" t="s">
        <v>639</v>
      </c>
      <c r="D14" s="27" t="s">
        <v>39</v>
      </c>
      <c r="E14" s="456" t="s">
        <v>802</v>
      </c>
      <c r="F14" s="37" t="s">
        <v>96</v>
      </c>
      <c r="G14" s="37" t="s">
        <v>96</v>
      </c>
      <c r="H14" s="400">
        <v>65391.09</v>
      </c>
      <c r="I14" s="24">
        <v>345</v>
      </c>
      <c r="J14" s="185">
        <v>44531</v>
      </c>
      <c r="K14" s="202">
        <v>35</v>
      </c>
      <c r="L14" s="24" t="s">
        <v>21</v>
      </c>
    </row>
    <row r="15" spans="1:12" ht="17.25" thickBot="1">
      <c r="A15" s="568" t="s">
        <v>19</v>
      </c>
      <c r="B15" s="569"/>
      <c r="C15" s="569"/>
      <c r="D15" s="569"/>
      <c r="E15" s="569"/>
      <c r="F15" s="569"/>
      <c r="G15" s="570"/>
      <c r="H15" s="381">
        <f>SUM(H13:H14)</f>
        <v>243898.9</v>
      </c>
      <c r="I15" s="451"/>
      <c r="J15" s="394"/>
      <c r="K15" s="454"/>
      <c r="L15" s="205"/>
    </row>
    <row r="16" spans="1:12" ht="46.5" customHeight="1">
      <c r="A16" s="24">
        <v>3</v>
      </c>
      <c r="B16" s="185">
        <v>44561</v>
      </c>
      <c r="C16" s="160" t="s">
        <v>807</v>
      </c>
      <c r="D16" s="27" t="s">
        <v>39</v>
      </c>
      <c r="E16" s="37" t="s">
        <v>804</v>
      </c>
      <c r="F16" s="37" t="s">
        <v>110</v>
      </c>
      <c r="G16" s="37" t="s">
        <v>110</v>
      </c>
      <c r="H16" s="397">
        <v>24268.87</v>
      </c>
      <c r="I16" s="60">
        <v>340</v>
      </c>
      <c r="J16" s="185">
        <v>44531</v>
      </c>
      <c r="K16" s="60">
        <v>7</v>
      </c>
      <c r="L16" s="60" t="s">
        <v>24</v>
      </c>
    </row>
    <row r="17" spans="1:12" ht="46.5" customHeight="1" thickBot="1">
      <c r="A17" s="24">
        <v>4</v>
      </c>
      <c r="B17" s="185">
        <v>44561</v>
      </c>
      <c r="C17" s="160" t="s">
        <v>806</v>
      </c>
      <c r="D17" s="27" t="s">
        <v>39</v>
      </c>
      <c r="E17" s="37" t="s">
        <v>805</v>
      </c>
      <c r="F17" s="37" t="s">
        <v>110</v>
      </c>
      <c r="G17" s="37" t="s">
        <v>110</v>
      </c>
      <c r="H17" s="397">
        <v>20212.19</v>
      </c>
      <c r="I17" s="60">
        <v>344</v>
      </c>
      <c r="J17" s="185">
        <v>44531</v>
      </c>
      <c r="K17" s="60">
        <v>8</v>
      </c>
      <c r="L17" s="60" t="s">
        <v>24</v>
      </c>
    </row>
    <row r="18" spans="1:12" ht="16.5" customHeight="1" thickBot="1">
      <c r="A18" s="609" t="s">
        <v>442</v>
      </c>
      <c r="B18" s="610"/>
      <c r="C18" s="610"/>
      <c r="D18" s="610"/>
      <c r="E18" s="610"/>
      <c r="F18" s="610"/>
      <c r="G18" s="611"/>
      <c r="H18" s="464">
        <f>SUM(H16:H17)</f>
        <v>44481.06</v>
      </c>
      <c r="I18" s="465"/>
      <c r="J18" s="466"/>
      <c r="K18" s="465"/>
      <c r="L18" s="467"/>
    </row>
    <row r="19" spans="1:12" ht="33">
      <c r="A19" s="24">
        <v>5</v>
      </c>
      <c r="B19" s="185">
        <v>44561</v>
      </c>
      <c r="C19" s="160" t="s">
        <v>824</v>
      </c>
      <c r="D19" s="27" t="s">
        <v>39</v>
      </c>
      <c r="E19" s="152" t="s">
        <v>808</v>
      </c>
      <c r="F19" s="37" t="s">
        <v>23</v>
      </c>
      <c r="G19" s="37" t="s">
        <v>23</v>
      </c>
      <c r="H19" s="402">
        <v>22039.31</v>
      </c>
      <c r="I19" s="24">
        <v>347</v>
      </c>
      <c r="J19" s="185">
        <v>44531</v>
      </c>
      <c r="K19" s="30">
        <v>1</v>
      </c>
      <c r="L19" s="60" t="s">
        <v>24</v>
      </c>
    </row>
    <row r="20" spans="1:12" ht="33">
      <c r="A20" s="60">
        <v>6</v>
      </c>
      <c r="B20" s="185">
        <v>44561</v>
      </c>
      <c r="C20" s="160" t="s">
        <v>809</v>
      </c>
      <c r="D20" s="64" t="s">
        <v>39</v>
      </c>
      <c r="E20" s="60" t="s">
        <v>810</v>
      </c>
      <c r="F20" s="80" t="s">
        <v>23</v>
      </c>
      <c r="G20" s="80" t="s">
        <v>23</v>
      </c>
      <c r="H20" s="397">
        <v>60652.29</v>
      </c>
      <c r="I20" s="60">
        <v>346</v>
      </c>
      <c r="J20" s="185">
        <v>44531</v>
      </c>
      <c r="K20" s="61">
        <v>21.3</v>
      </c>
      <c r="L20" s="61" t="s">
        <v>60</v>
      </c>
    </row>
    <row r="21" spans="1:12" ht="33.75" thickBot="1">
      <c r="A21" s="60">
        <v>7</v>
      </c>
      <c r="B21" s="185">
        <v>44561</v>
      </c>
      <c r="C21" s="160" t="s">
        <v>811</v>
      </c>
      <c r="D21" s="64" t="s">
        <v>39</v>
      </c>
      <c r="E21" s="80" t="s">
        <v>812</v>
      </c>
      <c r="F21" s="80" t="s">
        <v>23</v>
      </c>
      <c r="G21" s="80" t="s">
        <v>23</v>
      </c>
      <c r="H21" s="397">
        <v>42461.26</v>
      </c>
      <c r="I21" s="60">
        <v>348</v>
      </c>
      <c r="J21" s="185">
        <v>44531</v>
      </c>
      <c r="K21" s="61">
        <v>116</v>
      </c>
      <c r="L21" s="61" t="s">
        <v>60</v>
      </c>
    </row>
    <row r="22" spans="1:12" ht="15" customHeight="1" thickBot="1">
      <c r="A22" s="560" t="s">
        <v>153</v>
      </c>
      <c r="B22" s="561"/>
      <c r="C22" s="561"/>
      <c r="D22" s="561"/>
      <c r="E22" s="561"/>
      <c r="F22" s="561"/>
      <c r="G22" s="562"/>
      <c r="H22" s="379">
        <f>SUM(H19:H21)</f>
        <v>125152.86000000002</v>
      </c>
      <c r="I22" s="450"/>
      <c r="J22" s="161"/>
      <c r="K22" s="57"/>
      <c r="L22" s="58"/>
    </row>
    <row r="23" spans="1:12" ht="31.5" customHeight="1">
      <c r="A23" s="128">
        <v>8</v>
      </c>
      <c r="B23" s="185">
        <v>44561</v>
      </c>
      <c r="C23" s="443" t="s">
        <v>813</v>
      </c>
      <c r="D23" s="64" t="s">
        <v>39</v>
      </c>
      <c r="E23" s="134" t="s">
        <v>814</v>
      </c>
      <c r="F23" s="37" t="s">
        <v>26</v>
      </c>
      <c r="G23" s="37" t="s">
        <v>26</v>
      </c>
      <c r="H23" s="401">
        <v>7217.77</v>
      </c>
      <c r="I23" s="128">
        <v>343</v>
      </c>
      <c r="J23" s="185">
        <v>44531</v>
      </c>
      <c r="K23" s="395">
        <v>3.4</v>
      </c>
      <c r="L23" s="395" t="s">
        <v>60</v>
      </c>
    </row>
    <row r="24" spans="1:12" ht="40.5" customHeight="1" thickBot="1">
      <c r="A24" s="128">
        <v>9</v>
      </c>
      <c r="B24" s="185">
        <v>44561</v>
      </c>
      <c r="C24" s="443" t="s">
        <v>815</v>
      </c>
      <c r="D24" s="27" t="s">
        <v>39</v>
      </c>
      <c r="E24" s="134" t="s">
        <v>816</v>
      </c>
      <c r="F24" s="37" t="s">
        <v>26</v>
      </c>
      <c r="G24" s="37" t="s">
        <v>26</v>
      </c>
      <c r="H24" s="401">
        <v>775318.88</v>
      </c>
      <c r="I24" s="128">
        <v>342</v>
      </c>
      <c r="J24" s="182">
        <v>44501</v>
      </c>
      <c r="K24" s="395">
        <v>50</v>
      </c>
      <c r="L24" s="395" t="s">
        <v>60</v>
      </c>
    </row>
    <row r="25" spans="1:12" ht="17.25" customHeight="1" thickBot="1">
      <c r="A25" s="557" t="s">
        <v>159</v>
      </c>
      <c r="B25" s="558"/>
      <c r="C25" s="558"/>
      <c r="D25" s="558"/>
      <c r="E25" s="558"/>
      <c r="F25" s="558"/>
      <c r="G25" s="566"/>
      <c r="H25" s="380">
        <f>SUM(H23:H24)</f>
        <v>782536.65</v>
      </c>
      <c r="I25" s="450"/>
      <c r="J25" s="161"/>
      <c r="K25" s="57"/>
      <c r="L25" s="58"/>
    </row>
    <row r="26" spans="1:12" ht="62.25" customHeight="1" thickBot="1">
      <c r="A26" s="37">
        <v>10</v>
      </c>
      <c r="B26" s="185">
        <v>44561</v>
      </c>
      <c r="C26" s="160" t="s">
        <v>817</v>
      </c>
      <c r="D26" s="27" t="s">
        <v>39</v>
      </c>
      <c r="E26" s="37" t="s">
        <v>818</v>
      </c>
      <c r="F26" s="37" t="s">
        <v>371</v>
      </c>
      <c r="G26" s="37" t="s">
        <v>371</v>
      </c>
      <c r="H26" s="468">
        <v>50199.54</v>
      </c>
      <c r="I26" s="24">
        <v>341</v>
      </c>
      <c r="J26" s="185">
        <v>44531</v>
      </c>
      <c r="K26" s="30">
        <v>12</v>
      </c>
      <c r="L26" s="30" t="s">
        <v>24</v>
      </c>
    </row>
    <row r="27" spans="1:12" ht="17.25" customHeight="1" thickBot="1">
      <c r="A27" s="603" t="s">
        <v>375</v>
      </c>
      <c r="B27" s="604"/>
      <c r="C27" s="604"/>
      <c r="D27" s="604"/>
      <c r="E27" s="604"/>
      <c r="F27" s="604"/>
      <c r="G27" s="605"/>
      <c r="H27" s="378">
        <f>SUM(H26:H26)</f>
        <v>50199.54</v>
      </c>
      <c r="I27" s="365"/>
      <c r="J27" s="366"/>
      <c r="K27" s="367"/>
      <c r="L27" s="368"/>
    </row>
    <row r="28" spans="1:12" ht="40.5" customHeight="1" thickBot="1">
      <c r="A28" s="233">
        <v>11</v>
      </c>
      <c r="B28" s="234">
        <v>44561</v>
      </c>
      <c r="C28" s="235" t="s">
        <v>819</v>
      </c>
      <c r="D28" s="236" t="s">
        <v>39</v>
      </c>
      <c r="E28" s="237" t="s">
        <v>582</v>
      </c>
      <c r="F28" s="233" t="s">
        <v>169</v>
      </c>
      <c r="G28" s="237" t="s">
        <v>96</v>
      </c>
      <c r="H28" s="469">
        <v>2510</v>
      </c>
      <c r="I28" s="470">
        <v>338</v>
      </c>
      <c r="J28" s="234">
        <v>44531</v>
      </c>
      <c r="K28" s="471">
        <v>1</v>
      </c>
      <c r="L28" s="238" t="s">
        <v>24</v>
      </c>
    </row>
    <row r="29" spans="1:12" ht="17.25" thickBot="1">
      <c r="A29" s="583" t="s">
        <v>583</v>
      </c>
      <c r="B29" s="584"/>
      <c r="C29" s="584"/>
      <c r="D29" s="584"/>
      <c r="E29" s="584"/>
      <c r="F29" s="584"/>
      <c r="G29" s="585"/>
      <c r="H29" s="410">
        <f>SUM(H28)</f>
        <v>2510</v>
      </c>
      <c r="I29" s="411"/>
      <c r="J29" s="412"/>
      <c r="K29" s="413"/>
      <c r="L29" s="414"/>
    </row>
    <row r="30" spans="1:12" ht="42" customHeight="1" thickBot="1">
      <c r="A30" s="24">
        <v>12</v>
      </c>
      <c r="B30" s="185">
        <v>44561</v>
      </c>
      <c r="C30" s="160" t="s">
        <v>822</v>
      </c>
      <c r="D30" s="64" t="s">
        <v>39</v>
      </c>
      <c r="E30" s="37" t="s">
        <v>823</v>
      </c>
      <c r="F30" s="24" t="s">
        <v>821</v>
      </c>
      <c r="G30" s="80" t="s">
        <v>23</v>
      </c>
      <c r="H30" s="372">
        <v>8600</v>
      </c>
      <c r="I30" s="202">
        <v>49333</v>
      </c>
      <c r="J30" s="185">
        <v>44531</v>
      </c>
      <c r="K30" s="202">
        <v>1</v>
      </c>
      <c r="L30" s="270" t="s">
        <v>24</v>
      </c>
    </row>
    <row r="31" spans="1:12" ht="17.25" thickBot="1">
      <c r="A31" s="560" t="s">
        <v>820</v>
      </c>
      <c r="B31" s="561"/>
      <c r="C31" s="561"/>
      <c r="D31" s="561"/>
      <c r="E31" s="561"/>
      <c r="F31" s="561"/>
      <c r="G31" s="562"/>
      <c r="H31" s="375">
        <f>SUM(H30:H30)</f>
        <v>8600</v>
      </c>
      <c r="I31" s="195"/>
      <c r="J31" s="195"/>
      <c r="K31" s="195"/>
      <c r="L31" s="196"/>
    </row>
    <row r="32" spans="1:12" ht="33.75" thickBot="1">
      <c r="A32" s="233">
        <v>13</v>
      </c>
      <c r="B32" s="234">
        <v>44561</v>
      </c>
      <c r="C32" s="235" t="s">
        <v>826</v>
      </c>
      <c r="D32" s="236" t="s">
        <v>39</v>
      </c>
      <c r="E32" s="237" t="s">
        <v>827</v>
      </c>
      <c r="F32" s="233" t="s">
        <v>828</v>
      </c>
      <c r="G32" s="237" t="s">
        <v>829</v>
      </c>
      <c r="H32" s="468">
        <v>86500</v>
      </c>
      <c r="I32" s="310">
        <v>39</v>
      </c>
      <c r="J32" s="234">
        <v>44559</v>
      </c>
      <c r="K32" s="472">
        <v>1</v>
      </c>
      <c r="L32" s="196" t="s">
        <v>24</v>
      </c>
    </row>
    <row r="33" spans="1:12" ht="17.25" thickBot="1">
      <c r="A33" s="560" t="s">
        <v>830</v>
      </c>
      <c r="B33" s="561"/>
      <c r="C33" s="561"/>
      <c r="D33" s="561"/>
      <c r="E33" s="561"/>
      <c r="F33" s="561"/>
      <c r="G33" s="562"/>
      <c r="H33" s="413">
        <v>86500</v>
      </c>
      <c r="I33" s="298"/>
      <c r="J33" s="298"/>
      <c r="K33" s="298"/>
      <c r="L33" s="299"/>
    </row>
    <row r="34" spans="1:12" ht="17.25" thickBot="1">
      <c r="A34" s="583" t="s">
        <v>225</v>
      </c>
      <c r="B34" s="584"/>
      <c r="C34" s="584"/>
      <c r="D34" s="584"/>
      <c r="E34" s="584"/>
      <c r="F34" s="584"/>
      <c r="G34" s="585"/>
      <c r="H34" s="194">
        <v>1343879.01</v>
      </c>
      <c r="I34" s="195"/>
      <c r="J34" s="195"/>
      <c r="K34" s="195"/>
      <c r="L34" s="196"/>
    </row>
    <row r="35" spans="1:12" ht="15.75">
      <c r="A35" s="10" t="s">
        <v>10</v>
      </c>
      <c r="B35" s="1"/>
      <c r="C35" s="1"/>
      <c r="D35" s="1"/>
      <c r="E35" s="1"/>
      <c r="F35" s="453"/>
      <c r="G35" s="447"/>
      <c r="H35" s="1"/>
      <c r="I35" s="1"/>
      <c r="J35" s="1"/>
      <c r="K35" s="1"/>
      <c r="L35" s="1"/>
    </row>
    <row r="36" spans="1:16" ht="15.75">
      <c r="A36" s="10"/>
      <c r="B36" s="1"/>
      <c r="C36" s="1"/>
      <c r="D36" s="1"/>
      <c r="E36" s="5" t="s">
        <v>44</v>
      </c>
      <c r="F36" s="5"/>
      <c r="G36" s="5"/>
      <c r="H36" s="5"/>
      <c r="I36" s="262"/>
      <c r="J36" s="262"/>
      <c r="K36" s="5"/>
      <c r="L36" s="5"/>
      <c r="M36" s="5"/>
      <c r="N36" s="5"/>
      <c r="O36" s="5"/>
      <c r="P36" s="5"/>
    </row>
    <row r="37" spans="1:12" ht="16.5">
      <c r="A37" s="594"/>
      <c r="B37" s="594"/>
      <c r="C37" s="262"/>
      <c r="D37" s="324"/>
      <c r="E37" s="262"/>
      <c r="F37" s="567"/>
      <c r="G37" s="567"/>
      <c r="H37" s="567"/>
      <c r="I37" s="567"/>
      <c r="J37" s="567"/>
      <c r="K37" s="1"/>
      <c r="L37" s="1"/>
    </row>
    <row r="38" spans="1:12" ht="18.75">
      <c r="A38" s="594"/>
      <c r="B38" s="594"/>
      <c r="C38" s="261" t="s">
        <v>831</v>
      </c>
      <c r="D38" s="275"/>
      <c r="F38" s="567"/>
      <c r="G38" s="567"/>
      <c r="H38" s="567"/>
      <c r="I38" s="567"/>
      <c r="J38" s="567"/>
      <c r="K38" s="1"/>
      <c r="L38" s="1"/>
    </row>
    <row r="39" spans="1:12" ht="15.75">
      <c r="A39" s="519"/>
      <c r="B39" s="519"/>
      <c r="C39" s="519"/>
      <c r="D39" s="519"/>
      <c r="E39" s="519"/>
      <c r="F39" s="519"/>
      <c r="G39" s="519"/>
      <c r="H39" s="519"/>
      <c r="I39" s="519"/>
      <c r="J39" s="519"/>
      <c r="K39" s="519"/>
      <c r="L39" s="519"/>
    </row>
    <row r="44" ht="15">
      <c r="H44" s="250"/>
    </row>
    <row r="45" ht="15">
      <c r="H45" s="250"/>
    </row>
    <row r="74" ht="15">
      <c r="R74" t="s">
        <v>4</v>
      </c>
    </row>
  </sheetData>
  <sheetProtection/>
  <mergeCells count="33">
    <mergeCell ref="H5:L5"/>
    <mergeCell ref="H1:L1"/>
    <mergeCell ref="F2:F3"/>
    <mergeCell ref="H2:L2"/>
    <mergeCell ref="H3:L3"/>
    <mergeCell ref="I4:L4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A18:G18"/>
    <mergeCell ref="A22:G22"/>
    <mergeCell ref="A25:G25"/>
    <mergeCell ref="A27:G27"/>
    <mergeCell ref="K9:L10"/>
    <mergeCell ref="H10:H11"/>
    <mergeCell ref="I10:I11"/>
    <mergeCell ref="J10:J11"/>
    <mergeCell ref="A15:G15"/>
    <mergeCell ref="A37:B37"/>
    <mergeCell ref="F37:J38"/>
    <mergeCell ref="A38:B38"/>
    <mergeCell ref="A39:L39"/>
    <mergeCell ref="A29:G29"/>
    <mergeCell ref="A31:G31"/>
    <mergeCell ref="A34:G34"/>
    <mergeCell ref="A33:G33"/>
  </mergeCells>
  <printOptions/>
  <pageMargins left="0.2362204724409449" right="0.1968503937007874" top="0.7480314960629921" bottom="0.31496062992125984" header="0.31496062992125984" footer="0.31496062992125984"/>
  <pageSetup horizontalDpi="180" verticalDpi="180" orientation="landscape" paperSize="9" scale="74" r:id="rId1"/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9"/>
  <sheetViews>
    <sheetView view="pageBreakPreview" zoomScaleSheetLayoutView="100" zoomScalePageLayoutView="0" workbookViewId="0" topLeftCell="A1">
      <selection activeCell="F1" sqref="F1:G65536"/>
    </sheetView>
  </sheetViews>
  <sheetFormatPr defaultColWidth="9.140625" defaultRowHeight="15"/>
  <cols>
    <col min="1" max="1" width="4.8515625" style="3" customWidth="1"/>
    <col min="2" max="2" width="8.7109375" style="3" customWidth="1"/>
    <col min="3" max="3" width="15.421875" style="3" customWidth="1"/>
    <col min="4" max="4" width="14.8515625" style="3" customWidth="1"/>
    <col min="5" max="5" width="23.140625" style="3" customWidth="1"/>
    <col min="6" max="6" width="19.140625" style="13" hidden="1" customWidth="1"/>
    <col min="7" max="7" width="19.8515625" style="13" hidden="1" customWidth="1"/>
    <col min="8" max="8" width="16.7109375" style="3" customWidth="1"/>
    <col min="9" max="9" width="6.00390625" style="3" customWidth="1"/>
    <col min="10" max="10" width="18.7109375" style="3" customWidth="1"/>
    <col min="11" max="11" width="4.7109375" style="3" customWidth="1"/>
    <col min="12" max="12" width="4.140625" style="3" customWidth="1"/>
    <col min="13" max="16384" width="9.140625" style="3" customWidth="1"/>
  </cols>
  <sheetData>
    <row r="1" spans="1:12" ht="15.75">
      <c r="A1" s="1"/>
      <c r="B1" s="1"/>
      <c r="C1" s="68"/>
      <c r="D1" s="1"/>
      <c r="E1" s="1"/>
      <c r="F1" s="68"/>
      <c r="G1" s="68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474"/>
      <c r="G2" s="68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474"/>
      <c r="G3" s="68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68"/>
      <c r="G4" s="68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68"/>
      <c r="G5" s="68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68"/>
      <c r="G6" s="68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66"/>
      <c r="L7" s="66"/>
    </row>
    <row r="8" spans="1:12" ht="16.5" thickBot="1">
      <c r="A8" s="477" t="s">
        <v>45</v>
      </c>
      <c r="B8" s="477"/>
      <c r="C8" s="477"/>
      <c r="D8" s="477"/>
      <c r="E8" s="477"/>
      <c r="F8" s="477"/>
      <c r="G8" s="477"/>
      <c r="H8" s="477"/>
      <c r="I8" s="477"/>
      <c r="J8" s="69"/>
      <c r="K8" s="66"/>
      <c r="L8" s="66"/>
    </row>
    <row r="9" spans="1:12" ht="15" customHeight="1" thickBot="1">
      <c r="A9" s="478" t="s">
        <v>15</v>
      </c>
      <c r="B9" s="481" t="s">
        <v>6</v>
      </c>
      <c r="C9" s="484" t="s">
        <v>8</v>
      </c>
      <c r="D9" s="487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" customHeight="1" thickBot="1">
      <c r="A10" s="479"/>
      <c r="B10" s="482"/>
      <c r="C10" s="485"/>
      <c r="D10" s="488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39" thickBot="1">
      <c r="A11" s="480"/>
      <c r="B11" s="483"/>
      <c r="C11" s="486"/>
      <c r="D11" s="489"/>
      <c r="E11" s="483"/>
      <c r="F11" s="492"/>
      <c r="G11" s="495"/>
      <c r="H11" s="502"/>
      <c r="I11" s="480"/>
      <c r="J11" s="480"/>
      <c r="K11" s="17" t="s">
        <v>13</v>
      </c>
      <c r="L11" s="17" t="s">
        <v>14</v>
      </c>
    </row>
    <row r="12" spans="1:12" ht="16.5" thickBot="1">
      <c r="A12" s="18">
        <v>1</v>
      </c>
      <c r="B12" s="70">
        <v>2</v>
      </c>
      <c r="C12" s="19">
        <v>3</v>
      </c>
      <c r="D12" s="20">
        <v>4</v>
      </c>
      <c r="E12" s="21">
        <v>5</v>
      </c>
      <c r="F12" s="22">
        <v>6</v>
      </c>
      <c r="G12" s="19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33">
      <c r="A13" s="24">
        <v>1</v>
      </c>
      <c r="B13" s="25">
        <v>44253</v>
      </c>
      <c r="C13" s="26" t="s">
        <v>456</v>
      </c>
      <c r="D13" s="27" t="s">
        <v>39</v>
      </c>
      <c r="E13" s="26" t="s">
        <v>46</v>
      </c>
      <c r="F13" s="15" t="s">
        <v>17</v>
      </c>
      <c r="G13" s="15" t="s">
        <v>17</v>
      </c>
      <c r="H13" s="28">
        <v>130730</v>
      </c>
      <c r="I13" s="24">
        <v>15</v>
      </c>
      <c r="J13" s="29">
        <v>44228</v>
      </c>
      <c r="K13" s="30">
        <v>1</v>
      </c>
      <c r="L13" s="30" t="s">
        <v>24</v>
      </c>
    </row>
    <row r="14" spans="1:12" ht="33">
      <c r="A14" s="44">
        <v>2</v>
      </c>
      <c r="B14" s="25" t="s">
        <v>48</v>
      </c>
      <c r="C14" s="54" t="s">
        <v>457</v>
      </c>
      <c r="D14" s="27" t="s">
        <v>39</v>
      </c>
      <c r="E14" s="54" t="s">
        <v>49</v>
      </c>
      <c r="F14" s="15" t="s">
        <v>17</v>
      </c>
      <c r="G14" s="15" t="s">
        <v>17</v>
      </c>
      <c r="H14" s="43">
        <v>180455</v>
      </c>
      <c r="I14" s="44">
        <v>21</v>
      </c>
      <c r="J14" s="45">
        <v>44228</v>
      </c>
      <c r="K14" s="46">
        <v>1</v>
      </c>
      <c r="L14" s="46" t="s">
        <v>24</v>
      </c>
    </row>
    <row r="15" spans="1:12" ht="33.75" thickBot="1">
      <c r="A15" s="31">
        <v>3</v>
      </c>
      <c r="B15" s="25">
        <v>44253</v>
      </c>
      <c r="C15" s="32" t="s">
        <v>458</v>
      </c>
      <c r="D15" s="27" t="s">
        <v>39</v>
      </c>
      <c r="E15" s="32" t="s">
        <v>47</v>
      </c>
      <c r="F15" s="16" t="s">
        <v>17</v>
      </c>
      <c r="G15" s="16" t="s">
        <v>17</v>
      </c>
      <c r="H15" s="33">
        <v>176336</v>
      </c>
      <c r="I15" s="31">
        <v>19</v>
      </c>
      <c r="J15" s="34">
        <v>44228</v>
      </c>
      <c r="K15" s="35">
        <v>80</v>
      </c>
      <c r="L15" s="35" t="s">
        <v>21</v>
      </c>
    </row>
    <row r="16" spans="1:12" ht="17.25" thickBot="1">
      <c r="A16" s="503" t="s">
        <v>19</v>
      </c>
      <c r="B16" s="504"/>
      <c r="C16" s="504"/>
      <c r="D16" s="504"/>
      <c r="E16" s="504"/>
      <c r="F16" s="504"/>
      <c r="G16" s="504"/>
      <c r="H16" s="36">
        <f>SUM(H13:H15)</f>
        <v>487521</v>
      </c>
      <c r="I16" s="505"/>
      <c r="J16" s="506"/>
      <c r="K16" s="505"/>
      <c r="L16" s="507"/>
    </row>
    <row r="17" spans="1:12" ht="49.5">
      <c r="A17" s="44">
        <v>4</v>
      </c>
      <c r="B17" s="25">
        <v>44253</v>
      </c>
      <c r="C17" s="125" t="s">
        <v>459</v>
      </c>
      <c r="D17" s="150" t="s">
        <v>39</v>
      </c>
      <c r="E17" s="42" t="s">
        <v>50</v>
      </c>
      <c r="F17" s="37" t="s">
        <v>29</v>
      </c>
      <c r="G17" s="37" t="s">
        <v>29</v>
      </c>
      <c r="H17" s="43">
        <v>17380</v>
      </c>
      <c r="I17" s="44">
        <v>16</v>
      </c>
      <c r="J17" s="84">
        <v>44228</v>
      </c>
      <c r="K17" s="46">
        <v>1</v>
      </c>
      <c r="L17" s="46" t="s">
        <v>24</v>
      </c>
    </row>
    <row r="18" spans="1:12" ht="47.25" customHeight="1">
      <c r="A18" s="60">
        <v>5</v>
      </c>
      <c r="B18" s="25">
        <v>44253</v>
      </c>
      <c r="C18" s="80" t="s">
        <v>460</v>
      </c>
      <c r="D18" s="27" t="s">
        <v>39</v>
      </c>
      <c r="E18" s="78" t="s">
        <v>51</v>
      </c>
      <c r="F18" s="80" t="s">
        <v>29</v>
      </c>
      <c r="G18" s="80" t="s">
        <v>29</v>
      </c>
      <c r="H18" s="79">
        <v>117815</v>
      </c>
      <c r="I18" s="60">
        <v>17</v>
      </c>
      <c r="J18" s="84">
        <v>44228</v>
      </c>
      <c r="K18" s="61">
        <v>141</v>
      </c>
      <c r="L18" s="61" t="s">
        <v>21</v>
      </c>
    </row>
    <row r="19" spans="1:12" ht="33.75" thickBot="1">
      <c r="A19" s="31">
        <v>6</v>
      </c>
      <c r="B19" s="40">
        <v>44253</v>
      </c>
      <c r="C19" s="82" t="s">
        <v>461</v>
      </c>
      <c r="D19" s="76" t="s">
        <v>39</v>
      </c>
      <c r="E19" s="81" t="s">
        <v>52</v>
      </c>
      <c r="F19" s="82" t="s">
        <v>29</v>
      </c>
      <c r="G19" s="82" t="s">
        <v>29</v>
      </c>
      <c r="H19" s="33">
        <v>151319</v>
      </c>
      <c r="I19" s="31">
        <v>18</v>
      </c>
      <c r="J19" s="45">
        <v>44228</v>
      </c>
      <c r="K19" s="35">
        <v>284</v>
      </c>
      <c r="L19" s="35" t="s">
        <v>21</v>
      </c>
    </row>
    <row r="20" spans="1:12" ht="17.25" thickBot="1">
      <c r="A20" s="503" t="s">
        <v>35</v>
      </c>
      <c r="B20" s="504"/>
      <c r="C20" s="504"/>
      <c r="D20" s="504"/>
      <c r="E20" s="504"/>
      <c r="F20" s="504"/>
      <c r="G20" s="504"/>
      <c r="H20" s="38">
        <f>SUM(H17:H19)</f>
        <v>286514</v>
      </c>
      <c r="I20" s="505"/>
      <c r="J20" s="505"/>
      <c r="K20" s="505"/>
      <c r="L20" s="507"/>
    </row>
    <row r="21" spans="1:12" ht="33">
      <c r="A21" s="47">
        <v>7</v>
      </c>
      <c r="B21" s="25">
        <v>44253</v>
      </c>
      <c r="C21" s="49" t="s">
        <v>462</v>
      </c>
      <c r="D21" s="27" t="s">
        <v>39</v>
      </c>
      <c r="E21" s="48" t="s">
        <v>32</v>
      </c>
      <c r="F21" s="49" t="s">
        <v>23</v>
      </c>
      <c r="G21" s="49" t="s">
        <v>23</v>
      </c>
      <c r="H21" s="28">
        <v>24079</v>
      </c>
      <c r="I21" s="24">
        <v>24</v>
      </c>
      <c r="J21" s="25">
        <v>44228</v>
      </c>
      <c r="K21" s="24">
        <v>6.5</v>
      </c>
      <c r="L21" s="24" t="s">
        <v>21</v>
      </c>
    </row>
    <row r="22" spans="1:12" ht="33">
      <c r="A22" s="39">
        <v>8</v>
      </c>
      <c r="B22" s="25">
        <v>44253</v>
      </c>
      <c r="C22" s="101" t="s">
        <v>463</v>
      </c>
      <c r="D22" s="27" t="s">
        <v>39</v>
      </c>
      <c r="E22" s="83" t="s">
        <v>53</v>
      </c>
      <c r="F22" s="49" t="s">
        <v>23</v>
      </c>
      <c r="G22" s="49" t="s">
        <v>23</v>
      </c>
      <c r="H22" s="43">
        <v>27644</v>
      </c>
      <c r="I22" s="44">
        <v>23</v>
      </c>
      <c r="J22" s="40">
        <v>44228</v>
      </c>
      <c r="K22" s="44">
        <v>18.3</v>
      </c>
      <c r="L22" s="44" t="s">
        <v>21</v>
      </c>
    </row>
    <row r="23" spans="1:12" ht="46.5" customHeight="1" thickBot="1">
      <c r="A23" s="50">
        <v>9</v>
      </c>
      <c r="B23" s="25">
        <v>44253</v>
      </c>
      <c r="C23" s="53" t="s">
        <v>464</v>
      </c>
      <c r="D23" s="27" t="s">
        <v>39</v>
      </c>
      <c r="E23" s="52" t="s">
        <v>54</v>
      </c>
      <c r="F23" s="53" t="s">
        <v>23</v>
      </c>
      <c r="G23" s="53" t="s">
        <v>23</v>
      </c>
      <c r="H23" s="33">
        <v>31907.65</v>
      </c>
      <c r="I23" s="31">
        <v>22</v>
      </c>
      <c r="J23" s="51" t="s">
        <v>55</v>
      </c>
      <c r="K23" s="31">
        <v>8.7</v>
      </c>
      <c r="L23" s="31" t="s">
        <v>21</v>
      </c>
    </row>
    <row r="24" spans="1:12" ht="16.5">
      <c r="A24" s="541" t="s">
        <v>33</v>
      </c>
      <c r="B24" s="542"/>
      <c r="C24" s="542"/>
      <c r="D24" s="542"/>
      <c r="E24" s="542"/>
      <c r="F24" s="542"/>
      <c r="G24" s="542"/>
      <c r="H24" s="85">
        <f>SUM(H21:H23)</f>
        <v>83630.65</v>
      </c>
      <c r="I24" s="506"/>
      <c r="J24" s="506"/>
      <c r="K24" s="506"/>
      <c r="L24" s="517"/>
    </row>
    <row r="25" spans="1:12" ht="33.75" thickBot="1">
      <c r="A25" s="60">
        <v>10</v>
      </c>
      <c r="B25" s="86">
        <v>44253</v>
      </c>
      <c r="C25" s="87" t="s">
        <v>465</v>
      </c>
      <c r="D25" s="64" t="s">
        <v>39</v>
      </c>
      <c r="E25" s="87" t="s">
        <v>56</v>
      </c>
      <c r="F25" s="62" t="s">
        <v>22</v>
      </c>
      <c r="G25" s="62" t="s">
        <v>23</v>
      </c>
      <c r="H25" s="63">
        <v>130025</v>
      </c>
      <c r="I25" s="60">
        <v>20</v>
      </c>
      <c r="J25" s="86">
        <v>44228</v>
      </c>
      <c r="K25" s="61">
        <v>2</v>
      </c>
      <c r="L25" s="61" t="s">
        <v>24</v>
      </c>
    </row>
    <row r="26" spans="1:12" ht="17.25" thickBot="1">
      <c r="A26" s="503" t="s">
        <v>34</v>
      </c>
      <c r="B26" s="518"/>
      <c r="C26" s="518"/>
      <c r="D26" s="518"/>
      <c r="E26" s="518"/>
      <c r="F26" s="518"/>
      <c r="G26" s="518"/>
      <c r="H26" s="36">
        <f>H25</f>
        <v>130025</v>
      </c>
      <c r="I26" s="67"/>
      <c r="J26" s="57"/>
      <c r="K26" s="57"/>
      <c r="L26" s="58"/>
    </row>
    <row r="27" spans="1:12" ht="60" customHeight="1" thickBot="1">
      <c r="A27" s="44">
        <v>11</v>
      </c>
      <c r="B27" s="25">
        <v>44253</v>
      </c>
      <c r="C27" s="54" t="s">
        <v>466</v>
      </c>
      <c r="D27" s="27" t="s">
        <v>39</v>
      </c>
      <c r="E27" s="54" t="s">
        <v>57</v>
      </c>
      <c r="F27" s="55" t="s">
        <v>58</v>
      </c>
      <c r="G27" s="55" t="s">
        <v>26</v>
      </c>
      <c r="H27" s="56">
        <v>210651</v>
      </c>
      <c r="I27" s="88" t="s">
        <v>59</v>
      </c>
      <c r="J27" s="45">
        <v>44238</v>
      </c>
      <c r="K27" s="46">
        <v>60</v>
      </c>
      <c r="L27" s="46" t="s">
        <v>60</v>
      </c>
    </row>
    <row r="28" spans="1:12" ht="17.25" thickBot="1">
      <c r="A28" s="503" t="s">
        <v>62</v>
      </c>
      <c r="B28" s="518"/>
      <c r="C28" s="518"/>
      <c r="D28" s="518"/>
      <c r="E28" s="518"/>
      <c r="F28" s="518"/>
      <c r="G28" s="518"/>
      <c r="H28" s="36">
        <f>SUM(H27)</f>
        <v>210651</v>
      </c>
      <c r="I28" s="505"/>
      <c r="J28" s="505"/>
      <c r="K28" s="505"/>
      <c r="L28" s="507"/>
    </row>
    <row r="29" spans="1:12" ht="33.75" thickBot="1">
      <c r="A29" s="44">
        <v>12</v>
      </c>
      <c r="B29" s="40">
        <v>44253</v>
      </c>
      <c r="C29" s="54" t="s">
        <v>467</v>
      </c>
      <c r="D29" s="76" t="s">
        <v>39</v>
      </c>
      <c r="E29" s="54" t="s">
        <v>61</v>
      </c>
      <c r="F29" s="55" t="s">
        <v>64</v>
      </c>
      <c r="G29" s="55" t="s">
        <v>26</v>
      </c>
      <c r="H29" s="43">
        <v>193273</v>
      </c>
      <c r="I29" s="59" t="s">
        <v>63</v>
      </c>
      <c r="J29" s="45">
        <v>44243</v>
      </c>
      <c r="K29" s="46">
        <v>1</v>
      </c>
      <c r="L29" s="46" t="s">
        <v>24</v>
      </c>
    </row>
    <row r="30" spans="1:12" ht="17.25" thickBot="1">
      <c r="A30" s="520" t="s">
        <v>65</v>
      </c>
      <c r="B30" s="521"/>
      <c r="C30" s="521"/>
      <c r="D30" s="521"/>
      <c r="E30" s="521"/>
      <c r="F30" s="521"/>
      <c r="G30" s="522"/>
      <c r="H30" s="90">
        <f>SUM(H29)</f>
        <v>193273</v>
      </c>
      <c r="I30" s="523"/>
      <c r="J30" s="524"/>
      <c r="K30" s="524"/>
      <c r="L30" s="525"/>
    </row>
    <row r="31" spans="1:12" ht="17.25" thickBot="1">
      <c r="A31" s="532" t="s">
        <v>16</v>
      </c>
      <c r="B31" s="533"/>
      <c r="C31" s="533"/>
      <c r="D31" s="533"/>
      <c r="E31" s="533"/>
      <c r="F31" s="533"/>
      <c r="G31" s="534"/>
      <c r="H31" s="89">
        <f>H30+H28+H26</f>
        <v>533949</v>
      </c>
      <c r="I31" s="535"/>
      <c r="J31" s="536"/>
      <c r="K31" s="536"/>
      <c r="L31" s="537"/>
    </row>
    <row r="32" spans="1:12" ht="17.25" thickBot="1">
      <c r="A32" s="532" t="s">
        <v>38</v>
      </c>
      <c r="B32" s="533"/>
      <c r="C32" s="533"/>
      <c r="D32" s="533"/>
      <c r="E32" s="533"/>
      <c r="F32" s="533"/>
      <c r="G32" s="534"/>
      <c r="H32" s="89">
        <f>H16+H20+H24+H26+H28+H30</f>
        <v>1391614.65</v>
      </c>
      <c r="I32" s="535"/>
      <c r="J32" s="536"/>
      <c r="K32" s="536"/>
      <c r="L32" s="537"/>
    </row>
    <row r="33" spans="1:12" ht="15.75">
      <c r="A33" s="6"/>
      <c r="B33" s="8"/>
      <c r="C33" s="9"/>
      <c r="D33" s="6"/>
      <c r="E33" s="6"/>
      <c r="F33" s="12"/>
      <c r="G33" s="14"/>
      <c r="H33" s="7"/>
      <c r="I33" s="7"/>
      <c r="J33" s="7"/>
      <c r="K33" s="7"/>
      <c r="L33" s="7"/>
    </row>
    <row r="34" spans="1:12" ht="15.75">
      <c r="A34" s="10" t="s">
        <v>10</v>
      </c>
      <c r="B34" s="1"/>
      <c r="C34" s="1"/>
      <c r="D34" s="1"/>
      <c r="E34" s="1"/>
      <c r="F34" s="68"/>
      <c r="G34" s="68"/>
      <c r="H34" s="1"/>
      <c r="I34" s="1"/>
      <c r="J34" s="1"/>
      <c r="K34" s="1"/>
      <c r="L34" s="1"/>
    </row>
    <row r="35" spans="1:12" ht="15.75">
      <c r="A35" s="519" t="s">
        <v>44</v>
      </c>
      <c r="B35" s="519"/>
      <c r="C35" s="519"/>
      <c r="D35" s="519"/>
      <c r="E35" s="519"/>
      <c r="F35" s="519"/>
      <c r="G35" s="519"/>
      <c r="H35" s="519"/>
      <c r="I35" s="519"/>
      <c r="J35" s="519"/>
      <c r="K35" s="519"/>
      <c r="L35" s="519"/>
    </row>
    <row r="36" spans="1:12" ht="15.75">
      <c r="A36" s="1"/>
      <c r="B36" s="1"/>
      <c r="C36" s="1"/>
      <c r="D36" s="1"/>
      <c r="E36" s="1"/>
      <c r="F36" s="68"/>
      <c r="G36" s="68"/>
      <c r="H36" s="1"/>
      <c r="I36" s="1"/>
      <c r="J36" s="1"/>
      <c r="K36" s="1"/>
      <c r="L36" s="1"/>
    </row>
    <row r="37" ht="15.75">
      <c r="A37" s="1"/>
    </row>
    <row r="38" ht="15.75">
      <c r="A38" s="1"/>
    </row>
    <row r="39" ht="15.75">
      <c r="A39" s="1"/>
    </row>
    <row r="40" ht="15" customHeight="1">
      <c r="A40" s="1"/>
    </row>
    <row r="41" ht="15" customHeight="1">
      <c r="A41" s="1"/>
    </row>
    <row r="42" ht="15.75">
      <c r="A42" s="1"/>
    </row>
    <row r="43" ht="15.75">
      <c r="A43" s="1"/>
    </row>
    <row r="44" ht="15.75">
      <c r="A44" s="1"/>
    </row>
    <row r="45" ht="15.75">
      <c r="A45" s="1"/>
    </row>
    <row r="46" ht="15" customHeight="1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" customHeight="1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" customHeight="1">
      <c r="A99" s="1"/>
    </row>
    <row r="100" ht="15" customHeight="1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" customHeight="1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" customHeight="1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" customHeight="1">
      <c r="A145" s="1"/>
    </row>
    <row r="146" ht="15" customHeight="1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" customHeight="1">
      <c r="A155" s="1"/>
    </row>
    <row r="156" ht="15.75">
      <c r="A156" s="1"/>
    </row>
    <row r="157" ht="15.75">
      <c r="A157" s="1"/>
    </row>
    <row r="158" ht="15.75">
      <c r="A158" s="1"/>
    </row>
    <row r="159" ht="15.75">
      <c r="A159" s="1"/>
    </row>
    <row r="160" ht="15.75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.75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" customHeight="1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.75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" customHeight="1">
      <c r="A202" s="1"/>
    </row>
    <row r="203" ht="15" customHeight="1">
      <c r="A203" s="1"/>
    </row>
    <row r="204" ht="15.75">
      <c r="A204" s="1"/>
    </row>
    <row r="205" ht="15.75">
      <c r="A205" s="1"/>
    </row>
    <row r="206" ht="15.75">
      <c r="A206" s="1"/>
    </row>
    <row r="207" ht="15" customHeight="1">
      <c r="A207" s="1"/>
    </row>
    <row r="208" ht="15.75">
      <c r="A208" s="1"/>
    </row>
    <row r="209" ht="15.75">
      <c r="A209" s="1"/>
    </row>
    <row r="210" ht="15" customHeight="1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.75">
      <c r="A216" s="1"/>
    </row>
    <row r="217" ht="15.75">
      <c r="A217" s="1"/>
    </row>
    <row r="218" ht="15.75">
      <c r="A218" s="1"/>
    </row>
    <row r="219" ht="15.75">
      <c r="A219" s="1"/>
    </row>
    <row r="220" ht="15.75">
      <c r="A220" s="1"/>
    </row>
    <row r="221" ht="15.75">
      <c r="A221" s="1"/>
    </row>
    <row r="222" ht="15.75">
      <c r="A222" s="1"/>
    </row>
    <row r="223" ht="15.75">
      <c r="A223" s="1"/>
    </row>
    <row r="224" ht="15.75">
      <c r="A224" s="1"/>
    </row>
    <row r="225" ht="15" customHeight="1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.75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" customHeight="1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" customHeight="1">
      <c r="A273" s="1"/>
    </row>
    <row r="274" ht="15" customHeight="1">
      <c r="A274" s="1"/>
    </row>
    <row r="275" ht="15.75">
      <c r="A275" s="1"/>
    </row>
    <row r="276" ht="15.75">
      <c r="A276" s="1"/>
    </row>
    <row r="277" ht="15.75">
      <c r="A277" s="1"/>
    </row>
    <row r="278" ht="15" customHeight="1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" customHeight="1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" customHeight="1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" customHeight="1">
      <c r="A332" s="1"/>
    </row>
    <row r="333" ht="15" customHeight="1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" customHeight="1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" customHeight="1">
      <c r="A356" s="1"/>
    </row>
    <row r="357" ht="15" customHeight="1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" customHeight="1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" customHeight="1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" customHeight="1">
      <c r="A442" s="1"/>
    </row>
    <row r="443" ht="15" customHeight="1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" customHeight="1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" customHeight="1">
      <c r="A472" s="1"/>
    </row>
    <row r="473" ht="15" customHeight="1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" customHeight="1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 t="s">
        <v>4</v>
      </c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" customHeight="1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" customHeight="1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" customHeight="1">
      <c r="A559" s="1"/>
    </row>
    <row r="560" ht="15" customHeight="1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" customHeight="1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" customHeight="1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" customHeight="1">
      <c r="A628" s="1"/>
    </row>
    <row r="629" ht="15" customHeight="1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" customHeight="1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" customHeight="1">
      <c r="A693" s="1"/>
    </row>
    <row r="694" ht="15" customHeight="1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" customHeight="1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33" customHeight="1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spans="1:13" ht="15.75">
      <c r="A716" s="1"/>
      <c r="B716" s="1"/>
      <c r="C716" s="1"/>
      <c r="D716" s="1"/>
      <c r="E716" s="1"/>
      <c r="F716" s="2"/>
      <c r="G716" s="2"/>
      <c r="H716" s="1"/>
      <c r="I716" s="1"/>
      <c r="J716" s="1"/>
      <c r="K716" s="1"/>
      <c r="L716" s="1"/>
      <c r="M716" s="1"/>
    </row>
    <row r="717" spans="1:13" ht="15.75">
      <c r="A717" s="1"/>
      <c r="B717" s="1"/>
      <c r="C717" s="1"/>
      <c r="D717" s="1"/>
      <c r="E717" s="1"/>
      <c r="F717" s="2"/>
      <c r="G717" s="2"/>
      <c r="H717" s="1"/>
      <c r="I717" s="1"/>
      <c r="J717" s="1"/>
      <c r="K717" s="1"/>
      <c r="L717" s="1"/>
      <c r="M717" s="1"/>
    </row>
    <row r="718" spans="1:13" ht="15.75">
      <c r="A718" s="1"/>
      <c r="B718" s="1"/>
      <c r="C718" s="1"/>
      <c r="D718" s="1"/>
      <c r="E718" s="1"/>
      <c r="F718" s="2"/>
      <c r="G718" s="2"/>
      <c r="H718" s="1"/>
      <c r="I718" s="1"/>
      <c r="J718" s="1"/>
      <c r="K718" s="1"/>
      <c r="L718" s="1"/>
      <c r="M718" s="1"/>
    </row>
    <row r="719" spans="1:13" ht="15.75">
      <c r="A719" s="1"/>
      <c r="B719" s="1"/>
      <c r="C719" s="1"/>
      <c r="D719" s="1"/>
      <c r="E719" s="1"/>
      <c r="F719" s="2"/>
      <c r="G719" s="2"/>
      <c r="H719" s="1"/>
      <c r="I719" s="1"/>
      <c r="J719" s="1"/>
      <c r="K719" s="1"/>
      <c r="L719" s="1"/>
      <c r="M719" s="1"/>
    </row>
  </sheetData>
  <sheetProtection/>
  <mergeCells count="36">
    <mergeCell ref="H1:L1"/>
    <mergeCell ref="F2:F3"/>
    <mergeCell ref="H2:L2"/>
    <mergeCell ref="H3:L3"/>
    <mergeCell ref="I4:L4"/>
    <mergeCell ref="H5:L5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A24:G24"/>
    <mergeCell ref="I24:L24"/>
    <mergeCell ref="A26:G26"/>
    <mergeCell ref="A16:G16"/>
    <mergeCell ref="I16:L16"/>
    <mergeCell ref="A20:G20"/>
    <mergeCell ref="I20:L20"/>
    <mergeCell ref="A28:G28"/>
    <mergeCell ref="I28:L28"/>
    <mergeCell ref="A31:G31"/>
    <mergeCell ref="A32:G32"/>
    <mergeCell ref="A35:L35"/>
    <mergeCell ref="A30:G30"/>
    <mergeCell ref="I30:L30"/>
    <mergeCell ref="I31:L31"/>
    <mergeCell ref="I32:L32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91" r:id="rId1"/>
  <rowBreaks count="1" manualBreakCount="1">
    <brk id="28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33"/>
  <sheetViews>
    <sheetView view="pageBreakPreview" zoomScaleSheetLayoutView="100" zoomScalePageLayoutView="0" workbookViewId="0" topLeftCell="A1">
      <selection activeCell="F1" sqref="F1:F65536"/>
    </sheetView>
  </sheetViews>
  <sheetFormatPr defaultColWidth="9.140625" defaultRowHeight="15"/>
  <cols>
    <col min="1" max="1" width="4.8515625" style="3" customWidth="1"/>
    <col min="2" max="2" width="8.7109375" style="3" customWidth="1"/>
    <col min="3" max="3" width="15.421875" style="3" customWidth="1"/>
    <col min="4" max="4" width="14.8515625" style="3" customWidth="1"/>
    <col min="5" max="5" width="23.140625" style="3" customWidth="1"/>
    <col min="6" max="6" width="19.140625" style="13" hidden="1" customWidth="1"/>
    <col min="7" max="7" width="19.8515625" style="13" hidden="1" customWidth="1"/>
    <col min="8" max="8" width="16.7109375" style="3" customWidth="1"/>
    <col min="9" max="9" width="6.00390625" style="3" customWidth="1"/>
    <col min="10" max="10" width="18.7109375" style="3" customWidth="1"/>
    <col min="11" max="11" width="4.7109375" style="3" customWidth="1"/>
    <col min="12" max="12" width="4.140625" style="3" customWidth="1"/>
    <col min="13" max="16384" width="9.140625" style="3" customWidth="1"/>
  </cols>
  <sheetData>
    <row r="1" spans="1:12" ht="15.75">
      <c r="A1" s="1"/>
      <c r="B1" s="1"/>
      <c r="C1" s="123"/>
      <c r="D1" s="1"/>
      <c r="E1" s="1"/>
      <c r="F1" s="123"/>
      <c r="G1" s="123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474"/>
      <c r="G2" s="123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474"/>
      <c r="G3" s="123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123"/>
      <c r="G4" s="123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123"/>
      <c r="G5" s="123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123"/>
      <c r="G6" s="123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120"/>
      <c r="L7" s="120"/>
    </row>
    <row r="8" spans="1:12" ht="16.5" thickBot="1">
      <c r="A8" s="477" t="s">
        <v>98</v>
      </c>
      <c r="B8" s="477"/>
      <c r="C8" s="477"/>
      <c r="D8" s="477"/>
      <c r="E8" s="477"/>
      <c r="F8" s="477"/>
      <c r="G8" s="477"/>
      <c r="H8" s="477"/>
      <c r="I8" s="477"/>
      <c r="J8" s="121"/>
      <c r="K8" s="120"/>
      <c r="L8" s="120"/>
    </row>
    <row r="9" spans="1:12" ht="15" customHeight="1" thickBot="1">
      <c r="A9" s="478" t="s">
        <v>15</v>
      </c>
      <c r="B9" s="481" t="s">
        <v>6</v>
      </c>
      <c r="C9" s="484" t="s">
        <v>8</v>
      </c>
      <c r="D9" s="487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" customHeight="1" thickBot="1">
      <c r="A10" s="479"/>
      <c r="B10" s="482"/>
      <c r="C10" s="485"/>
      <c r="D10" s="488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39" thickBot="1">
      <c r="A11" s="480"/>
      <c r="B11" s="483"/>
      <c r="C11" s="486"/>
      <c r="D11" s="489"/>
      <c r="E11" s="483"/>
      <c r="F11" s="492"/>
      <c r="G11" s="495"/>
      <c r="H11" s="502"/>
      <c r="I11" s="480"/>
      <c r="J11" s="480"/>
      <c r="K11" s="17" t="s">
        <v>13</v>
      </c>
      <c r="L11" s="17" t="s">
        <v>14</v>
      </c>
    </row>
    <row r="12" spans="1:12" ht="16.5" thickBot="1">
      <c r="A12" s="18">
        <v>1</v>
      </c>
      <c r="B12" s="122">
        <v>2</v>
      </c>
      <c r="C12" s="19">
        <v>3</v>
      </c>
      <c r="D12" s="20">
        <v>4</v>
      </c>
      <c r="E12" s="21">
        <v>5</v>
      </c>
      <c r="F12" s="22">
        <v>6</v>
      </c>
      <c r="G12" s="19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33">
      <c r="A13" s="24">
        <v>1</v>
      </c>
      <c r="B13" s="25">
        <v>44286</v>
      </c>
      <c r="C13" s="15" t="s">
        <v>468</v>
      </c>
      <c r="D13" s="27" t="s">
        <v>94</v>
      </c>
      <c r="E13" s="26" t="s">
        <v>95</v>
      </c>
      <c r="F13" s="15" t="s">
        <v>96</v>
      </c>
      <c r="G13" s="15" t="s">
        <v>96</v>
      </c>
      <c r="H13" s="28">
        <v>340321</v>
      </c>
      <c r="I13" s="24">
        <v>25</v>
      </c>
      <c r="J13" s="29">
        <v>44256</v>
      </c>
      <c r="K13" s="30">
        <v>93</v>
      </c>
      <c r="L13" s="30" t="s">
        <v>97</v>
      </c>
    </row>
    <row r="14" spans="1:12" ht="49.5">
      <c r="A14" s="60">
        <v>2</v>
      </c>
      <c r="B14" s="25">
        <v>44286</v>
      </c>
      <c r="C14" s="62" t="s">
        <v>469</v>
      </c>
      <c r="D14" s="27" t="s">
        <v>94</v>
      </c>
      <c r="E14" s="87" t="s">
        <v>99</v>
      </c>
      <c r="F14" s="15" t="s">
        <v>96</v>
      </c>
      <c r="G14" s="15" t="s">
        <v>96</v>
      </c>
      <c r="H14" s="79">
        <v>6016</v>
      </c>
      <c r="I14" s="60">
        <v>26</v>
      </c>
      <c r="J14" s="84">
        <v>44256</v>
      </c>
      <c r="K14" s="61">
        <v>2</v>
      </c>
      <c r="L14" s="61" t="s">
        <v>60</v>
      </c>
    </row>
    <row r="15" spans="1:12" ht="33">
      <c r="A15" s="60">
        <v>3</v>
      </c>
      <c r="B15" s="25">
        <v>44286</v>
      </c>
      <c r="C15" s="62" t="s">
        <v>486</v>
      </c>
      <c r="D15" s="27" t="s">
        <v>94</v>
      </c>
      <c r="E15" s="87" t="s">
        <v>100</v>
      </c>
      <c r="F15" s="15" t="s">
        <v>96</v>
      </c>
      <c r="G15" s="15" t="s">
        <v>96</v>
      </c>
      <c r="H15" s="79">
        <v>95301</v>
      </c>
      <c r="I15" s="60">
        <v>36</v>
      </c>
      <c r="J15" s="84">
        <v>44256</v>
      </c>
      <c r="K15" s="61">
        <v>32</v>
      </c>
      <c r="L15" s="61" t="s">
        <v>21</v>
      </c>
    </row>
    <row r="16" spans="1:12" ht="49.5">
      <c r="A16" s="60">
        <v>4</v>
      </c>
      <c r="B16" s="25">
        <v>44286</v>
      </c>
      <c r="C16" s="87" t="s">
        <v>470</v>
      </c>
      <c r="D16" s="27" t="s">
        <v>94</v>
      </c>
      <c r="E16" s="87" t="s">
        <v>101</v>
      </c>
      <c r="F16" s="15" t="s">
        <v>96</v>
      </c>
      <c r="G16" s="15" t="s">
        <v>96</v>
      </c>
      <c r="H16" s="79">
        <v>103432</v>
      </c>
      <c r="I16" s="60">
        <v>35</v>
      </c>
      <c r="J16" s="84">
        <v>44256</v>
      </c>
      <c r="K16" s="61">
        <v>33.6</v>
      </c>
      <c r="L16" s="61" t="s">
        <v>60</v>
      </c>
    </row>
    <row r="17" spans="1:12" ht="49.5">
      <c r="A17" s="60">
        <v>5</v>
      </c>
      <c r="B17" s="25">
        <v>44286</v>
      </c>
      <c r="C17" s="62" t="s">
        <v>471</v>
      </c>
      <c r="D17" s="27" t="s">
        <v>94</v>
      </c>
      <c r="E17" s="87" t="s">
        <v>102</v>
      </c>
      <c r="F17" s="15" t="s">
        <v>96</v>
      </c>
      <c r="G17" s="15" t="s">
        <v>96</v>
      </c>
      <c r="H17" s="79">
        <v>127352</v>
      </c>
      <c r="I17" s="60">
        <v>34</v>
      </c>
      <c r="J17" s="84">
        <v>44256</v>
      </c>
      <c r="K17" s="61">
        <v>66</v>
      </c>
      <c r="L17" s="61" t="s">
        <v>97</v>
      </c>
    </row>
    <row r="18" spans="1:12" ht="50.25" thickBot="1">
      <c r="A18" s="31">
        <v>6</v>
      </c>
      <c r="B18" s="25">
        <v>44286</v>
      </c>
      <c r="C18" s="426" t="s">
        <v>472</v>
      </c>
      <c r="D18" s="27" t="s">
        <v>94</v>
      </c>
      <c r="E18" s="32" t="s">
        <v>103</v>
      </c>
      <c r="F18" s="15" t="s">
        <v>96</v>
      </c>
      <c r="G18" s="15" t="s">
        <v>96</v>
      </c>
      <c r="H18" s="33">
        <v>201070</v>
      </c>
      <c r="I18" s="31">
        <v>33</v>
      </c>
      <c r="J18" s="84">
        <v>44256</v>
      </c>
      <c r="K18" s="35">
        <v>275</v>
      </c>
      <c r="L18" s="35" t="s">
        <v>21</v>
      </c>
    </row>
    <row r="19" spans="1:12" ht="17.25" thickBot="1">
      <c r="A19" s="503" t="s">
        <v>104</v>
      </c>
      <c r="B19" s="504"/>
      <c r="C19" s="504"/>
      <c r="D19" s="504"/>
      <c r="E19" s="504"/>
      <c r="F19" s="504"/>
      <c r="G19" s="504"/>
      <c r="H19" s="36">
        <f>SUM(H13:H18)</f>
        <v>873492</v>
      </c>
      <c r="I19" s="505"/>
      <c r="J19" s="505"/>
      <c r="K19" s="505"/>
      <c r="L19" s="507"/>
    </row>
    <row r="20" spans="1:12" ht="49.5" customHeight="1">
      <c r="A20" s="44">
        <v>7</v>
      </c>
      <c r="B20" s="25">
        <v>44286</v>
      </c>
      <c r="C20" s="152" t="s">
        <v>473</v>
      </c>
      <c r="D20" s="27" t="s">
        <v>94</v>
      </c>
      <c r="E20" s="42" t="s">
        <v>105</v>
      </c>
      <c r="F20" s="37" t="s">
        <v>106</v>
      </c>
      <c r="G20" s="37" t="s">
        <v>106</v>
      </c>
      <c r="H20" s="43">
        <v>81024</v>
      </c>
      <c r="I20" s="44">
        <v>41</v>
      </c>
      <c r="J20" s="84">
        <v>44256</v>
      </c>
      <c r="K20" s="46">
        <v>1</v>
      </c>
      <c r="L20" s="46" t="s">
        <v>24</v>
      </c>
    </row>
    <row r="21" spans="1:12" ht="66.75" thickBot="1">
      <c r="A21" s="31">
        <v>8</v>
      </c>
      <c r="B21" s="25">
        <v>44286</v>
      </c>
      <c r="C21" s="125" t="s">
        <v>473</v>
      </c>
      <c r="D21" s="27" t="s">
        <v>94</v>
      </c>
      <c r="E21" s="81" t="s">
        <v>107</v>
      </c>
      <c r="F21" s="37" t="s">
        <v>106</v>
      </c>
      <c r="G21" s="37" t="s">
        <v>106</v>
      </c>
      <c r="H21" s="33">
        <v>90495</v>
      </c>
      <c r="I21" s="31">
        <v>32</v>
      </c>
      <c r="J21" s="84">
        <v>44256</v>
      </c>
      <c r="K21" s="35">
        <v>43</v>
      </c>
      <c r="L21" s="35" t="s">
        <v>24</v>
      </c>
    </row>
    <row r="22" spans="1:12" ht="16.5">
      <c r="A22" s="550" t="s">
        <v>108</v>
      </c>
      <c r="B22" s="551"/>
      <c r="C22" s="551"/>
      <c r="D22" s="551"/>
      <c r="E22" s="551"/>
      <c r="F22" s="551"/>
      <c r="G22" s="551"/>
      <c r="H22" s="153">
        <f>SUM(H20:H21)</f>
        <v>171519</v>
      </c>
      <c r="I22" s="552"/>
      <c r="J22" s="552"/>
      <c r="K22" s="552"/>
      <c r="L22" s="553"/>
    </row>
    <row r="23" spans="1:12" ht="83.25" thickBot="1">
      <c r="A23" s="24">
        <v>9</v>
      </c>
      <c r="B23" s="25">
        <v>44286</v>
      </c>
      <c r="C23" s="49" t="s">
        <v>474</v>
      </c>
      <c r="D23" s="27" t="s">
        <v>94</v>
      </c>
      <c r="E23" s="48" t="s">
        <v>109</v>
      </c>
      <c r="F23" s="37" t="s">
        <v>110</v>
      </c>
      <c r="G23" s="37" t="s">
        <v>112</v>
      </c>
      <c r="H23" s="28">
        <v>339028</v>
      </c>
      <c r="I23" s="24">
        <v>28</v>
      </c>
      <c r="J23" s="29">
        <v>44256</v>
      </c>
      <c r="K23" s="24">
        <v>235</v>
      </c>
      <c r="L23" s="24" t="s">
        <v>97</v>
      </c>
    </row>
    <row r="24" spans="1:12" ht="17.25" thickBot="1">
      <c r="A24" s="503" t="s">
        <v>111</v>
      </c>
      <c r="B24" s="518"/>
      <c r="C24" s="518"/>
      <c r="D24" s="518"/>
      <c r="E24" s="518"/>
      <c r="F24" s="518"/>
      <c r="G24" s="518"/>
      <c r="H24" s="38">
        <f>SUM(H23)</f>
        <v>339028</v>
      </c>
      <c r="I24" s="505"/>
      <c r="J24" s="505"/>
      <c r="K24" s="505"/>
      <c r="L24" s="507"/>
    </row>
    <row r="25" spans="1:12" ht="54.75" customHeight="1">
      <c r="A25" s="127">
        <v>10</v>
      </c>
      <c r="B25" s="25">
        <v>44286</v>
      </c>
      <c r="C25" s="129" t="s">
        <v>475</v>
      </c>
      <c r="D25" s="27" t="s">
        <v>94</v>
      </c>
      <c r="E25" s="127" t="s">
        <v>113</v>
      </c>
      <c r="F25" s="127" t="s">
        <v>26</v>
      </c>
      <c r="G25" s="127" t="s">
        <v>26</v>
      </c>
      <c r="H25" s="127">
        <v>110382.68</v>
      </c>
      <c r="I25" s="127">
        <v>43</v>
      </c>
      <c r="J25" s="84">
        <v>44256</v>
      </c>
      <c r="K25" s="127">
        <v>1</v>
      </c>
      <c r="L25" s="127" t="s">
        <v>24</v>
      </c>
    </row>
    <row r="26" spans="1:12" ht="49.5">
      <c r="A26" s="131">
        <v>11</v>
      </c>
      <c r="B26" s="25">
        <v>44286</v>
      </c>
      <c r="C26" s="134" t="s">
        <v>475</v>
      </c>
      <c r="D26" s="27" t="s">
        <v>94</v>
      </c>
      <c r="E26" s="132" t="s">
        <v>114</v>
      </c>
      <c r="F26" s="131" t="s">
        <v>26</v>
      </c>
      <c r="G26" s="131" t="s">
        <v>26</v>
      </c>
      <c r="H26" s="133">
        <v>28601.79</v>
      </c>
      <c r="I26" s="131">
        <v>42</v>
      </c>
      <c r="J26" s="84">
        <v>44256</v>
      </c>
      <c r="K26" s="131">
        <v>30</v>
      </c>
      <c r="L26" s="131" t="s">
        <v>97</v>
      </c>
    </row>
    <row r="27" spans="1:12" ht="46.5" customHeight="1">
      <c r="A27" s="131">
        <v>12</v>
      </c>
      <c r="B27" s="25">
        <v>44286</v>
      </c>
      <c r="C27" s="427" t="s">
        <v>487</v>
      </c>
      <c r="D27" s="27" t="s">
        <v>94</v>
      </c>
      <c r="E27" s="134" t="s">
        <v>115</v>
      </c>
      <c r="F27" s="131" t="s">
        <v>26</v>
      </c>
      <c r="G27" s="131" t="s">
        <v>26</v>
      </c>
      <c r="H27" s="133">
        <v>167713.78</v>
      </c>
      <c r="I27" s="128">
        <v>27</v>
      </c>
      <c r="J27" s="84">
        <v>44256</v>
      </c>
      <c r="K27" s="95">
        <v>140</v>
      </c>
      <c r="L27" s="131" t="s">
        <v>97</v>
      </c>
    </row>
    <row r="28" spans="1:12" ht="33.75" thickBot="1">
      <c r="A28" s="24">
        <v>13</v>
      </c>
      <c r="B28" s="25">
        <v>44286</v>
      </c>
      <c r="C28" s="428" t="s">
        <v>488</v>
      </c>
      <c r="D28" s="27" t="s">
        <v>94</v>
      </c>
      <c r="E28" s="15" t="s">
        <v>116</v>
      </c>
      <c r="F28" s="128" t="s">
        <v>26</v>
      </c>
      <c r="G28" s="128" t="s">
        <v>26</v>
      </c>
      <c r="H28" s="126">
        <v>297936.42</v>
      </c>
      <c r="I28" s="24">
        <v>31</v>
      </c>
      <c r="J28" s="84">
        <v>44256</v>
      </c>
      <c r="K28" s="61">
        <v>400</v>
      </c>
      <c r="L28" s="61" t="s">
        <v>60</v>
      </c>
    </row>
    <row r="29" spans="1:12" ht="17.25" thickBot="1">
      <c r="A29" s="503" t="s">
        <v>117</v>
      </c>
      <c r="B29" s="518"/>
      <c r="C29" s="518"/>
      <c r="D29" s="518"/>
      <c r="E29" s="518"/>
      <c r="F29" s="518"/>
      <c r="G29" s="518"/>
      <c r="H29" s="36">
        <f>SUM(H25:H28)</f>
        <v>604634.6699999999</v>
      </c>
      <c r="I29" s="124"/>
      <c r="J29" s="57"/>
      <c r="K29" s="57"/>
      <c r="L29" s="58"/>
    </row>
    <row r="30" spans="1:12" ht="51.75" customHeight="1" thickBot="1">
      <c r="A30" s="130">
        <v>14</v>
      </c>
      <c r="B30" s="25">
        <v>44286</v>
      </c>
      <c r="C30" s="129" t="s">
        <v>476</v>
      </c>
      <c r="D30" s="27" t="s">
        <v>94</v>
      </c>
      <c r="E30" s="129" t="s">
        <v>118</v>
      </c>
      <c r="F30" s="130" t="s">
        <v>208</v>
      </c>
      <c r="G30" s="130" t="s">
        <v>208</v>
      </c>
      <c r="H30" s="136">
        <v>195452.64</v>
      </c>
      <c r="I30" s="127">
        <v>29</v>
      </c>
      <c r="J30" s="84">
        <v>44256</v>
      </c>
      <c r="K30" s="135">
        <v>100</v>
      </c>
      <c r="L30" s="135" t="s">
        <v>97</v>
      </c>
    </row>
    <row r="31" spans="1:12" ht="50.25" thickBot="1">
      <c r="A31" s="44">
        <v>15</v>
      </c>
      <c r="B31" s="25">
        <v>44286</v>
      </c>
      <c r="C31" s="134" t="s">
        <v>477</v>
      </c>
      <c r="D31" s="27" t="s">
        <v>94</v>
      </c>
      <c r="E31" s="54" t="s">
        <v>52</v>
      </c>
      <c r="F31" s="130" t="s">
        <v>208</v>
      </c>
      <c r="G31" s="130" t="s">
        <v>208</v>
      </c>
      <c r="H31" s="56">
        <v>110405.56</v>
      </c>
      <c r="I31" s="88" t="s">
        <v>119</v>
      </c>
      <c r="J31" s="84">
        <v>44256</v>
      </c>
      <c r="K31" s="46">
        <v>30</v>
      </c>
      <c r="L31" s="46" t="s">
        <v>97</v>
      </c>
    </row>
    <row r="32" spans="1:12" ht="17.25" thickBot="1">
      <c r="A32" s="503" t="s">
        <v>792</v>
      </c>
      <c r="B32" s="518"/>
      <c r="C32" s="518"/>
      <c r="D32" s="518"/>
      <c r="E32" s="518"/>
      <c r="F32" s="518"/>
      <c r="G32" s="518"/>
      <c r="H32" s="36">
        <f>SUM(H30:H31)</f>
        <v>305858.2</v>
      </c>
      <c r="I32" s="505"/>
      <c r="J32" s="505"/>
      <c r="K32" s="505"/>
      <c r="L32" s="507"/>
    </row>
    <row r="33" spans="1:12" ht="77.25" customHeight="1">
      <c r="A33" s="132">
        <v>16</v>
      </c>
      <c r="B33" s="25">
        <v>44286</v>
      </c>
      <c r="C33" s="429" t="s">
        <v>478</v>
      </c>
      <c r="D33" s="27" t="s">
        <v>94</v>
      </c>
      <c r="E33" s="134" t="s">
        <v>120</v>
      </c>
      <c r="F33" s="134" t="s">
        <v>121</v>
      </c>
      <c r="G33" s="134" t="s">
        <v>96</v>
      </c>
      <c r="H33" s="138">
        <v>123304.26</v>
      </c>
      <c r="I33" s="128">
        <v>1938</v>
      </c>
      <c r="J33" s="139">
        <v>44206</v>
      </c>
      <c r="K33" s="128">
        <v>1</v>
      </c>
      <c r="L33" s="128" t="s">
        <v>24</v>
      </c>
    </row>
    <row r="34" spans="1:12" ht="16.5">
      <c r="A34" s="543" t="s">
        <v>122</v>
      </c>
      <c r="B34" s="544"/>
      <c r="C34" s="544"/>
      <c r="D34" s="544"/>
      <c r="E34" s="544"/>
      <c r="F34" s="544"/>
      <c r="G34" s="545"/>
      <c r="H34" s="140">
        <f>SUM(H33)</f>
        <v>123304.26</v>
      </c>
      <c r="I34" s="141"/>
      <c r="J34" s="141"/>
      <c r="K34" s="141"/>
      <c r="L34" s="141"/>
    </row>
    <row r="35" spans="1:12" ht="33.75" thickBot="1">
      <c r="A35" s="110">
        <v>17</v>
      </c>
      <c r="B35" s="40">
        <v>44286</v>
      </c>
      <c r="C35" s="455" t="s">
        <v>479</v>
      </c>
      <c r="D35" s="76" t="s">
        <v>94</v>
      </c>
      <c r="E35" s="143" t="s">
        <v>123</v>
      </c>
      <c r="F35" s="110" t="s">
        <v>58</v>
      </c>
      <c r="G35" s="110" t="s">
        <v>26</v>
      </c>
      <c r="H35" s="144">
        <v>216200</v>
      </c>
      <c r="I35" s="145" t="s">
        <v>124</v>
      </c>
      <c r="J35" s="146">
        <v>44271</v>
      </c>
      <c r="K35" s="143">
        <v>46</v>
      </c>
      <c r="L35" s="143" t="s">
        <v>60</v>
      </c>
    </row>
    <row r="36" spans="1:12" ht="17.25" thickBot="1">
      <c r="A36" s="520" t="s">
        <v>125</v>
      </c>
      <c r="B36" s="521"/>
      <c r="C36" s="521"/>
      <c r="D36" s="521"/>
      <c r="E36" s="521"/>
      <c r="F36" s="521"/>
      <c r="G36" s="549"/>
      <c r="H36" s="147">
        <f>SUM(H35)</f>
        <v>216200</v>
      </c>
      <c r="I36" s="546"/>
      <c r="J36" s="547"/>
      <c r="K36" s="547"/>
      <c r="L36" s="548"/>
    </row>
    <row r="37" spans="1:12" ht="34.5" customHeight="1">
      <c r="A37" s="132">
        <v>18</v>
      </c>
      <c r="B37" s="151">
        <v>44286</v>
      </c>
      <c r="C37" s="429" t="s">
        <v>480</v>
      </c>
      <c r="D37" s="150" t="s">
        <v>94</v>
      </c>
      <c r="E37" s="132" t="s">
        <v>126</v>
      </c>
      <c r="F37" s="132" t="s">
        <v>127</v>
      </c>
      <c r="G37" s="128" t="s">
        <v>26</v>
      </c>
      <c r="H37" s="138">
        <v>178534</v>
      </c>
      <c r="I37" s="148" t="s">
        <v>128</v>
      </c>
      <c r="J37" s="84">
        <v>44256</v>
      </c>
      <c r="K37" s="128">
        <v>214</v>
      </c>
      <c r="L37" s="128" t="s">
        <v>60</v>
      </c>
    </row>
    <row r="38" spans="1:12" ht="33">
      <c r="A38" s="137">
        <v>19</v>
      </c>
      <c r="B38" s="86">
        <v>44286</v>
      </c>
      <c r="C38" s="149" t="s">
        <v>481</v>
      </c>
      <c r="D38" s="27" t="s">
        <v>94</v>
      </c>
      <c r="E38" s="131" t="s">
        <v>129</v>
      </c>
      <c r="F38" s="132" t="s">
        <v>127</v>
      </c>
      <c r="G38" s="128" t="s">
        <v>26</v>
      </c>
      <c r="H38" s="142">
        <v>189998</v>
      </c>
      <c r="I38" s="148" t="s">
        <v>130</v>
      </c>
      <c r="J38" s="84">
        <v>44256</v>
      </c>
      <c r="K38" s="131">
        <v>220</v>
      </c>
      <c r="L38" s="131" t="s">
        <v>60</v>
      </c>
    </row>
    <row r="39" spans="1:12" ht="54.75" customHeight="1">
      <c r="A39" s="137">
        <v>20</v>
      </c>
      <c r="B39" s="25">
        <v>44286</v>
      </c>
      <c r="C39" s="149" t="s">
        <v>482</v>
      </c>
      <c r="D39" s="64" t="s">
        <v>94</v>
      </c>
      <c r="E39" s="131" t="s">
        <v>131</v>
      </c>
      <c r="F39" s="132" t="s">
        <v>127</v>
      </c>
      <c r="G39" s="128" t="s">
        <v>26</v>
      </c>
      <c r="H39" s="142">
        <v>472515</v>
      </c>
      <c r="I39" s="131">
        <v>39</v>
      </c>
      <c r="J39" s="84">
        <v>44256</v>
      </c>
      <c r="K39" s="131">
        <v>478</v>
      </c>
      <c r="L39" s="131" t="s">
        <v>60</v>
      </c>
    </row>
    <row r="40" spans="1:12" ht="50.25" customHeight="1">
      <c r="A40" s="137">
        <v>21</v>
      </c>
      <c r="B40" s="86">
        <v>44286</v>
      </c>
      <c r="C40" s="149" t="s">
        <v>489</v>
      </c>
      <c r="D40" s="64" t="s">
        <v>94</v>
      </c>
      <c r="E40" s="131" t="s">
        <v>131</v>
      </c>
      <c r="F40" s="137" t="s">
        <v>127</v>
      </c>
      <c r="G40" s="149" t="s">
        <v>20</v>
      </c>
      <c r="H40" s="142">
        <v>212208</v>
      </c>
      <c r="I40" s="131">
        <v>37</v>
      </c>
      <c r="J40" s="84">
        <v>44256</v>
      </c>
      <c r="K40" s="131">
        <v>141.5</v>
      </c>
      <c r="L40" s="131" t="s">
        <v>60</v>
      </c>
    </row>
    <row r="41" spans="1:12" ht="50.25" customHeight="1">
      <c r="A41" s="137">
        <v>22</v>
      </c>
      <c r="B41" s="25">
        <v>44286</v>
      </c>
      <c r="C41" s="149" t="s">
        <v>483</v>
      </c>
      <c r="D41" s="27" t="s">
        <v>94</v>
      </c>
      <c r="E41" s="131" t="s">
        <v>132</v>
      </c>
      <c r="F41" s="132" t="s">
        <v>127</v>
      </c>
      <c r="G41" s="149" t="s">
        <v>96</v>
      </c>
      <c r="H41" s="142">
        <v>290665</v>
      </c>
      <c r="I41" s="131">
        <v>38</v>
      </c>
      <c r="J41" s="84">
        <v>44256</v>
      </c>
      <c r="K41" s="131">
        <v>149</v>
      </c>
      <c r="L41" s="131" t="s">
        <v>60</v>
      </c>
    </row>
    <row r="42" spans="1:12" ht="49.5">
      <c r="A42" s="137">
        <v>23</v>
      </c>
      <c r="B42" s="86">
        <v>44286</v>
      </c>
      <c r="C42" s="149" t="s">
        <v>484</v>
      </c>
      <c r="D42" s="64" t="s">
        <v>94</v>
      </c>
      <c r="E42" s="131" t="s">
        <v>133</v>
      </c>
      <c r="F42" s="132" t="s">
        <v>127</v>
      </c>
      <c r="G42" s="149" t="s">
        <v>96</v>
      </c>
      <c r="H42" s="142">
        <v>370419</v>
      </c>
      <c r="I42" s="131">
        <v>40</v>
      </c>
      <c r="J42" s="84">
        <v>44256</v>
      </c>
      <c r="K42" s="131">
        <v>174</v>
      </c>
      <c r="L42" s="131" t="s">
        <v>60</v>
      </c>
    </row>
    <row r="43" spans="1:12" ht="50.25" thickBot="1">
      <c r="A43" s="137">
        <v>24</v>
      </c>
      <c r="B43" s="40">
        <v>44286</v>
      </c>
      <c r="C43" s="149" t="s">
        <v>485</v>
      </c>
      <c r="D43" s="76" t="s">
        <v>94</v>
      </c>
      <c r="E43" s="131" t="s">
        <v>134</v>
      </c>
      <c r="F43" s="132" t="s">
        <v>127</v>
      </c>
      <c r="G43" s="149" t="s">
        <v>96</v>
      </c>
      <c r="H43" s="142">
        <v>488973</v>
      </c>
      <c r="I43" s="148" t="s">
        <v>135</v>
      </c>
      <c r="J43" s="84">
        <v>44256</v>
      </c>
      <c r="K43" s="131">
        <v>183</v>
      </c>
      <c r="L43" s="131" t="s">
        <v>60</v>
      </c>
    </row>
    <row r="44" spans="1:12" ht="17.25" thickBot="1">
      <c r="A44" s="554" t="s">
        <v>136</v>
      </c>
      <c r="B44" s="555"/>
      <c r="C44" s="555"/>
      <c r="D44" s="555"/>
      <c r="E44" s="555"/>
      <c r="F44" s="555"/>
      <c r="G44" s="556"/>
      <c r="H44" s="90">
        <f>SUM(H37:H43)</f>
        <v>2203312</v>
      </c>
      <c r="I44" s="523"/>
      <c r="J44" s="524"/>
      <c r="K44" s="524"/>
      <c r="L44" s="525"/>
    </row>
    <row r="45" spans="1:12" ht="17.25" thickBot="1">
      <c r="A45" s="526" t="s">
        <v>16</v>
      </c>
      <c r="B45" s="527"/>
      <c r="C45" s="527"/>
      <c r="D45" s="527"/>
      <c r="E45" s="527"/>
      <c r="F45" s="527"/>
      <c r="G45" s="528"/>
      <c r="H45" s="89">
        <f>H44+H36+H34</f>
        <v>2542816.26</v>
      </c>
      <c r="I45" s="535"/>
      <c r="J45" s="536"/>
      <c r="K45" s="536"/>
      <c r="L45" s="537"/>
    </row>
    <row r="46" spans="1:12" ht="17.25" thickBot="1">
      <c r="A46" s="532" t="s">
        <v>38</v>
      </c>
      <c r="B46" s="533"/>
      <c r="C46" s="533"/>
      <c r="D46" s="533"/>
      <c r="E46" s="533"/>
      <c r="F46" s="533"/>
      <c r="G46" s="534"/>
      <c r="H46" s="89">
        <f>H19+H22+H24+H29+H32+H34+H36+H44</f>
        <v>4837348.13</v>
      </c>
      <c r="I46" s="535"/>
      <c r="J46" s="536"/>
      <c r="K46" s="536"/>
      <c r="L46" s="537"/>
    </row>
    <row r="47" spans="1:12" ht="15.75">
      <c r="A47" s="6"/>
      <c r="B47" s="8"/>
      <c r="C47" s="9"/>
      <c r="D47" s="6"/>
      <c r="E47" s="6"/>
      <c r="F47" s="12"/>
      <c r="G47" s="14"/>
      <c r="H47" s="7"/>
      <c r="I47" s="7"/>
      <c r="J47" s="7"/>
      <c r="K47" s="7"/>
      <c r="L47" s="7"/>
    </row>
    <row r="48" spans="1:12" ht="15.75">
      <c r="A48" s="10" t="s">
        <v>10</v>
      </c>
      <c r="B48" s="1"/>
      <c r="C48" s="1"/>
      <c r="D48" s="1"/>
      <c r="E48" s="1"/>
      <c r="F48" s="123"/>
      <c r="G48" s="123"/>
      <c r="H48" s="1"/>
      <c r="I48" s="1"/>
      <c r="J48" s="1"/>
      <c r="K48" s="1"/>
      <c r="L48" s="1"/>
    </row>
    <row r="49" spans="1:12" ht="15.75">
      <c r="A49" s="519" t="s">
        <v>44</v>
      </c>
      <c r="B49" s="519"/>
      <c r="C49" s="519"/>
      <c r="D49" s="519"/>
      <c r="E49" s="519"/>
      <c r="F49" s="519"/>
      <c r="G49" s="519"/>
      <c r="H49" s="519"/>
      <c r="I49" s="519"/>
      <c r="J49" s="519"/>
      <c r="K49" s="519"/>
      <c r="L49" s="519"/>
    </row>
    <row r="50" spans="1:12" ht="15.75">
      <c r="A50" s="1"/>
      <c r="B50" s="1"/>
      <c r="C50" s="1"/>
      <c r="D50" s="1"/>
      <c r="E50" s="1"/>
      <c r="F50" s="123"/>
      <c r="G50" s="123"/>
      <c r="H50" s="1"/>
      <c r="I50" s="1"/>
      <c r="J50" s="1"/>
      <c r="K50" s="1"/>
      <c r="L50" s="1"/>
    </row>
    <row r="51" ht="15.75">
      <c r="A51" s="1"/>
    </row>
    <row r="52" ht="15.75">
      <c r="A52" s="1"/>
    </row>
    <row r="53" ht="15.75">
      <c r="A53" s="1"/>
    </row>
    <row r="54" ht="15" customHeight="1">
      <c r="A54" s="1"/>
    </row>
    <row r="55" ht="15" customHeight="1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" customHeight="1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" customHeight="1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" customHeight="1">
      <c r="A113" s="1"/>
    </row>
    <row r="114" ht="15" customHeight="1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" customHeight="1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" customHeight="1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  <row r="148" ht="15.75">
      <c r="A148" s="1"/>
    </row>
    <row r="149" ht="15.75">
      <c r="A149" s="1"/>
    </row>
    <row r="150" ht="15.75">
      <c r="A150" s="1"/>
    </row>
    <row r="151" ht="15.75">
      <c r="A151" s="1"/>
    </row>
    <row r="152" ht="15.75">
      <c r="A152" s="1"/>
    </row>
    <row r="153" ht="15.75">
      <c r="A153" s="1"/>
    </row>
    <row r="154" ht="15.75">
      <c r="A154" s="1"/>
    </row>
    <row r="155" ht="15.75">
      <c r="A155" s="1"/>
    </row>
    <row r="156" ht="15.75">
      <c r="A156" s="1"/>
    </row>
    <row r="157" ht="15.75">
      <c r="A157" s="1"/>
    </row>
    <row r="158" ht="15.75">
      <c r="A158" s="1"/>
    </row>
    <row r="159" ht="15" customHeight="1">
      <c r="A159" s="1"/>
    </row>
    <row r="160" ht="15" customHeight="1">
      <c r="A160" s="1"/>
    </row>
    <row r="161" ht="15.75">
      <c r="A161" s="1"/>
    </row>
    <row r="162" ht="15.75">
      <c r="A162" s="1"/>
    </row>
    <row r="163" ht="15.75">
      <c r="A163" s="1"/>
    </row>
    <row r="164" ht="15.75">
      <c r="A164" s="1"/>
    </row>
    <row r="165" ht="15.75">
      <c r="A165" s="1"/>
    </row>
    <row r="166" ht="15.75">
      <c r="A166" s="1"/>
    </row>
    <row r="167" ht="15.75">
      <c r="A167" s="1"/>
    </row>
    <row r="168" ht="15.75">
      <c r="A168" s="1"/>
    </row>
    <row r="169" ht="15" customHeight="1">
      <c r="A169" s="1"/>
    </row>
    <row r="170" ht="15.75">
      <c r="A170" s="1"/>
    </row>
    <row r="171" ht="15.75">
      <c r="A171" s="1"/>
    </row>
    <row r="172" ht="15.75">
      <c r="A172" s="1"/>
    </row>
    <row r="173" ht="15.75">
      <c r="A173" s="1"/>
    </row>
    <row r="174" ht="15.75">
      <c r="A174" s="1"/>
    </row>
    <row r="175" ht="15.75">
      <c r="A175" s="1"/>
    </row>
    <row r="176" ht="15.75">
      <c r="A176" s="1"/>
    </row>
    <row r="177" ht="15.75">
      <c r="A177" s="1"/>
    </row>
    <row r="178" ht="15.75">
      <c r="A178" s="1"/>
    </row>
    <row r="179" ht="15.75">
      <c r="A179" s="1"/>
    </row>
    <row r="180" ht="15.75">
      <c r="A180" s="1"/>
    </row>
    <row r="181" ht="15.75">
      <c r="A181" s="1"/>
    </row>
    <row r="182" ht="15.75">
      <c r="A182" s="1"/>
    </row>
    <row r="183" ht="15.75">
      <c r="A183" s="1"/>
    </row>
    <row r="184" ht="15.75">
      <c r="A184" s="1"/>
    </row>
    <row r="185" ht="15.75">
      <c r="A185" s="1"/>
    </row>
    <row r="186" ht="15.75">
      <c r="A186" s="1"/>
    </row>
    <row r="187" ht="15.75">
      <c r="A187" s="1"/>
    </row>
    <row r="188" ht="15.75">
      <c r="A188" s="1"/>
    </row>
    <row r="189" ht="15.75">
      <c r="A189" s="1"/>
    </row>
    <row r="190" ht="15.75">
      <c r="A190" s="1"/>
    </row>
    <row r="191" ht="15.75">
      <c r="A191" s="1"/>
    </row>
    <row r="192" ht="15.75">
      <c r="A192" s="1"/>
    </row>
    <row r="193" ht="15.75">
      <c r="A193" s="1"/>
    </row>
    <row r="194" ht="15.75">
      <c r="A194" s="1"/>
    </row>
    <row r="195" ht="15.75">
      <c r="A195" s="1"/>
    </row>
    <row r="196" ht="15.75">
      <c r="A196" s="1"/>
    </row>
    <row r="197" ht="15" customHeight="1">
      <c r="A197" s="1"/>
    </row>
    <row r="198" ht="15.75">
      <c r="A198" s="1"/>
    </row>
    <row r="199" ht="15.75">
      <c r="A199" s="1"/>
    </row>
    <row r="200" ht="15.75">
      <c r="A200" s="1"/>
    </row>
    <row r="201" ht="15.75">
      <c r="A201" s="1"/>
    </row>
    <row r="202" ht="15.75">
      <c r="A202" s="1"/>
    </row>
    <row r="203" ht="15.75">
      <c r="A203" s="1"/>
    </row>
    <row r="204" ht="15.75">
      <c r="A204" s="1"/>
    </row>
    <row r="205" ht="15.75">
      <c r="A205" s="1"/>
    </row>
    <row r="206" ht="15.75">
      <c r="A206" s="1"/>
    </row>
    <row r="207" ht="15.75">
      <c r="A207" s="1"/>
    </row>
    <row r="208" ht="15.75">
      <c r="A208" s="1"/>
    </row>
    <row r="209" ht="15.75">
      <c r="A209" s="1"/>
    </row>
    <row r="210" ht="15.75">
      <c r="A210" s="1"/>
    </row>
    <row r="211" ht="15.75">
      <c r="A211" s="1"/>
    </row>
    <row r="212" ht="15.75">
      <c r="A212" s="1"/>
    </row>
    <row r="213" ht="15.75">
      <c r="A213" s="1"/>
    </row>
    <row r="214" ht="15.75">
      <c r="A214" s="1"/>
    </row>
    <row r="215" ht="15.75">
      <c r="A215" s="1"/>
    </row>
    <row r="216" ht="15" customHeight="1">
      <c r="A216" s="1"/>
    </row>
    <row r="217" ht="15" customHeight="1">
      <c r="A217" s="1"/>
    </row>
    <row r="218" ht="15.75">
      <c r="A218" s="1"/>
    </row>
    <row r="219" ht="15.75">
      <c r="A219" s="1"/>
    </row>
    <row r="220" ht="15.75">
      <c r="A220" s="1"/>
    </row>
    <row r="221" ht="15" customHeight="1">
      <c r="A221" s="1"/>
    </row>
    <row r="222" ht="15.75">
      <c r="A222" s="1"/>
    </row>
    <row r="223" ht="15.75">
      <c r="A223" s="1"/>
    </row>
    <row r="224" ht="15" customHeight="1">
      <c r="A224" s="1"/>
    </row>
    <row r="225" ht="15.75">
      <c r="A225" s="1"/>
    </row>
    <row r="226" ht="15.75">
      <c r="A226" s="1"/>
    </row>
    <row r="227" ht="15.75">
      <c r="A227" s="1"/>
    </row>
    <row r="228" ht="15.75">
      <c r="A228" s="1"/>
    </row>
    <row r="229" ht="15.75">
      <c r="A229" s="1"/>
    </row>
    <row r="230" ht="15.75">
      <c r="A230" s="1"/>
    </row>
    <row r="231" ht="15.75">
      <c r="A231" s="1"/>
    </row>
    <row r="232" ht="15.75">
      <c r="A232" s="1"/>
    </row>
    <row r="233" ht="15.75">
      <c r="A233" s="1"/>
    </row>
    <row r="234" ht="15.75">
      <c r="A234" s="1"/>
    </row>
    <row r="235" ht="15.75">
      <c r="A235" s="1"/>
    </row>
    <row r="236" ht="15.75">
      <c r="A236" s="1"/>
    </row>
    <row r="237" ht="15.75">
      <c r="A237" s="1"/>
    </row>
    <row r="238" ht="15.75">
      <c r="A238" s="1"/>
    </row>
    <row r="239" ht="15" customHeight="1">
      <c r="A239" s="1"/>
    </row>
    <row r="240" ht="15.75">
      <c r="A240" s="1"/>
    </row>
    <row r="241" ht="15.75">
      <c r="A241" s="1"/>
    </row>
    <row r="242" ht="15.75">
      <c r="A242" s="1"/>
    </row>
    <row r="243" ht="15.75">
      <c r="A243" s="1"/>
    </row>
    <row r="244" ht="15.75">
      <c r="A244" s="1"/>
    </row>
    <row r="245" ht="15.75">
      <c r="A245" s="1"/>
    </row>
    <row r="246" ht="15.75">
      <c r="A246" s="1"/>
    </row>
    <row r="247" ht="15.75">
      <c r="A247" s="1"/>
    </row>
    <row r="248" ht="15.75">
      <c r="A248" s="1"/>
    </row>
    <row r="249" ht="15.75">
      <c r="A249" s="1"/>
    </row>
    <row r="250" ht="15.75">
      <c r="A250" s="1"/>
    </row>
    <row r="251" ht="15.75">
      <c r="A251" s="1"/>
    </row>
    <row r="252" ht="15.75">
      <c r="A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" customHeight="1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" customHeight="1">
      <c r="A287" s="1"/>
    </row>
    <row r="288" ht="15" customHeight="1">
      <c r="A288" s="1"/>
    </row>
    <row r="289" ht="15.75">
      <c r="A289" s="1"/>
    </row>
    <row r="290" ht="15.75">
      <c r="A290" s="1"/>
    </row>
    <row r="291" ht="15.75">
      <c r="A291" s="1"/>
    </row>
    <row r="292" ht="15" customHeight="1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" customHeight="1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" customHeight="1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" customHeight="1">
      <c r="A346" s="1"/>
    </row>
    <row r="347" ht="15" customHeight="1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" customHeight="1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" customHeight="1">
      <c r="A370" s="1"/>
    </row>
    <row r="371" ht="15" customHeight="1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" customHeight="1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" customHeight="1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" customHeight="1">
      <c r="A456" s="1"/>
    </row>
    <row r="457" ht="15" customHeight="1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" customHeight="1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" customHeight="1">
      <c r="A486" s="1"/>
    </row>
    <row r="487" ht="15" customHeight="1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" customHeight="1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 t="s">
        <v>4</v>
      </c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" customHeight="1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" customHeight="1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" customHeight="1">
      <c r="A573" s="1"/>
    </row>
    <row r="574" ht="15" customHeight="1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" customHeight="1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" customHeight="1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" customHeight="1">
      <c r="A642" s="1"/>
    </row>
    <row r="643" ht="15" customHeight="1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" customHeight="1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" customHeight="1">
      <c r="A707" s="1"/>
    </row>
    <row r="708" ht="15" customHeight="1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" customHeight="1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33" customHeight="1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spans="1:13" ht="15.75">
      <c r="A730" s="1"/>
      <c r="B730" s="1"/>
      <c r="C730" s="1"/>
      <c r="D730" s="1"/>
      <c r="E730" s="1"/>
      <c r="F730" s="123"/>
      <c r="G730" s="123"/>
      <c r="H730" s="1"/>
      <c r="I730" s="1"/>
      <c r="J730" s="1"/>
      <c r="K730" s="1"/>
      <c r="L730" s="1"/>
      <c r="M730" s="1"/>
    </row>
    <row r="731" spans="1:13" ht="15.75">
      <c r="A731" s="1"/>
      <c r="B731" s="1"/>
      <c r="C731" s="1"/>
      <c r="D731" s="1"/>
      <c r="E731" s="1"/>
      <c r="F731" s="123"/>
      <c r="G731" s="123"/>
      <c r="H731" s="1"/>
      <c r="I731" s="1"/>
      <c r="J731" s="1"/>
      <c r="K731" s="1"/>
      <c r="L731" s="1"/>
      <c r="M731" s="1"/>
    </row>
    <row r="732" spans="1:13" ht="15.75">
      <c r="A732" s="1"/>
      <c r="B732" s="1"/>
      <c r="C732" s="1"/>
      <c r="D732" s="1"/>
      <c r="E732" s="1"/>
      <c r="F732" s="123"/>
      <c r="G732" s="123"/>
      <c r="H732" s="1"/>
      <c r="I732" s="1"/>
      <c r="J732" s="1"/>
      <c r="K732" s="1"/>
      <c r="L732" s="1"/>
      <c r="M732" s="1"/>
    </row>
    <row r="733" spans="1:13" ht="15.75">
      <c r="A733" s="1"/>
      <c r="B733" s="1"/>
      <c r="C733" s="1"/>
      <c r="D733" s="1"/>
      <c r="E733" s="1"/>
      <c r="F733" s="123"/>
      <c r="G733" s="123"/>
      <c r="H733" s="1"/>
      <c r="I733" s="1"/>
      <c r="J733" s="1"/>
      <c r="K733" s="1"/>
      <c r="L733" s="1"/>
      <c r="M733" s="1"/>
    </row>
  </sheetData>
  <sheetProtection/>
  <mergeCells count="39">
    <mergeCell ref="A49:L49"/>
    <mergeCell ref="A44:G44"/>
    <mergeCell ref="I44:L44"/>
    <mergeCell ref="A45:G45"/>
    <mergeCell ref="I45:L45"/>
    <mergeCell ref="A46:G46"/>
    <mergeCell ref="I46:L46"/>
    <mergeCell ref="F9:F11"/>
    <mergeCell ref="G9:G11"/>
    <mergeCell ref="H9:J9"/>
    <mergeCell ref="A32:G32"/>
    <mergeCell ref="I32:L32"/>
    <mergeCell ref="K9:L10"/>
    <mergeCell ref="H10:H11"/>
    <mergeCell ref="I10:I11"/>
    <mergeCell ref="J10:J11"/>
    <mergeCell ref="A19:G19"/>
    <mergeCell ref="I19:L19"/>
    <mergeCell ref="A22:G22"/>
    <mergeCell ref="I22:L22"/>
    <mergeCell ref="A24:G24"/>
    <mergeCell ref="I24:L24"/>
    <mergeCell ref="A29:G29"/>
    <mergeCell ref="H5:L5"/>
    <mergeCell ref="A34:G34"/>
    <mergeCell ref="I36:L36"/>
    <mergeCell ref="A36:G36"/>
    <mergeCell ref="H1:L1"/>
    <mergeCell ref="F2:F3"/>
    <mergeCell ref="H2:L2"/>
    <mergeCell ref="H3:L3"/>
    <mergeCell ref="I4:L4"/>
    <mergeCell ref="C7:J7"/>
    <mergeCell ref="A8:I8"/>
    <mergeCell ref="A9:A11"/>
    <mergeCell ref="B9:B11"/>
    <mergeCell ref="C9:C11"/>
    <mergeCell ref="D9:D11"/>
    <mergeCell ref="E9:E11"/>
  </mergeCells>
  <printOptions/>
  <pageMargins left="0.2362204724409449" right="0.2362204724409449" top="0.31496062992125984" bottom="0.31496062992125984" header="0.31496062992125984" footer="0.31496062992125984"/>
  <pageSetup horizontalDpi="180" verticalDpi="18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">
      <selection activeCell="F1" sqref="F1:G65536"/>
    </sheetView>
  </sheetViews>
  <sheetFormatPr defaultColWidth="9.140625" defaultRowHeight="15"/>
  <cols>
    <col min="2" max="2" width="9.8515625" style="0" bestFit="1" customWidth="1"/>
    <col min="3" max="3" width="15.57421875" style="0" customWidth="1"/>
    <col min="4" max="4" width="13.421875" style="0" customWidth="1"/>
    <col min="5" max="5" width="23.57421875" style="0" customWidth="1"/>
    <col min="6" max="7" width="21.8515625" style="0" hidden="1" customWidth="1"/>
    <col min="8" max="8" width="13.8515625" style="0" customWidth="1"/>
  </cols>
  <sheetData>
    <row r="1" spans="1:12" ht="15.75">
      <c r="A1" s="1"/>
      <c r="B1" s="1"/>
      <c r="C1" s="154"/>
      <c r="D1" s="1"/>
      <c r="E1" s="1"/>
      <c r="F1" s="154"/>
      <c r="G1" s="154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474"/>
      <c r="G2" s="154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474"/>
      <c r="G3" s="154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154"/>
      <c r="G4" s="154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154"/>
      <c r="G5" s="154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154"/>
      <c r="G6" s="154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157"/>
      <c r="L7" s="157"/>
    </row>
    <row r="8" spans="1:12" ht="16.5" thickBot="1">
      <c r="A8" s="477" t="s">
        <v>137</v>
      </c>
      <c r="B8" s="477"/>
      <c r="C8" s="477"/>
      <c r="D8" s="477"/>
      <c r="E8" s="477"/>
      <c r="F8" s="477"/>
      <c r="G8" s="477"/>
      <c r="H8" s="477"/>
      <c r="I8" s="477"/>
      <c r="J8" s="155"/>
      <c r="K8" s="157"/>
      <c r="L8" s="157"/>
    </row>
    <row r="9" spans="1:12" ht="15.75" thickBot="1">
      <c r="A9" s="478" t="s">
        <v>15</v>
      </c>
      <c r="B9" s="481" t="s">
        <v>6</v>
      </c>
      <c r="C9" s="484" t="s">
        <v>8</v>
      </c>
      <c r="D9" s="487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.75" thickBot="1">
      <c r="A10" s="479"/>
      <c r="B10" s="482"/>
      <c r="C10" s="485"/>
      <c r="D10" s="488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15.75" thickBot="1">
      <c r="A11" s="480"/>
      <c r="B11" s="483"/>
      <c r="C11" s="486"/>
      <c r="D11" s="489"/>
      <c r="E11" s="483"/>
      <c r="F11" s="492"/>
      <c r="G11" s="495"/>
      <c r="H11" s="502"/>
      <c r="I11" s="480"/>
      <c r="J11" s="480"/>
      <c r="K11" s="17" t="s">
        <v>13</v>
      </c>
      <c r="L11" s="17" t="s">
        <v>14</v>
      </c>
    </row>
    <row r="12" spans="1:12" ht="15.75" thickBot="1">
      <c r="A12" s="18">
        <v>1</v>
      </c>
      <c r="B12" s="156">
        <v>2</v>
      </c>
      <c r="C12" s="19">
        <v>3</v>
      </c>
      <c r="D12" s="20">
        <v>4</v>
      </c>
      <c r="E12" s="21">
        <v>5</v>
      </c>
      <c r="F12" s="22">
        <v>6</v>
      </c>
      <c r="G12" s="19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49.5">
      <c r="A13" s="44">
        <v>1</v>
      </c>
      <c r="B13" s="25">
        <v>44316</v>
      </c>
      <c r="C13" s="125" t="s">
        <v>490</v>
      </c>
      <c r="D13" s="27" t="s">
        <v>39</v>
      </c>
      <c r="E13" s="42" t="s">
        <v>138</v>
      </c>
      <c r="F13" s="37" t="s">
        <v>106</v>
      </c>
      <c r="G13" s="37" t="s">
        <v>106</v>
      </c>
      <c r="H13" s="43">
        <v>269022</v>
      </c>
      <c r="I13" s="44">
        <v>52</v>
      </c>
      <c r="J13" s="84">
        <v>44287</v>
      </c>
      <c r="K13" s="46">
        <v>12</v>
      </c>
      <c r="L13" s="46" t="s">
        <v>24</v>
      </c>
    </row>
    <row r="14" spans="1:12" ht="33" customHeight="1">
      <c r="A14" s="60">
        <v>2</v>
      </c>
      <c r="B14" s="25">
        <v>44316</v>
      </c>
      <c r="C14" s="80" t="s">
        <v>491</v>
      </c>
      <c r="D14" s="27" t="s">
        <v>39</v>
      </c>
      <c r="E14" s="160" t="s">
        <v>139</v>
      </c>
      <c r="F14" s="37" t="s">
        <v>106</v>
      </c>
      <c r="G14" s="37" t="s">
        <v>106</v>
      </c>
      <c r="H14" s="79">
        <v>259403</v>
      </c>
      <c r="I14" s="60">
        <v>51</v>
      </c>
      <c r="J14" s="84">
        <v>44287</v>
      </c>
      <c r="K14" s="61">
        <v>8</v>
      </c>
      <c r="L14" s="61" t="s">
        <v>24</v>
      </c>
    </row>
    <row r="15" spans="1:12" ht="47.25" customHeight="1">
      <c r="A15" s="31">
        <v>3</v>
      </c>
      <c r="B15" s="25">
        <v>44316</v>
      </c>
      <c r="C15" s="82" t="s">
        <v>507</v>
      </c>
      <c r="D15" s="27" t="s">
        <v>39</v>
      </c>
      <c r="E15" s="160" t="s">
        <v>140</v>
      </c>
      <c r="F15" s="37" t="s">
        <v>106</v>
      </c>
      <c r="G15" s="37" t="s">
        <v>106</v>
      </c>
      <c r="H15" s="33">
        <v>21957</v>
      </c>
      <c r="I15" s="31">
        <v>50</v>
      </c>
      <c r="J15" s="84">
        <v>44287</v>
      </c>
      <c r="K15" s="35">
        <v>1</v>
      </c>
      <c r="L15" s="35" t="s">
        <v>24</v>
      </c>
    </row>
    <row r="16" spans="1:12" ht="63" customHeight="1" thickBot="1">
      <c r="A16" s="31">
        <v>4</v>
      </c>
      <c r="B16" s="40">
        <v>44316</v>
      </c>
      <c r="C16" s="82" t="s">
        <v>492</v>
      </c>
      <c r="D16" s="76" t="s">
        <v>39</v>
      </c>
      <c r="E16" s="81" t="s">
        <v>141</v>
      </c>
      <c r="F16" s="125" t="s">
        <v>106</v>
      </c>
      <c r="G16" s="125" t="s">
        <v>106</v>
      </c>
      <c r="H16" s="33">
        <v>28132</v>
      </c>
      <c r="I16" s="31">
        <v>49</v>
      </c>
      <c r="J16" s="84">
        <v>44287</v>
      </c>
      <c r="K16" s="35">
        <v>7.2</v>
      </c>
      <c r="L16" s="35" t="s">
        <v>21</v>
      </c>
    </row>
    <row r="17" spans="1:12" ht="15" customHeight="1" thickBot="1">
      <c r="A17" s="560" t="s">
        <v>142</v>
      </c>
      <c r="B17" s="561"/>
      <c r="C17" s="561"/>
      <c r="D17" s="561"/>
      <c r="E17" s="561"/>
      <c r="F17" s="561"/>
      <c r="G17" s="562"/>
      <c r="H17" s="38">
        <f>SUM(H13:H16)</f>
        <v>578514</v>
      </c>
      <c r="I17" s="158"/>
      <c r="J17" s="161"/>
      <c r="K17" s="57"/>
      <c r="L17" s="58"/>
    </row>
    <row r="18" spans="1:12" ht="48" customHeight="1">
      <c r="A18" s="44">
        <v>5</v>
      </c>
      <c r="B18" s="151">
        <v>44316</v>
      </c>
      <c r="C18" s="125" t="s">
        <v>493</v>
      </c>
      <c r="D18" s="150" t="s">
        <v>39</v>
      </c>
      <c r="E18" s="160" t="s">
        <v>143</v>
      </c>
      <c r="F18" s="37" t="s">
        <v>20</v>
      </c>
      <c r="G18" s="37" t="s">
        <v>20</v>
      </c>
      <c r="H18" s="43">
        <v>102430</v>
      </c>
      <c r="I18" s="44">
        <v>45</v>
      </c>
      <c r="J18" s="84">
        <v>44287</v>
      </c>
      <c r="K18" s="46">
        <v>33.25</v>
      </c>
      <c r="L18" s="46" t="s">
        <v>21</v>
      </c>
    </row>
    <row r="19" spans="1:12" ht="54" customHeight="1">
      <c r="A19" s="31">
        <v>6</v>
      </c>
      <c r="B19" s="86">
        <v>44316</v>
      </c>
      <c r="C19" s="82" t="s">
        <v>494</v>
      </c>
      <c r="D19" s="27" t="s">
        <v>39</v>
      </c>
      <c r="E19" s="78" t="s">
        <v>144</v>
      </c>
      <c r="F19" s="37" t="s">
        <v>20</v>
      </c>
      <c r="G19" s="37" t="s">
        <v>20</v>
      </c>
      <c r="H19" s="33">
        <v>217870</v>
      </c>
      <c r="I19" s="31">
        <v>46</v>
      </c>
      <c r="J19" s="84">
        <v>44287</v>
      </c>
      <c r="K19" s="35">
        <v>85</v>
      </c>
      <c r="L19" s="35" t="s">
        <v>21</v>
      </c>
    </row>
    <row r="20" spans="1:12" ht="67.5" customHeight="1">
      <c r="A20" s="31">
        <v>7</v>
      </c>
      <c r="B20" s="86">
        <v>44316</v>
      </c>
      <c r="C20" s="82" t="s">
        <v>508</v>
      </c>
      <c r="D20" s="64" t="s">
        <v>39</v>
      </c>
      <c r="E20" s="78" t="s">
        <v>145</v>
      </c>
      <c r="F20" s="37" t="s">
        <v>20</v>
      </c>
      <c r="G20" s="37" t="s">
        <v>20</v>
      </c>
      <c r="H20" s="33">
        <v>39004</v>
      </c>
      <c r="I20" s="31">
        <v>48</v>
      </c>
      <c r="J20" s="84">
        <v>44287</v>
      </c>
      <c r="K20" s="35">
        <v>4</v>
      </c>
      <c r="L20" s="35" t="s">
        <v>60</v>
      </c>
    </row>
    <row r="21" spans="1:12" ht="33" customHeight="1" thickBot="1">
      <c r="A21" s="31">
        <v>8</v>
      </c>
      <c r="B21" s="40">
        <v>44316</v>
      </c>
      <c r="C21" s="82" t="s">
        <v>509</v>
      </c>
      <c r="D21" s="76" t="s">
        <v>39</v>
      </c>
      <c r="E21" s="81" t="s">
        <v>146</v>
      </c>
      <c r="F21" s="125" t="s">
        <v>20</v>
      </c>
      <c r="G21" s="125" t="s">
        <v>20</v>
      </c>
      <c r="H21" s="33">
        <v>172181</v>
      </c>
      <c r="I21" s="31">
        <v>47</v>
      </c>
      <c r="J21" s="34">
        <v>44287</v>
      </c>
      <c r="K21" s="35">
        <v>318.2</v>
      </c>
      <c r="L21" s="35" t="s">
        <v>60</v>
      </c>
    </row>
    <row r="22" spans="1:12" ht="16.5" customHeight="1" thickBot="1">
      <c r="A22" s="560" t="s">
        <v>147</v>
      </c>
      <c r="B22" s="561"/>
      <c r="C22" s="561"/>
      <c r="D22" s="561"/>
      <c r="E22" s="561"/>
      <c r="F22" s="561"/>
      <c r="G22" s="562"/>
      <c r="H22" s="38">
        <f>SUM(H18:H21)</f>
        <v>531485</v>
      </c>
      <c r="I22" s="168"/>
      <c r="J22" s="161"/>
      <c r="K22" s="57"/>
      <c r="L22" s="58"/>
    </row>
    <row r="23" spans="1:12" ht="33" customHeight="1">
      <c r="A23" s="44">
        <v>9</v>
      </c>
      <c r="B23" s="86">
        <v>44316</v>
      </c>
      <c r="C23" s="125" t="s">
        <v>510</v>
      </c>
      <c r="D23" s="27" t="s">
        <v>39</v>
      </c>
      <c r="E23" s="160" t="s">
        <v>148</v>
      </c>
      <c r="F23" s="37" t="s">
        <v>23</v>
      </c>
      <c r="G23" s="37" t="s">
        <v>23</v>
      </c>
      <c r="H23" s="43">
        <v>97164</v>
      </c>
      <c r="I23" s="44">
        <v>53</v>
      </c>
      <c r="J23" s="84">
        <v>44287</v>
      </c>
      <c r="K23" s="46">
        <v>10</v>
      </c>
      <c r="L23" s="46" t="s">
        <v>21</v>
      </c>
    </row>
    <row r="24" spans="1:12" ht="33" customHeight="1">
      <c r="A24" s="31">
        <v>10</v>
      </c>
      <c r="B24" s="86">
        <v>44316</v>
      </c>
      <c r="C24" s="82" t="s">
        <v>511</v>
      </c>
      <c r="D24" s="27" t="s">
        <v>39</v>
      </c>
      <c r="E24" s="78" t="s">
        <v>149</v>
      </c>
      <c r="F24" s="37" t="s">
        <v>23</v>
      </c>
      <c r="G24" s="37" t="s">
        <v>23</v>
      </c>
      <c r="H24" s="33">
        <v>35347</v>
      </c>
      <c r="I24" s="31">
        <v>54</v>
      </c>
      <c r="J24" s="84">
        <v>44287</v>
      </c>
      <c r="K24" s="35">
        <v>13.6</v>
      </c>
      <c r="L24" s="35" t="s">
        <v>21</v>
      </c>
    </row>
    <row r="25" spans="1:12" ht="33" customHeight="1">
      <c r="A25" s="31">
        <v>11</v>
      </c>
      <c r="B25" s="86">
        <v>44316</v>
      </c>
      <c r="C25" s="82" t="s">
        <v>495</v>
      </c>
      <c r="D25" s="27" t="s">
        <v>39</v>
      </c>
      <c r="E25" s="78" t="s">
        <v>150</v>
      </c>
      <c r="F25" s="37" t="s">
        <v>23</v>
      </c>
      <c r="G25" s="37" t="s">
        <v>23</v>
      </c>
      <c r="H25" s="33">
        <v>87577</v>
      </c>
      <c r="I25" s="31">
        <v>55</v>
      </c>
      <c r="J25" s="84">
        <v>44287</v>
      </c>
      <c r="K25" s="35">
        <v>1</v>
      </c>
      <c r="L25" s="35" t="s">
        <v>24</v>
      </c>
    </row>
    <row r="26" spans="1:12" ht="66.75" customHeight="1">
      <c r="A26" s="31">
        <v>12</v>
      </c>
      <c r="B26" s="86">
        <v>44316</v>
      </c>
      <c r="C26" s="82" t="s">
        <v>496</v>
      </c>
      <c r="D26" s="27" t="s">
        <v>39</v>
      </c>
      <c r="E26" s="78" t="s">
        <v>151</v>
      </c>
      <c r="F26" s="37" t="s">
        <v>23</v>
      </c>
      <c r="G26" s="37" t="s">
        <v>23</v>
      </c>
      <c r="H26" s="33">
        <v>89632.45</v>
      </c>
      <c r="I26" s="31">
        <v>56</v>
      </c>
      <c r="J26" s="84">
        <v>44287</v>
      </c>
      <c r="K26" s="163" t="s">
        <v>170</v>
      </c>
      <c r="L26" s="35" t="s">
        <v>24</v>
      </c>
    </row>
    <row r="27" spans="1:12" ht="33" customHeight="1" thickBot="1">
      <c r="A27" s="31">
        <v>13</v>
      </c>
      <c r="B27" s="51">
        <v>44316</v>
      </c>
      <c r="C27" s="82" t="s">
        <v>497</v>
      </c>
      <c r="D27" s="76" t="s">
        <v>39</v>
      </c>
      <c r="E27" s="81" t="s">
        <v>152</v>
      </c>
      <c r="F27" s="125" t="s">
        <v>23</v>
      </c>
      <c r="G27" s="125" t="s">
        <v>23</v>
      </c>
      <c r="H27" s="33">
        <v>78730</v>
      </c>
      <c r="I27" s="31">
        <v>57</v>
      </c>
      <c r="J27" s="84">
        <v>44287</v>
      </c>
      <c r="K27" s="35">
        <v>35.4</v>
      </c>
      <c r="L27" s="35" t="s">
        <v>60</v>
      </c>
    </row>
    <row r="28" spans="1:12" ht="15" customHeight="1" thickBot="1">
      <c r="A28" s="560" t="s">
        <v>153</v>
      </c>
      <c r="B28" s="561"/>
      <c r="C28" s="561"/>
      <c r="D28" s="561"/>
      <c r="E28" s="561"/>
      <c r="F28" s="561"/>
      <c r="G28" s="562"/>
      <c r="H28" s="38">
        <f>SUM(H23:H27)</f>
        <v>388450.45</v>
      </c>
      <c r="I28" s="159"/>
      <c r="J28" s="161"/>
      <c r="K28" s="57"/>
      <c r="L28" s="58"/>
    </row>
    <row r="29" spans="1:12" ht="47.25" customHeight="1">
      <c r="A29" s="44">
        <v>14</v>
      </c>
      <c r="B29" s="151">
        <v>44316</v>
      </c>
      <c r="C29" s="125" t="s">
        <v>512</v>
      </c>
      <c r="D29" s="27" t="s">
        <v>39</v>
      </c>
      <c r="E29" s="160" t="s">
        <v>154</v>
      </c>
      <c r="F29" s="37" t="s">
        <v>26</v>
      </c>
      <c r="G29" s="37" t="s">
        <v>26</v>
      </c>
      <c r="H29" s="43">
        <v>251671.49</v>
      </c>
      <c r="I29" s="44">
        <v>8</v>
      </c>
      <c r="J29" s="29">
        <v>44287</v>
      </c>
      <c r="K29" s="46">
        <v>230</v>
      </c>
      <c r="L29" s="46" t="s">
        <v>60</v>
      </c>
    </row>
    <row r="30" spans="1:12" ht="59.25" customHeight="1">
      <c r="A30" s="31">
        <v>15</v>
      </c>
      <c r="B30" s="86">
        <v>44316</v>
      </c>
      <c r="C30" s="125" t="s">
        <v>502</v>
      </c>
      <c r="D30" s="27" t="s">
        <v>39</v>
      </c>
      <c r="E30" s="160" t="s">
        <v>155</v>
      </c>
      <c r="F30" s="37" t="s">
        <v>26</v>
      </c>
      <c r="G30" s="37" t="s">
        <v>26</v>
      </c>
      <c r="H30" s="33">
        <v>260638.93</v>
      </c>
      <c r="I30" s="31">
        <v>10</v>
      </c>
      <c r="J30" s="29">
        <v>44287</v>
      </c>
      <c r="K30" s="35">
        <v>230</v>
      </c>
      <c r="L30" s="35" t="s">
        <v>60</v>
      </c>
    </row>
    <row r="31" spans="1:12" ht="54.75" customHeight="1">
      <c r="A31" s="31">
        <v>16</v>
      </c>
      <c r="B31" s="25">
        <v>44316</v>
      </c>
      <c r="C31" s="82" t="s">
        <v>498</v>
      </c>
      <c r="D31" s="27" t="s">
        <v>39</v>
      </c>
      <c r="E31" s="160" t="s">
        <v>155</v>
      </c>
      <c r="F31" s="37" t="s">
        <v>26</v>
      </c>
      <c r="G31" s="37" t="s">
        <v>26</v>
      </c>
      <c r="H31" s="33">
        <v>306245.59</v>
      </c>
      <c r="I31" s="31">
        <v>11</v>
      </c>
      <c r="J31" s="29">
        <v>44287</v>
      </c>
      <c r="K31" s="35">
        <v>200</v>
      </c>
      <c r="L31" s="35" t="s">
        <v>60</v>
      </c>
    </row>
    <row r="32" spans="1:12" ht="33" customHeight="1">
      <c r="A32" s="31">
        <v>17</v>
      </c>
      <c r="B32" s="25">
        <v>44316</v>
      </c>
      <c r="C32" s="82" t="s">
        <v>499</v>
      </c>
      <c r="D32" s="27" t="s">
        <v>39</v>
      </c>
      <c r="E32" s="160" t="s">
        <v>156</v>
      </c>
      <c r="F32" s="37" t="s">
        <v>26</v>
      </c>
      <c r="G32" s="37" t="s">
        <v>26</v>
      </c>
      <c r="H32" s="33">
        <v>386848.55</v>
      </c>
      <c r="I32" s="31">
        <v>7</v>
      </c>
      <c r="J32" s="29">
        <v>44287</v>
      </c>
      <c r="K32" s="35">
        <v>770</v>
      </c>
      <c r="L32" s="35" t="s">
        <v>60</v>
      </c>
    </row>
    <row r="33" spans="1:12" ht="46.5" customHeight="1">
      <c r="A33" s="31">
        <v>18</v>
      </c>
      <c r="B33" s="25">
        <v>44316</v>
      </c>
      <c r="C33" s="82" t="s">
        <v>500</v>
      </c>
      <c r="D33" s="27" t="s">
        <v>39</v>
      </c>
      <c r="E33" s="78" t="s">
        <v>157</v>
      </c>
      <c r="F33" s="37" t="s">
        <v>26</v>
      </c>
      <c r="G33" s="37" t="s">
        <v>26</v>
      </c>
      <c r="H33" s="33">
        <v>18651.47</v>
      </c>
      <c r="I33" s="31">
        <v>57</v>
      </c>
      <c r="J33" s="29">
        <v>44287</v>
      </c>
      <c r="K33" s="35">
        <v>1</v>
      </c>
      <c r="L33" s="35" t="s">
        <v>24</v>
      </c>
    </row>
    <row r="34" spans="1:12" ht="33" customHeight="1" thickBot="1">
      <c r="A34" s="31">
        <v>19</v>
      </c>
      <c r="B34" s="40">
        <v>44316</v>
      </c>
      <c r="C34" s="81" t="s">
        <v>501</v>
      </c>
      <c r="D34" s="76" t="s">
        <v>39</v>
      </c>
      <c r="E34" s="81" t="s">
        <v>158</v>
      </c>
      <c r="F34" s="125" t="s">
        <v>26</v>
      </c>
      <c r="G34" s="125" t="s">
        <v>26</v>
      </c>
      <c r="H34" s="33">
        <v>577667</v>
      </c>
      <c r="I34" s="31">
        <v>9</v>
      </c>
      <c r="J34" s="45">
        <v>44287</v>
      </c>
      <c r="K34" s="35">
        <v>258</v>
      </c>
      <c r="L34" s="35" t="s">
        <v>21</v>
      </c>
    </row>
    <row r="35" spans="1:12" ht="17.25" customHeight="1" thickBot="1">
      <c r="A35" s="557" t="s">
        <v>159</v>
      </c>
      <c r="B35" s="558"/>
      <c r="C35" s="558"/>
      <c r="D35" s="558"/>
      <c r="E35" s="558"/>
      <c r="F35" s="558"/>
      <c r="G35" s="566"/>
      <c r="H35" s="99">
        <f>SUM(H29:H34)</f>
        <v>1801723.03</v>
      </c>
      <c r="I35" s="159"/>
      <c r="J35" s="161"/>
      <c r="K35" s="57"/>
      <c r="L35" s="58"/>
    </row>
    <row r="36" spans="1:12" ht="33.75" customHeight="1" thickBot="1">
      <c r="A36" s="109">
        <v>20</v>
      </c>
      <c r="B36" s="40">
        <v>44316</v>
      </c>
      <c r="C36" s="109" t="s">
        <v>503</v>
      </c>
      <c r="D36" s="76" t="s">
        <v>39</v>
      </c>
      <c r="E36" s="109" t="s">
        <v>174</v>
      </c>
      <c r="F36" s="109" t="s">
        <v>175</v>
      </c>
      <c r="G36" s="109" t="s">
        <v>96</v>
      </c>
      <c r="H36" s="107">
        <v>65490.61</v>
      </c>
      <c r="I36" s="95">
        <v>58</v>
      </c>
      <c r="J36" s="45">
        <v>44287</v>
      </c>
      <c r="K36" s="102">
        <v>25</v>
      </c>
      <c r="L36" s="102" t="s">
        <v>21</v>
      </c>
    </row>
    <row r="37" spans="1:12" ht="17.25" customHeight="1" thickBot="1">
      <c r="A37" s="557" t="s">
        <v>176</v>
      </c>
      <c r="B37" s="558"/>
      <c r="C37" s="558"/>
      <c r="D37" s="558"/>
      <c r="E37" s="558"/>
      <c r="F37" s="558"/>
      <c r="G37" s="559"/>
      <c r="H37" s="38">
        <f>SUM(H36)</f>
        <v>65490.61</v>
      </c>
      <c r="I37" s="159"/>
      <c r="J37" s="161"/>
      <c r="K37" s="57"/>
      <c r="L37" s="58"/>
    </row>
    <row r="38" spans="1:12" ht="52.5" customHeight="1" thickBot="1">
      <c r="A38" s="44">
        <v>21</v>
      </c>
      <c r="B38" s="40">
        <v>44316</v>
      </c>
      <c r="C38" s="125" t="s">
        <v>504</v>
      </c>
      <c r="D38" s="76" t="s">
        <v>39</v>
      </c>
      <c r="E38" s="42" t="s">
        <v>160</v>
      </c>
      <c r="F38" s="125" t="s">
        <v>161</v>
      </c>
      <c r="G38" s="37" t="s">
        <v>23</v>
      </c>
      <c r="H38" s="43">
        <v>136501.56</v>
      </c>
      <c r="I38" s="162" t="s">
        <v>162</v>
      </c>
      <c r="J38" s="45">
        <v>44312</v>
      </c>
      <c r="K38" s="46">
        <v>39</v>
      </c>
      <c r="L38" s="46" t="s">
        <v>60</v>
      </c>
    </row>
    <row r="39" spans="1:12" ht="19.5" customHeight="1" thickBot="1">
      <c r="A39" s="560" t="s">
        <v>163</v>
      </c>
      <c r="B39" s="561"/>
      <c r="C39" s="561"/>
      <c r="D39" s="561"/>
      <c r="E39" s="561"/>
      <c r="F39" s="561"/>
      <c r="G39" s="562"/>
      <c r="H39" s="38">
        <f>SUM(H38)</f>
        <v>136501.56</v>
      </c>
      <c r="I39" s="159"/>
      <c r="J39" s="161"/>
      <c r="K39" s="57"/>
      <c r="L39" s="58"/>
    </row>
    <row r="40" spans="1:12" ht="52.5" customHeight="1" thickBot="1">
      <c r="A40" s="44">
        <v>22</v>
      </c>
      <c r="B40" s="40">
        <v>44316</v>
      </c>
      <c r="C40" s="125" t="s">
        <v>505</v>
      </c>
      <c r="D40" s="76" t="s">
        <v>39</v>
      </c>
      <c r="E40" s="42" t="s">
        <v>164</v>
      </c>
      <c r="F40" s="125" t="s">
        <v>165</v>
      </c>
      <c r="G40" s="37" t="s">
        <v>106</v>
      </c>
      <c r="H40" s="43">
        <v>27740</v>
      </c>
      <c r="I40" s="44">
        <v>14</v>
      </c>
      <c r="J40" s="45" t="s">
        <v>166</v>
      </c>
      <c r="K40" s="46">
        <v>24</v>
      </c>
      <c r="L40" s="46" t="s">
        <v>21</v>
      </c>
    </row>
    <row r="41" spans="1:12" ht="14.25" customHeight="1" thickBot="1">
      <c r="A41" s="560" t="s">
        <v>167</v>
      </c>
      <c r="B41" s="561"/>
      <c r="C41" s="561"/>
      <c r="D41" s="561"/>
      <c r="E41" s="561"/>
      <c r="F41" s="561"/>
      <c r="G41" s="562"/>
      <c r="H41" s="38">
        <f>SUM(H40)</f>
        <v>27740</v>
      </c>
      <c r="I41" s="164"/>
      <c r="J41" s="165"/>
      <c r="K41" s="166"/>
      <c r="L41" s="167"/>
    </row>
    <row r="42" spans="1:12" ht="33" customHeight="1" thickBot="1">
      <c r="A42" s="44">
        <v>24</v>
      </c>
      <c r="B42" s="51">
        <v>44316</v>
      </c>
      <c r="C42" s="125" t="s">
        <v>513</v>
      </c>
      <c r="D42" s="76" t="s">
        <v>39</v>
      </c>
      <c r="E42" s="42" t="s">
        <v>168</v>
      </c>
      <c r="F42" s="125" t="s">
        <v>169</v>
      </c>
      <c r="G42" s="125" t="s">
        <v>96</v>
      </c>
      <c r="H42" s="43">
        <v>77905</v>
      </c>
      <c r="I42" s="44">
        <v>210462</v>
      </c>
      <c r="J42" s="45">
        <v>44313</v>
      </c>
      <c r="K42" s="46">
        <v>1</v>
      </c>
      <c r="L42" s="46" t="s">
        <v>24</v>
      </c>
    </row>
    <row r="43" spans="1:12" ht="18" customHeight="1" thickBot="1">
      <c r="A43" s="560" t="s">
        <v>171</v>
      </c>
      <c r="B43" s="561"/>
      <c r="C43" s="561"/>
      <c r="D43" s="561"/>
      <c r="E43" s="561"/>
      <c r="F43" s="561"/>
      <c r="G43" s="562"/>
      <c r="H43" s="38">
        <f>SUM(H42)</f>
        <v>77905</v>
      </c>
      <c r="I43" s="159"/>
      <c r="J43" s="161"/>
      <c r="K43" s="57"/>
      <c r="L43" s="58"/>
    </row>
    <row r="44" spans="1:12" ht="66" customHeight="1">
      <c r="A44" s="24">
        <v>25</v>
      </c>
      <c r="B44" s="25">
        <v>44316</v>
      </c>
      <c r="C44" s="37" t="s">
        <v>506</v>
      </c>
      <c r="D44" s="27" t="s">
        <v>39</v>
      </c>
      <c r="E44" s="24" t="s">
        <v>172</v>
      </c>
      <c r="F44" s="24" t="s">
        <v>127</v>
      </c>
      <c r="G44" s="24" t="s">
        <v>106</v>
      </c>
      <c r="H44" s="28">
        <v>556250</v>
      </c>
      <c r="I44" s="24">
        <v>61</v>
      </c>
      <c r="J44" s="29">
        <v>44287</v>
      </c>
      <c r="K44" s="30">
        <v>309.65</v>
      </c>
      <c r="L44" s="30" t="s">
        <v>60</v>
      </c>
    </row>
    <row r="45" spans="1:12" ht="46.5" customHeight="1">
      <c r="A45" s="24">
        <v>26</v>
      </c>
      <c r="B45" s="25">
        <v>44316</v>
      </c>
      <c r="C45" s="37" t="s">
        <v>514</v>
      </c>
      <c r="D45" s="27" t="s">
        <v>39</v>
      </c>
      <c r="E45" s="24" t="s">
        <v>172</v>
      </c>
      <c r="F45" s="24" t="s">
        <v>127</v>
      </c>
      <c r="G45" s="24" t="s">
        <v>96</v>
      </c>
      <c r="H45" s="28">
        <v>626204</v>
      </c>
      <c r="I45" s="24">
        <v>60</v>
      </c>
      <c r="J45" s="29">
        <v>44287</v>
      </c>
      <c r="K45" s="30">
        <v>357</v>
      </c>
      <c r="L45" s="30" t="s">
        <v>60</v>
      </c>
    </row>
    <row r="46" spans="1:12" ht="53.25" customHeight="1">
      <c r="A46" s="60">
        <v>27</v>
      </c>
      <c r="B46" s="86">
        <v>44316</v>
      </c>
      <c r="C46" s="80" t="s">
        <v>515</v>
      </c>
      <c r="D46" s="64" t="s">
        <v>39</v>
      </c>
      <c r="E46" s="60" t="s">
        <v>172</v>
      </c>
      <c r="F46" s="60" t="s">
        <v>127</v>
      </c>
      <c r="G46" s="60" t="s">
        <v>106</v>
      </c>
      <c r="H46" s="79">
        <v>200945</v>
      </c>
      <c r="I46" s="60">
        <v>59</v>
      </c>
      <c r="J46" s="84">
        <v>44287</v>
      </c>
      <c r="K46" s="61">
        <v>186.5</v>
      </c>
      <c r="L46" s="61" t="s">
        <v>60</v>
      </c>
    </row>
    <row r="47" spans="1:12" ht="18" customHeight="1">
      <c r="A47" s="563" t="s">
        <v>173</v>
      </c>
      <c r="B47" s="564"/>
      <c r="C47" s="564"/>
      <c r="D47" s="564"/>
      <c r="E47" s="564"/>
      <c r="F47" s="564"/>
      <c r="G47" s="565"/>
      <c r="H47" s="169">
        <f>SUM(H44:H46)</f>
        <v>1383399</v>
      </c>
      <c r="I47" s="170"/>
      <c r="J47" s="171"/>
      <c r="K47" s="172"/>
      <c r="L47" s="172"/>
    </row>
    <row r="48" spans="1:12" ht="47.25" customHeight="1" thickBot="1">
      <c r="A48" s="95">
        <v>28</v>
      </c>
      <c r="B48" s="40">
        <v>44316</v>
      </c>
      <c r="C48" s="109" t="s">
        <v>516</v>
      </c>
      <c r="D48" s="76" t="s">
        <v>39</v>
      </c>
      <c r="E48" s="109" t="s">
        <v>177</v>
      </c>
      <c r="F48" s="95" t="s">
        <v>178</v>
      </c>
      <c r="G48" s="95" t="s">
        <v>96</v>
      </c>
      <c r="H48" s="112">
        <v>100650</v>
      </c>
      <c r="I48" s="174" t="s">
        <v>179</v>
      </c>
      <c r="J48" s="175">
        <v>44215</v>
      </c>
      <c r="K48" s="176">
        <v>1</v>
      </c>
      <c r="L48" s="176" t="s">
        <v>24</v>
      </c>
    </row>
    <row r="49" spans="1:12" ht="18" customHeight="1" thickBot="1">
      <c r="A49" s="560" t="s">
        <v>180</v>
      </c>
      <c r="B49" s="561"/>
      <c r="C49" s="561"/>
      <c r="D49" s="561"/>
      <c r="E49" s="561"/>
      <c r="F49" s="561"/>
      <c r="G49" s="562"/>
      <c r="H49" s="38">
        <f>SUM(H48)</f>
        <v>100650</v>
      </c>
      <c r="I49" s="168"/>
      <c r="J49" s="161"/>
      <c r="K49" s="57"/>
      <c r="L49" s="58"/>
    </row>
    <row r="50" spans="1:12" ht="17.25" thickBot="1">
      <c r="A50" s="532" t="s">
        <v>38</v>
      </c>
      <c r="B50" s="533"/>
      <c r="C50" s="533"/>
      <c r="D50" s="533"/>
      <c r="E50" s="533"/>
      <c r="F50" s="533"/>
      <c r="G50" s="534"/>
      <c r="H50" s="89">
        <f>H17+H22+H28+H35+H37+H39+H41+H43+H47+H49</f>
        <v>5091858.65</v>
      </c>
      <c r="I50" s="535"/>
      <c r="J50" s="536"/>
      <c r="K50" s="536"/>
      <c r="L50" s="537"/>
    </row>
    <row r="51" spans="1:12" ht="15.75">
      <c r="A51" s="6"/>
      <c r="B51" s="8"/>
      <c r="C51" s="9"/>
      <c r="D51" s="6"/>
      <c r="E51" s="6"/>
      <c r="F51" s="12"/>
      <c r="G51" s="14"/>
      <c r="H51" s="7"/>
      <c r="I51" s="7"/>
      <c r="J51" s="7"/>
      <c r="K51" s="7"/>
      <c r="L51" s="7"/>
    </row>
    <row r="52" spans="1:12" ht="15.75">
      <c r="A52" s="10" t="s">
        <v>10</v>
      </c>
      <c r="B52" s="1"/>
      <c r="C52" s="1"/>
      <c r="D52" s="1"/>
      <c r="E52" s="1"/>
      <c r="F52" s="154"/>
      <c r="G52" s="154"/>
      <c r="H52" s="1"/>
      <c r="I52" s="1"/>
      <c r="J52" s="1"/>
      <c r="K52" s="1"/>
      <c r="L52" s="1"/>
    </row>
    <row r="53" spans="1:12" ht="15.75">
      <c r="A53" s="519" t="s">
        <v>44</v>
      </c>
      <c r="B53" s="519"/>
      <c r="C53" s="519"/>
      <c r="D53" s="519"/>
      <c r="E53" s="519"/>
      <c r="F53" s="519"/>
      <c r="G53" s="519"/>
      <c r="H53" s="519"/>
      <c r="I53" s="519"/>
      <c r="J53" s="519"/>
      <c r="K53" s="519"/>
      <c r="L53" s="519"/>
    </row>
  </sheetData>
  <sheetProtection/>
  <mergeCells count="33">
    <mergeCell ref="H5:L5"/>
    <mergeCell ref="H1:L1"/>
    <mergeCell ref="F2:F3"/>
    <mergeCell ref="H2:L2"/>
    <mergeCell ref="H3:L3"/>
    <mergeCell ref="I4:L4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A35:G35"/>
    <mergeCell ref="A37:G37"/>
    <mergeCell ref="A17:G17"/>
    <mergeCell ref="A22:G22"/>
    <mergeCell ref="A28:G28"/>
    <mergeCell ref="A53:L53"/>
    <mergeCell ref="A50:G50"/>
    <mergeCell ref="I50:L50"/>
    <mergeCell ref="A39:G39"/>
    <mergeCell ref="A41:G41"/>
    <mergeCell ref="A43:G43"/>
    <mergeCell ref="A49:G49"/>
    <mergeCell ref="A47:G47"/>
  </mergeCells>
  <printOptions/>
  <pageMargins left="0.7" right="0.7" top="0.75" bottom="0.75" header="0.3" footer="0.3"/>
  <pageSetup horizontalDpi="180" verticalDpi="180" orientation="landscape" paperSize="9" scale="79" r:id="rId1"/>
  <rowBreaks count="2" manualBreakCount="2">
    <brk id="22" max="255" man="1"/>
    <brk id="41" max="255" man="1"/>
  </rowBreaks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="115" zoomScaleSheetLayoutView="115" zoomScalePageLayoutView="0" workbookViewId="0" topLeftCell="A1">
      <selection activeCell="G1" sqref="G1:G65536"/>
    </sheetView>
  </sheetViews>
  <sheetFormatPr defaultColWidth="9.140625" defaultRowHeight="15"/>
  <cols>
    <col min="1" max="1" width="5.8515625" style="0" customWidth="1"/>
    <col min="2" max="2" width="11.8515625" style="0" customWidth="1"/>
    <col min="3" max="3" width="23.7109375" style="0" customWidth="1"/>
    <col min="4" max="4" width="13.421875" style="0" customWidth="1"/>
    <col min="5" max="5" width="34.7109375" style="0" customWidth="1"/>
    <col min="6" max="6" width="25.57421875" style="248" hidden="1" customWidth="1"/>
    <col min="7" max="7" width="25.140625" style="0" hidden="1" customWidth="1"/>
    <col min="8" max="8" width="13.8515625" style="0" customWidth="1"/>
    <col min="9" max="9" width="9.421875" style="0" bestFit="1" customWidth="1"/>
    <col min="10" max="10" width="9.8515625" style="0" bestFit="1" customWidth="1"/>
  </cols>
  <sheetData>
    <row r="1" spans="1:12" ht="15.75">
      <c r="A1" s="1"/>
      <c r="B1" s="1"/>
      <c r="C1" s="177"/>
      <c r="D1" s="1"/>
      <c r="E1" s="1"/>
      <c r="F1" s="247"/>
      <c r="G1" s="177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567"/>
      <c r="G2" s="177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567"/>
      <c r="G3" s="177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247"/>
      <c r="G4" s="177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247"/>
      <c r="G5" s="177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247"/>
      <c r="G6" s="177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181"/>
      <c r="L7" s="181"/>
    </row>
    <row r="8" spans="1:12" ht="16.5" thickBot="1">
      <c r="A8" s="477" t="s">
        <v>181</v>
      </c>
      <c r="B8" s="477"/>
      <c r="C8" s="477"/>
      <c r="D8" s="477"/>
      <c r="E8" s="477"/>
      <c r="F8" s="477"/>
      <c r="G8" s="477"/>
      <c r="H8" s="477"/>
      <c r="I8" s="477"/>
      <c r="J8" s="178"/>
      <c r="K8" s="181"/>
      <c r="L8" s="181"/>
    </row>
    <row r="9" spans="1:12" ht="15.75" thickBot="1">
      <c r="A9" s="478" t="s">
        <v>15</v>
      </c>
      <c r="B9" s="481" t="s">
        <v>6</v>
      </c>
      <c r="C9" s="484" t="s">
        <v>8</v>
      </c>
      <c r="D9" s="589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.75" thickBot="1">
      <c r="A10" s="479"/>
      <c r="B10" s="482"/>
      <c r="C10" s="485"/>
      <c r="D10" s="590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15.75" thickBot="1">
      <c r="A11" s="480"/>
      <c r="B11" s="483"/>
      <c r="C11" s="486"/>
      <c r="D11" s="591"/>
      <c r="E11" s="483"/>
      <c r="F11" s="492"/>
      <c r="G11" s="495"/>
      <c r="H11" s="502"/>
      <c r="I11" s="480"/>
      <c r="J11" s="480"/>
      <c r="K11" s="17" t="s">
        <v>13</v>
      </c>
      <c r="L11" s="17" t="s">
        <v>14</v>
      </c>
    </row>
    <row r="12" spans="1:12" ht="15.75" thickBot="1">
      <c r="A12" s="18">
        <v>1</v>
      </c>
      <c r="B12" s="179">
        <v>2</v>
      </c>
      <c r="C12" s="19">
        <v>3</v>
      </c>
      <c r="D12" s="20">
        <v>4</v>
      </c>
      <c r="E12" s="21">
        <v>5</v>
      </c>
      <c r="F12" s="22">
        <v>6</v>
      </c>
      <c r="G12" s="19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33">
      <c r="A13" s="212">
        <v>1</v>
      </c>
      <c r="B13" s="210">
        <v>44347</v>
      </c>
      <c r="C13" s="152" t="s">
        <v>521</v>
      </c>
      <c r="D13" s="150" t="s">
        <v>39</v>
      </c>
      <c r="E13" s="220" t="s">
        <v>182</v>
      </c>
      <c r="F13" s="152" t="s">
        <v>96</v>
      </c>
      <c r="G13" s="152" t="s">
        <v>96</v>
      </c>
      <c r="H13" s="221">
        <v>69123</v>
      </c>
      <c r="I13" s="212">
        <v>65</v>
      </c>
      <c r="J13" s="210">
        <v>44317</v>
      </c>
      <c r="K13" s="212">
        <v>12</v>
      </c>
      <c r="L13" s="212" t="s">
        <v>24</v>
      </c>
    </row>
    <row r="14" spans="1:12" ht="33">
      <c r="A14" s="60">
        <v>2</v>
      </c>
      <c r="B14" s="182">
        <v>44347</v>
      </c>
      <c r="C14" s="80" t="s">
        <v>517</v>
      </c>
      <c r="D14" s="64" t="s">
        <v>39</v>
      </c>
      <c r="E14" s="78" t="s">
        <v>183</v>
      </c>
      <c r="F14" s="80" t="s">
        <v>96</v>
      </c>
      <c r="G14" s="80" t="s">
        <v>96</v>
      </c>
      <c r="H14" s="183">
        <v>120687</v>
      </c>
      <c r="I14" s="60">
        <v>66</v>
      </c>
      <c r="J14" s="182">
        <v>44317</v>
      </c>
      <c r="K14" s="60">
        <v>206</v>
      </c>
      <c r="L14" s="60" t="s">
        <v>21</v>
      </c>
    </row>
    <row r="15" spans="1:12" ht="33">
      <c r="A15" s="60">
        <v>4</v>
      </c>
      <c r="B15" s="182">
        <v>44347</v>
      </c>
      <c r="C15" s="80" t="s">
        <v>518</v>
      </c>
      <c r="D15" s="64" t="s">
        <v>39</v>
      </c>
      <c r="E15" s="78" t="s">
        <v>184</v>
      </c>
      <c r="F15" s="80" t="s">
        <v>96</v>
      </c>
      <c r="G15" s="80" t="s">
        <v>96</v>
      </c>
      <c r="H15" s="183">
        <v>151745</v>
      </c>
      <c r="I15" s="60">
        <v>68</v>
      </c>
      <c r="J15" s="182">
        <v>44317</v>
      </c>
      <c r="K15" s="60">
        <v>12</v>
      </c>
      <c r="L15" s="60" t="s">
        <v>21</v>
      </c>
    </row>
    <row r="16" spans="1:12" ht="33">
      <c r="A16" s="60">
        <v>5</v>
      </c>
      <c r="B16" s="182">
        <v>44347</v>
      </c>
      <c r="C16" s="80" t="s">
        <v>519</v>
      </c>
      <c r="D16" s="64" t="s">
        <v>39</v>
      </c>
      <c r="E16" s="78" t="s">
        <v>95</v>
      </c>
      <c r="F16" s="80" t="s">
        <v>96</v>
      </c>
      <c r="G16" s="80" t="s">
        <v>96</v>
      </c>
      <c r="H16" s="183">
        <v>183605</v>
      </c>
      <c r="I16" s="60">
        <v>69</v>
      </c>
      <c r="J16" s="182">
        <v>44317</v>
      </c>
      <c r="K16" s="60">
        <v>94.3</v>
      </c>
      <c r="L16" s="60" t="s">
        <v>21</v>
      </c>
    </row>
    <row r="17" spans="1:12" ht="33.75" thickBot="1">
      <c r="A17" s="213">
        <v>6</v>
      </c>
      <c r="B17" s="214">
        <v>44347</v>
      </c>
      <c r="C17" s="217" t="s">
        <v>520</v>
      </c>
      <c r="D17" s="216" t="s">
        <v>39</v>
      </c>
      <c r="E17" s="215" t="s">
        <v>185</v>
      </c>
      <c r="F17" s="217" t="s">
        <v>96</v>
      </c>
      <c r="G17" s="217" t="s">
        <v>96</v>
      </c>
      <c r="H17" s="222">
        <v>20591</v>
      </c>
      <c r="I17" s="213">
        <v>67</v>
      </c>
      <c r="J17" s="214">
        <v>44317</v>
      </c>
      <c r="K17" s="213">
        <v>10</v>
      </c>
      <c r="L17" s="213" t="s">
        <v>60</v>
      </c>
    </row>
    <row r="18" spans="1:12" ht="17.25" thickBot="1">
      <c r="A18" s="568" t="s">
        <v>19</v>
      </c>
      <c r="B18" s="569"/>
      <c r="C18" s="569"/>
      <c r="D18" s="569"/>
      <c r="E18" s="569"/>
      <c r="F18" s="569"/>
      <c r="G18" s="570"/>
      <c r="H18" s="203">
        <f>SUM(H13:H17)</f>
        <v>545751</v>
      </c>
      <c r="I18" s="204"/>
      <c r="J18" s="204"/>
      <c r="K18" s="200"/>
      <c r="L18" s="205"/>
    </row>
    <row r="19" spans="1:12" ht="33">
      <c r="A19" s="209">
        <v>7</v>
      </c>
      <c r="B19" s="210">
        <v>44347</v>
      </c>
      <c r="C19" s="152" t="s">
        <v>522</v>
      </c>
      <c r="D19" s="150" t="s">
        <v>39</v>
      </c>
      <c r="E19" s="211" t="s">
        <v>186</v>
      </c>
      <c r="F19" s="152" t="s">
        <v>106</v>
      </c>
      <c r="G19" s="152" t="s">
        <v>106</v>
      </c>
      <c r="H19" s="221">
        <v>71306</v>
      </c>
      <c r="I19" s="212">
        <v>75</v>
      </c>
      <c r="J19" s="210">
        <v>44327</v>
      </c>
      <c r="K19" s="209">
        <v>33</v>
      </c>
      <c r="L19" s="209" t="s">
        <v>24</v>
      </c>
    </row>
    <row r="20" spans="1:12" ht="33">
      <c r="A20" s="60">
        <v>8</v>
      </c>
      <c r="B20" s="182">
        <v>44347</v>
      </c>
      <c r="C20" s="80" t="s">
        <v>523</v>
      </c>
      <c r="D20" s="64" t="s">
        <v>39</v>
      </c>
      <c r="E20" s="78" t="s">
        <v>187</v>
      </c>
      <c r="F20" s="80" t="s">
        <v>106</v>
      </c>
      <c r="G20" s="80" t="s">
        <v>106</v>
      </c>
      <c r="H20" s="79">
        <v>10483</v>
      </c>
      <c r="I20" s="60">
        <v>76</v>
      </c>
      <c r="J20" s="182">
        <v>44327</v>
      </c>
      <c r="K20" s="61">
        <v>2.4</v>
      </c>
      <c r="L20" s="61" t="s">
        <v>60</v>
      </c>
    </row>
    <row r="21" spans="1:12" ht="33">
      <c r="A21" s="60">
        <v>9</v>
      </c>
      <c r="B21" s="182">
        <v>44347</v>
      </c>
      <c r="C21" s="80" t="s">
        <v>523</v>
      </c>
      <c r="D21" s="64" t="s">
        <v>39</v>
      </c>
      <c r="E21" s="78" t="s">
        <v>188</v>
      </c>
      <c r="F21" s="80" t="s">
        <v>106</v>
      </c>
      <c r="G21" s="80" t="s">
        <v>106</v>
      </c>
      <c r="H21" s="79">
        <v>7907</v>
      </c>
      <c r="I21" s="60">
        <v>77</v>
      </c>
      <c r="J21" s="182">
        <v>44327</v>
      </c>
      <c r="K21" s="61">
        <v>50.5</v>
      </c>
      <c r="L21" s="61" t="s">
        <v>60</v>
      </c>
    </row>
    <row r="22" spans="1:12" ht="39" customHeight="1">
      <c r="A22" s="60">
        <v>10</v>
      </c>
      <c r="B22" s="182">
        <v>44347</v>
      </c>
      <c r="C22" s="80" t="s">
        <v>524</v>
      </c>
      <c r="D22" s="64" t="s">
        <v>39</v>
      </c>
      <c r="E22" s="78" t="s">
        <v>52</v>
      </c>
      <c r="F22" s="80" t="s">
        <v>106</v>
      </c>
      <c r="G22" s="80" t="s">
        <v>106</v>
      </c>
      <c r="H22" s="79">
        <v>104568</v>
      </c>
      <c r="I22" s="60">
        <v>78</v>
      </c>
      <c r="J22" s="182">
        <v>44327</v>
      </c>
      <c r="K22" s="61">
        <v>30.4</v>
      </c>
      <c r="L22" s="61" t="s">
        <v>21</v>
      </c>
    </row>
    <row r="23" spans="1:12" ht="33">
      <c r="A23" s="60">
        <v>11</v>
      </c>
      <c r="B23" s="182">
        <v>44347</v>
      </c>
      <c r="C23" s="80" t="s">
        <v>525</v>
      </c>
      <c r="D23" s="64" t="s">
        <v>39</v>
      </c>
      <c r="E23" s="78" t="s">
        <v>189</v>
      </c>
      <c r="F23" s="80" t="s">
        <v>106</v>
      </c>
      <c r="G23" s="80" t="s">
        <v>106</v>
      </c>
      <c r="H23" s="79">
        <v>54386</v>
      </c>
      <c r="I23" s="60">
        <v>79</v>
      </c>
      <c r="J23" s="182">
        <v>44327</v>
      </c>
      <c r="K23" s="61">
        <v>1</v>
      </c>
      <c r="L23" s="61" t="s">
        <v>24</v>
      </c>
    </row>
    <row r="24" spans="1:12" ht="33.75" thickBot="1">
      <c r="A24" s="213">
        <v>12</v>
      </c>
      <c r="B24" s="214">
        <v>44347</v>
      </c>
      <c r="C24" s="217" t="s">
        <v>523</v>
      </c>
      <c r="D24" s="216" t="s">
        <v>39</v>
      </c>
      <c r="E24" s="215" t="s">
        <v>190</v>
      </c>
      <c r="F24" s="217" t="s">
        <v>106</v>
      </c>
      <c r="G24" s="217" t="s">
        <v>106</v>
      </c>
      <c r="H24" s="218">
        <v>30048</v>
      </c>
      <c r="I24" s="213">
        <v>80</v>
      </c>
      <c r="J24" s="214">
        <v>44327</v>
      </c>
      <c r="K24" s="219">
        <v>32</v>
      </c>
      <c r="L24" s="219" t="s">
        <v>60</v>
      </c>
    </row>
    <row r="25" spans="1:12" ht="15" customHeight="1" thickBot="1">
      <c r="A25" s="560" t="s">
        <v>142</v>
      </c>
      <c r="B25" s="561"/>
      <c r="C25" s="561"/>
      <c r="D25" s="561"/>
      <c r="E25" s="561"/>
      <c r="F25" s="561"/>
      <c r="G25" s="562"/>
      <c r="H25" s="38">
        <f>SUM(H19:H24)</f>
        <v>278698</v>
      </c>
      <c r="I25" s="180"/>
      <c r="J25" s="161"/>
      <c r="K25" s="57"/>
      <c r="L25" s="58"/>
    </row>
    <row r="26" spans="1:12" ht="33">
      <c r="A26" s="212">
        <v>13</v>
      </c>
      <c r="B26" s="210">
        <v>44347</v>
      </c>
      <c r="C26" s="152" t="s">
        <v>526</v>
      </c>
      <c r="D26" s="150" t="s">
        <v>39</v>
      </c>
      <c r="E26" s="211" t="s">
        <v>191</v>
      </c>
      <c r="F26" s="152" t="s">
        <v>20</v>
      </c>
      <c r="G26" s="152" t="s">
        <v>20</v>
      </c>
      <c r="H26" s="223">
        <v>537895</v>
      </c>
      <c r="I26" s="212">
        <v>70</v>
      </c>
      <c r="J26" s="210">
        <v>44327</v>
      </c>
      <c r="K26" s="224">
        <v>548</v>
      </c>
      <c r="L26" s="224" t="s">
        <v>60</v>
      </c>
    </row>
    <row r="27" spans="1:12" ht="33">
      <c r="A27" s="60">
        <v>14</v>
      </c>
      <c r="B27" s="182">
        <v>44347</v>
      </c>
      <c r="C27" s="80" t="s">
        <v>527</v>
      </c>
      <c r="D27" s="64" t="s">
        <v>39</v>
      </c>
      <c r="E27" s="78" t="s">
        <v>192</v>
      </c>
      <c r="F27" s="80" t="s">
        <v>20</v>
      </c>
      <c r="G27" s="80" t="s">
        <v>20</v>
      </c>
      <c r="H27" s="79">
        <v>111785</v>
      </c>
      <c r="I27" s="60">
        <v>71</v>
      </c>
      <c r="J27" s="182">
        <v>44327</v>
      </c>
      <c r="K27" s="61">
        <v>99</v>
      </c>
      <c r="L27" s="61" t="s">
        <v>60</v>
      </c>
    </row>
    <row r="28" spans="1:12" ht="33">
      <c r="A28" s="60">
        <v>15</v>
      </c>
      <c r="B28" s="182">
        <v>44347</v>
      </c>
      <c r="C28" s="80" t="s">
        <v>528</v>
      </c>
      <c r="D28" s="64" t="s">
        <v>39</v>
      </c>
      <c r="E28" s="78" t="s">
        <v>193</v>
      </c>
      <c r="F28" s="80" t="s">
        <v>20</v>
      </c>
      <c r="G28" s="80" t="s">
        <v>20</v>
      </c>
      <c r="H28" s="79">
        <v>326462</v>
      </c>
      <c r="I28" s="60">
        <v>72</v>
      </c>
      <c r="J28" s="182">
        <v>44327</v>
      </c>
      <c r="K28" s="61">
        <v>8</v>
      </c>
      <c r="L28" s="61" t="s">
        <v>24</v>
      </c>
    </row>
    <row r="29" spans="1:12" ht="33">
      <c r="A29" s="60">
        <v>16</v>
      </c>
      <c r="B29" s="182">
        <v>44347</v>
      </c>
      <c r="C29" s="80" t="s">
        <v>529</v>
      </c>
      <c r="D29" s="64" t="s">
        <v>39</v>
      </c>
      <c r="E29" s="78" t="s">
        <v>194</v>
      </c>
      <c r="F29" s="80" t="s">
        <v>20</v>
      </c>
      <c r="G29" s="80" t="s">
        <v>20</v>
      </c>
      <c r="H29" s="79">
        <v>62600</v>
      </c>
      <c r="I29" s="60">
        <v>73</v>
      </c>
      <c r="J29" s="182">
        <v>44327</v>
      </c>
      <c r="K29" s="61">
        <v>1</v>
      </c>
      <c r="L29" s="61" t="s">
        <v>24</v>
      </c>
    </row>
    <row r="30" spans="1:12" ht="33.75" thickBot="1">
      <c r="A30" s="213">
        <v>17</v>
      </c>
      <c r="B30" s="214">
        <v>44347</v>
      </c>
      <c r="C30" s="217" t="s">
        <v>530</v>
      </c>
      <c r="D30" s="216" t="s">
        <v>39</v>
      </c>
      <c r="E30" s="215" t="s">
        <v>195</v>
      </c>
      <c r="F30" s="217" t="s">
        <v>20</v>
      </c>
      <c r="G30" s="217" t="s">
        <v>20</v>
      </c>
      <c r="H30" s="218">
        <v>93569</v>
      </c>
      <c r="I30" s="213">
        <v>74</v>
      </c>
      <c r="J30" s="214">
        <v>44327</v>
      </c>
      <c r="K30" s="219">
        <v>47</v>
      </c>
      <c r="L30" s="219" t="s">
        <v>21</v>
      </c>
    </row>
    <row r="31" spans="1:12" ht="16.5" customHeight="1" thickBot="1">
      <c r="A31" s="560" t="s">
        <v>147</v>
      </c>
      <c r="B31" s="561"/>
      <c r="C31" s="561"/>
      <c r="D31" s="561"/>
      <c r="E31" s="561"/>
      <c r="F31" s="561"/>
      <c r="G31" s="562"/>
      <c r="H31" s="38">
        <f>SUM(H26:H30)</f>
        <v>1132311</v>
      </c>
      <c r="I31" s="180"/>
      <c r="J31" s="161"/>
      <c r="K31" s="57"/>
      <c r="L31" s="58"/>
    </row>
    <row r="32" spans="1:12" ht="33">
      <c r="A32" s="212">
        <v>9</v>
      </c>
      <c r="B32" s="210">
        <v>44347</v>
      </c>
      <c r="C32" s="152" t="s">
        <v>531</v>
      </c>
      <c r="D32" s="150" t="s">
        <v>39</v>
      </c>
      <c r="E32" s="211" t="s">
        <v>196</v>
      </c>
      <c r="F32" s="152" t="s">
        <v>23</v>
      </c>
      <c r="G32" s="152" t="s">
        <v>23</v>
      </c>
      <c r="H32" s="223">
        <v>431398.36</v>
      </c>
      <c r="I32" s="212">
        <v>84</v>
      </c>
      <c r="J32" s="210">
        <v>44327</v>
      </c>
      <c r="K32" s="224">
        <v>670</v>
      </c>
      <c r="L32" s="224" t="s">
        <v>60</v>
      </c>
    </row>
    <row r="33" spans="1:12" ht="33">
      <c r="A33" s="60">
        <v>10</v>
      </c>
      <c r="B33" s="182">
        <v>44347</v>
      </c>
      <c r="C33" s="80" t="s">
        <v>532</v>
      </c>
      <c r="D33" s="64" t="s">
        <v>39</v>
      </c>
      <c r="E33" s="78" t="s">
        <v>197</v>
      </c>
      <c r="F33" s="80" t="s">
        <v>23</v>
      </c>
      <c r="G33" s="80" t="s">
        <v>23</v>
      </c>
      <c r="H33" s="79">
        <v>407370.24</v>
      </c>
      <c r="I33" s="60">
        <v>85</v>
      </c>
      <c r="J33" s="182">
        <v>44327</v>
      </c>
      <c r="K33" s="61">
        <v>670</v>
      </c>
      <c r="L33" s="61" t="s">
        <v>60</v>
      </c>
    </row>
    <row r="34" spans="1:12" ht="33">
      <c r="A34" s="60">
        <v>11</v>
      </c>
      <c r="B34" s="182">
        <v>44347</v>
      </c>
      <c r="C34" s="80" t="s">
        <v>541</v>
      </c>
      <c r="D34" s="64" t="s">
        <v>39</v>
      </c>
      <c r="E34" s="78" t="s">
        <v>191</v>
      </c>
      <c r="F34" s="80" t="s">
        <v>23</v>
      </c>
      <c r="G34" s="80" t="s">
        <v>23</v>
      </c>
      <c r="H34" s="79">
        <v>254144.6</v>
      </c>
      <c r="I34" s="60">
        <v>86</v>
      </c>
      <c r="J34" s="182">
        <v>44327</v>
      </c>
      <c r="K34" s="61">
        <v>219</v>
      </c>
      <c r="L34" s="61" t="s">
        <v>60</v>
      </c>
    </row>
    <row r="35" spans="1:12" ht="53.25" customHeight="1" thickBot="1">
      <c r="A35" s="213">
        <v>12</v>
      </c>
      <c r="B35" s="214">
        <v>44347</v>
      </c>
      <c r="C35" s="217" t="s">
        <v>533</v>
      </c>
      <c r="D35" s="216" t="s">
        <v>39</v>
      </c>
      <c r="E35" s="215" t="s">
        <v>198</v>
      </c>
      <c r="F35" s="217" t="s">
        <v>23</v>
      </c>
      <c r="G35" s="217" t="s">
        <v>23</v>
      </c>
      <c r="H35" s="218">
        <v>71479.24</v>
      </c>
      <c r="I35" s="213">
        <v>87</v>
      </c>
      <c r="J35" s="214">
        <v>44327</v>
      </c>
      <c r="K35" s="225" t="s">
        <v>229</v>
      </c>
      <c r="L35" s="219" t="s">
        <v>24</v>
      </c>
    </row>
    <row r="36" spans="1:12" ht="15" customHeight="1" thickBot="1">
      <c r="A36" s="560" t="s">
        <v>153</v>
      </c>
      <c r="B36" s="561"/>
      <c r="C36" s="561"/>
      <c r="D36" s="561"/>
      <c r="E36" s="561"/>
      <c r="F36" s="561"/>
      <c r="G36" s="562"/>
      <c r="H36" s="38">
        <f>SUM(H32:H35)</f>
        <v>1164392.44</v>
      </c>
      <c r="I36" s="180"/>
      <c r="J36" s="161"/>
      <c r="K36" s="57"/>
      <c r="L36" s="58"/>
    </row>
    <row r="37" spans="1:12" ht="35.25" customHeight="1">
      <c r="A37" s="212">
        <v>13</v>
      </c>
      <c r="B37" s="210">
        <v>44347</v>
      </c>
      <c r="C37" s="152" t="s">
        <v>534</v>
      </c>
      <c r="D37" s="150" t="s">
        <v>39</v>
      </c>
      <c r="E37" s="211" t="s">
        <v>199</v>
      </c>
      <c r="F37" s="152" t="s">
        <v>26</v>
      </c>
      <c r="G37" s="152" t="s">
        <v>26</v>
      </c>
      <c r="H37" s="223">
        <v>77670.18</v>
      </c>
      <c r="I37" s="212">
        <v>91</v>
      </c>
      <c r="J37" s="210">
        <v>44327</v>
      </c>
      <c r="K37" s="224">
        <v>27.5</v>
      </c>
      <c r="L37" s="224" t="s">
        <v>21</v>
      </c>
    </row>
    <row r="38" spans="1:12" ht="33">
      <c r="A38" s="60">
        <v>14</v>
      </c>
      <c r="B38" s="182">
        <v>44347</v>
      </c>
      <c r="C38" s="80" t="s">
        <v>535</v>
      </c>
      <c r="D38" s="64" t="s">
        <v>39</v>
      </c>
      <c r="E38" s="78" t="s">
        <v>200</v>
      </c>
      <c r="F38" s="80" t="s">
        <v>26</v>
      </c>
      <c r="G38" s="80" t="s">
        <v>26</v>
      </c>
      <c r="H38" s="79">
        <v>314082.79</v>
      </c>
      <c r="I38" s="60">
        <v>8</v>
      </c>
      <c r="J38" s="182">
        <v>44327</v>
      </c>
      <c r="K38" s="61">
        <v>242.4</v>
      </c>
      <c r="L38" s="61" t="s">
        <v>60</v>
      </c>
    </row>
    <row r="39" spans="1:12" ht="33" customHeight="1">
      <c r="A39" s="60">
        <v>15</v>
      </c>
      <c r="B39" s="182">
        <v>44347</v>
      </c>
      <c r="C39" s="80" t="s">
        <v>534</v>
      </c>
      <c r="D39" s="64" t="s">
        <v>39</v>
      </c>
      <c r="E39" s="78" t="s">
        <v>201</v>
      </c>
      <c r="F39" s="80" t="s">
        <v>26</v>
      </c>
      <c r="G39" s="80" t="s">
        <v>26</v>
      </c>
      <c r="H39" s="79">
        <v>137882.9</v>
      </c>
      <c r="I39" s="60">
        <v>88</v>
      </c>
      <c r="J39" s="182">
        <v>44327</v>
      </c>
      <c r="K39" s="61">
        <v>26.4</v>
      </c>
      <c r="L39" s="61" t="s">
        <v>60</v>
      </c>
    </row>
    <row r="40" spans="1:12" ht="33">
      <c r="A40" s="60">
        <v>16</v>
      </c>
      <c r="B40" s="182">
        <v>44347</v>
      </c>
      <c r="C40" s="80" t="s">
        <v>534</v>
      </c>
      <c r="D40" s="64" t="s">
        <v>39</v>
      </c>
      <c r="E40" s="78" t="s">
        <v>202</v>
      </c>
      <c r="F40" s="80" t="s">
        <v>26</v>
      </c>
      <c r="G40" s="80" t="s">
        <v>26</v>
      </c>
      <c r="H40" s="79">
        <v>166069.69</v>
      </c>
      <c r="I40" s="60">
        <v>89</v>
      </c>
      <c r="J40" s="182">
        <v>44327</v>
      </c>
      <c r="K40" s="61">
        <v>52</v>
      </c>
      <c r="L40" s="61" t="s">
        <v>21</v>
      </c>
    </row>
    <row r="41" spans="1:12" ht="33">
      <c r="A41" s="60">
        <v>17</v>
      </c>
      <c r="B41" s="182">
        <v>44347</v>
      </c>
      <c r="C41" s="80" t="s">
        <v>534</v>
      </c>
      <c r="D41" s="64" t="s">
        <v>39</v>
      </c>
      <c r="E41" s="78" t="s">
        <v>203</v>
      </c>
      <c r="F41" s="80" t="s">
        <v>26</v>
      </c>
      <c r="G41" s="80" t="s">
        <v>26</v>
      </c>
      <c r="H41" s="79">
        <v>79307.11</v>
      </c>
      <c r="I41" s="60">
        <v>90</v>
      </c>
      <c r="J41" s="182">
        <v>44327</v>
      </c>
      <c r="K41" s="61">
        <v>29</v>
      </c>
      <c r="L41" s="61" t="s">
        <v>21</v>
      </c>
    </row>
    <row r="42" spans="1:12" ht="33">
      <c r="A42" s="60">
        <v>18</v>
      </c>
      <c r="B42" s="182">
        <v>44347</v>
      </c>
      <c r="C42" s="80" t="s">
        <v>536</v>
      </c>
      <c r="D42" s="64" t="s">
        <v>39</v>
      </c>
      <c r="E42" s="78" t="s">
        <v>204</v>
      </c>
      <c r="F42" s="80" t="s">
        <v>26</v>
      </c>
      <c r="G42" s="80" t="s">
        <v>26</v>
      </c>
      <c r="H42" s="79">
        <v>138363.12</v>
      </c>
      <c r="I42" s="60">
        <v>93</v>
      </c>
      <c r="J42" s="182">
        <v>44317</v>
      </c>
      <c r="K42" s="61">
        <v>2</v>
      </c>
      <c r="L42" s="61" t="s">
        <v>24</v>
      </c>
    </row>
    <row r="43" spans="1:12" ht="33">
      <c r="A43" s="60">
        <v>19</v>
      </c>
      <c r="B43" s="182">
        <v>44347</v>
      </c>
      <c r="C43" s="80" t="s">
        <v>542</v>
      </c>
      <c r="D43" s="64" t="s">
        <v>39</v>
      </c>
      <c r="E43" s="78" t="s">
        <v>204</v>
      </c>
      <c r="F43" s="80" t="s">
        <v>26</v>
      </c>
      <c r="G43" s="80" t="s">
        <v>26</v>
      </c>
      <c r="H43" s="79">
        <v>146912</v>
      </c>
      <c r="I43" s="60">
        <v>94</v>
      </c>
      <c r="J43" s="182">
        <v>44317</v>
      </c>
      <c r="K43" s="61">
        <v>2</v>
      </c>
      <c r="L43" s="61" t="s">
        <v>24</v>
      </c>
    </row>
    <row r="44" spans="1:12" ht="33">
      <c r="A44" s="60">
        <v>20</v>
      </c>
      <c r="B44" s="182">
        <v>44347</v>
      </c>
      <c r="C44" s="80" t="s">
        <v>534</v>
      </c>
      <c r="D44" s="64" t="s">
        <v>39</v>
      </c>
      <c r="E44" s="78" t="s">
        <v>205</v>
      </c>
      <c r="F44" s="80" t="s">
        <v>26</v>
      </c>
      <c r="G44" s="80" t="s">
        <v>26</v>
      </c>
      <c r="H44" s="79">
        <v>16479.96</v>
      </c>
      <c r="I44" s="60">
        <v>107</v>
      </c>
      <c r="J44" s="182">
        <v>44317</v>
      </c>
      <c r="K44" s="61">
        <v>5</v>
      </c>
      <c r="L44" s="61" t="s">
        <v>24</v>
      </c>
    </row>
    <row r="45" spans="1:12" ht="33.75" thickBot="1">
      <c r="A45" s="213">
        <v>21</v>
      </c>
      <c r="B45" s="214">
        <v>44347</v>
      </c>
      <c r="C45" s="217" t="s">
        <v>537</v>
      </c>
      <c r="D45" s="216" t="s">
        <v>39</v>
      </c>
      <c r="E45" s="215" t="s">
        <v>204</v>
      </c>
      <c r="F45" s="217" t="s">
        <v>26</v>
      </c>
      <c r="G45" s="217" t="s">
        <v>26</v>
      </c>
      <c r="H45" s="218">
        <v>154746.25</v>
      </c>
      <c r="I45" s="213">
        <v>95</v>
      </c>
      <c r="J45" s="214">
        <v>44317</v>
      </c>
      <c r="K45" s="219">
        <v>2</v>
      </c>
      <c r="L45" s="219" t="s">
        <v>24</v>
      </c>
    </row>
    <row r="46" spans="1:12" ht="17.25" customHeight="1" thickBot="1">
      <c r="A46" s="557" t="s">
        <v>159</v>
      </c>
      <c r="B46" s="558"/>
      <c r="C46" s="558"/>
      <c r="D46" s="558"/>
      <c r="E46" s="558"/>
      <c r="F46" s="558"/>
      <c r="G46" s="566"/>
      <c r="H46" s="99">
        <f>SUM(H37:H45)</f>
        <v>1231514</v>
      </c>
      <c r="I46" s="180"/>
      <c r="J46" s="161"/>
      <c r="K46" s="57"/>
      <c r="L46" s="58"/>
    </row>
    <row r="47" spans="1:12" ht="41.25" customHeight="1" thickBot="1">
      <c r="A47" s="129">
        <v>22</v>
      </c>
      <c r="B47" s="210">
        <v>44347</v>
      </c>
      <c r="C47" s="129" t="s">
        <v>538</v>
      </c>
      <c r="D47" s="150" t="s">
        <v>39</v>
      </c>
      <c r="E47" s="226" t="s">
        <v>206</v>
      </c>
      <c r="F47" s="129" t="s">
        <v>208</v>
      </c>
      <c r="G47" s="129" t="s">
        <v>26</v>
      </c>
      <c r="H47" s="227">
        <v>17119.4</v>
      </c>
      <c r="I47" s="127">
        <v>81</v>
      </c>
      <c r="J47" s="210">
        <v>44327</v>
      </c>
      <c r="K47" s="135">
        <v>40</v>
      </c>
      <c r="L47" s="135" t="s">
        <v>60</v>
      </c>
    </row>
    <row r="48" spans="1:12" ht="47.25" customHeight="1">
      <c r="A48" s="149">
        <v>23</v>
      </c>
      <c r="B48" s="182">
        <v>44347</v>
      </c>
      <c r="C48" s="149" t="s">
        <v>540</v>
      </c>
      <c r="D48" s="64" t="s">
        <v>39</v>
      </c>
      <c r="E48" s="208" t="s">
        <v>209</v>
      </c>
      <c r="F48" s="149" t="s">
        <v>208</v>
      </c>
      <c r="G48" s="129" t="s">
        <v>26</v>
      </c>
      <c r="H48" s="188">
        <v>15567.16</v>
      </c>
      <c r="I48" s="131">
        <v>82</v>
      </c>
      <c r="J48" s="182">
        <v>44327</v>
      </c>
      <c r="K48" s="186">
        <v>12.5</v>
      </c>
      <c r="L48" s="186" t="s">
        <v>60</v>
      </c>
    </row>
    <row r="49" spans="1:12" ht="33.75" thickBot="1">
      <c r="A49" s="228">
        <v>24</v>
      </c>
      <c r="B49" s="214">
        <v>44347</v>
      </c>
      <c r="C49" s="228" t="s">
        <v>539</v>
      </c>
      <c r="D49" s="216" t="s">
        <v>39</v>
      </c>
      <c r="E49" s="229" t="s">
        <v>210</v>
      </c>
      <c r="F49" s="228" t="s">
        <v>208</v>
      </c>
      <c r="G49" s="228" t="s">
        <v>793</v>
      </c>
      <c r="H49" s="230">
        <v>49344.87</v>
      </c>
      <c r="I49" s="231">
        <v>83</v>
      </c>
      <c r="J49" s="214">
        <v>44327</v>
      </c>
      <c r="K49" s="232">
        <v>67.3</v>
      </c>
      <c r="L49" s="232" t="s">
        <v>60</v>
      </c>
    </row>
    <row r="50" spans="1:12" ht="17.25" customHeight="1" thickBot="1">
      <c r="A50" s="557" t="s">
        <v>207</v>
      </c>
      <c r="B50" s="558"/>
      <c r="C50" s="558"/>
      <c r="D50" s="558"/>
      <c r="E50" s="558"/>
      <c r="F50" s="558"/>
      <c r="G50" s="559"/>
      <c r="H50" s="38">
        <f>SUM(H47:H49)</f>
        <v>82031.43000000001</v>
      </c>
      <c r="I50" s="180"/>
      <c r="J50" s="161"/>
      <c r="K50" s="57"/>
      <c r="L50" s="58"/>
    </row>
    <row r="51" spans="1:12" ht="33.75" thickBot="1">
      <c r="A51" s="233">
        <v>25</v>
      </c>
      <c r="B51" s="234">
        <v>44347</v>
      </c>
      <c r="C51" s="237" t="s">
        <v>533</v>
      </c>
      <c r="D51" s="236" t="s">
        <v>39</v>
      </c>
      <c r="E51" s="235" t="s">
        <v>168</v>
      </c>
      <c r="F51" s="237" t="s">
        <v>169</v>
      </c>
      <c r="G51" s="237" t="s">
        <v>23</v>
      </c>
      <c r="H51" s="238">
        <v>141067</v>
      </c>
      <c r="I51" s="233">
        <v>210455</v>
      </c>
      <c r="J51" s="239">
        <v>44309</v>
      </c>
      <c r="K51" s="240">
        <v>2</v>
      </c>
      <c r="L51" s="240" t="s">
        <v>24</v>
      </c>
    </row>
    <row r="52" spans="1:12" ht="18" customHeight="1" thickBot="1">
      <c r="A52" s="560" t="s">
        <v>171</v>
      </c>
      <c r="B52" s="561"/>
      <c r="C52" s="561"/>
      <c r="D52" s="561"/>
      <c r="E52" s="561"/>
      <c r="F52" s="561"/>
      <c r="G52" s="562"/>
      <c r="H52" s="38">
        <f>SUM(H51)</f>
        <v>141067</v>
      </c>
      <c r="I52" s="180"/>
      <c r="J52" s="161"/>
      <c r="K52" s="57"/>
      <c r="L52" s="58"/>
    </row>
    <row r="53" spans="1:12" ht="32.25" customHeight="1">
      <c r="A53" s="212">
        <v>26</v>
      </c>
      <c r="B53" s="210">
        <v>44347</v>
      </c>
      <c r="C53" s="152" t="s">
        <v>543</v>
      </c>
      <c r="D53" s="150" t="s">
        <v>39</v>
      </c>
      <c r="E53" s="220" t="s">
        <v>211</v>
      </c>
      <c r="F53" s="212" t="s">
        <v>127</v>
      </c>
      <c r="G53" s="152" t="s">
        <v>96</v>
      </c>
      <c r="H53" s="223">
        <v>533969</v>
      </c>
      <c r="I53" s="212">
        <v>44</v>
      </c>
      <c r="J53" s="241">
        <v>44306</v>
      </c>
      <c r="K53" s="224">
        <v>283.2</v>
      </c>
      <c r="L53" s="224" t="s">
        <v>60</v>
      </c>
    </row>
    <row r="54" spans="1:12" ht="33">
      <c r="A54" s="60">
        <v>27</v>
      </c>
      <c r="B54" s="182">
        <v>44347</v>
      </c>
      <c r="C54" s="80" t="s">
        <v>544</v>
      </c>
      <c r="D54" s="64" t="s">
        <v>39</v>
      </c>
      <c r="E54" s="77" t="s">
        <v>211</v>
      </c>
      <c r="F54" s="60" t="s">
        <v>127</v>
      </c>
      <c r="G54" s="80" t="s">
        <v>26</v>
      </c>
      <c r="H54" s="79">
        <v>357751.26</v>
      </c>
      <c r="I54" s="60">
        <v>102</v>
      </c>
      <c r="J54" s="182">
        <v>44327</v>
      </c>
      <c r="K54" s="61">
        <v>129.6</v>
      </c>
      <c r="L54" s="61" t="s">
        <v>60</v>
      </c>
    </row>
    <row r="55" spans="1:12" ht="33">
      <c r="A55" s="60">
        <v>28</v>
      </c>
      <c r="B55" s="182">
        <v>44347</v>
      </c>
      <c r="C55" s="80" t="s">
        <v>545</v>
      </c>
      <c r="D55" s="64" t="s">
        <v>39</v>
      </c>
      <c r="E55" s="78" t="s">
        <v>231</v>
      </c>
      <c r="F55" s="60" t="s">
        <v>127</v>
      </c>
      <c r="G55" s="80" t="s">
        <v>26</v>
      </c>
      <c r="H55" s="79">
        <v>43845</v>
      </c>
      <c r="I55" s="60">
        <v>103</v>
      </c>
      <c r="J55" s="182">
        <v>44327</v>
      </c>
      <c r="K55" s="61">
        <v>10</v>
      </c>
      <c r="L55" s="61" t="s">
        <v>60</v>
      </c>
    </row>
    <row r="56" spans="1:12" ht="33.75" thickBot="1">
      <c r="A56" s="213">
        <v>29</v>
      </c>
      <c r="B56" s="214">
        <v>44347</v>
      </c>
      <c r="C56" s="217" t="s">
        <v>546</v>
      </c>
      <c r="D56" s="216" t="s">
        <v>39</v>
      </c>
      <c r="E56" s="215" t="s">
        <v>212</v>
      </c>
      <c r="F56" s="213" t="s">
        <v>127</v>
      </c>
      <c r="G56" s="217" t="s">
        <v>96</v>
      </c>
      <c r="H56" s="218">
        <v>865522.24</v>
      </c>
      <c r="I56" s="213">
        <v>101</v>
      </c>
      <c r="J56" s="214">
        <v>44327</v>
      </c>
      <c r="K56" s="219">
        <v>668</v>
      </c>
      <c r="L56" s="219" t="s">
        <v>60</v>
      </c>
    </row>
    <row r="57" spans="1:12" ht="18" customHeight="1" thickBot="1">
      <c r="A57" s="577" t="s">
        <v>173</v>
      </c>
      <c r="B57" s="578"/>
      <c r="C57" s="578"/>
      <c r="D57" s="578"/>
      <c r="E57" s="578"/>
      <c r="F57" s="578"/>
      <c r="G57" s="578"/>
      <c r="H57" s="38">
        <f>SUM(H53:H56)</f>
        <v>1801087.5</v>
      </c>
      <c r="I57" s="180"/>
      <c r="J57" s="161"/>
      <c r="K57" s="57"/>
      <c r="L57" s="58"/>
    </row>
    <row r="58" spans="1:12" ht="50.25" thickBot="1">
      <c r="A58" s="95">
        <v>30</v>
      </c>
      <c r="B58" s="184">
        <v>44347</v>
      </c>
      <c r="C58" s="109" t="s">
        <v>547</v>
      </c>
      <c r="D58" s="76" t="s">
        <v>39</v>
      </c>
      <c r="E58" s="109" t="s">
        <v>213</v>
      </c>
      <c r="F58" s="95" t="s">
        <v>214</v>
      </c>
      <c r="G58" s="125" t="s">
        <v>96</v>
      </c>
      <c r="H58" s="107">
        <v>9639</v>
      </c>
      <c r="I58" s="206" t="s">
        <v>215</v>
      </c>
      <c r="J58" s="187">
        <v>44336</v>
      </c>
      <c r="K58" s="102">
        <v>1</v>
      </c>
      <c r="L58" s="102" t="s">
        <v>230</v>
      </c>
    </row>
    <row r="59" spans="1:12" ht="18" customHeight="1" thickBot="1">
      <c r="A59" s="577" t="s">
        <v>226</v>
      </c>
      <c r="B59" s="578"/>
      <c r="C59" s="578"/>
      <c r="D59" s="578"/>
      <c r="E59" s="578"/>
      <c r="F59" s="578"/>
      <c r="G59" s="578"/>
      <c r="H59" s="38">
        <f>SUM(H58)</f>
        <v>9639</v>
      </c>
      <c r="I59" s="180"/>
      <c r="J59" s="161"/>
      <c r="K59" s="57"/>
      <c r="L59" s="58"/>
    </row>
    <row r="60" spans="1:12" ht="33">
      <c r="A60" s="212">
        <v>31</v>
      </c>
      <c r="B60" s="210">
        <v>44347</v>
      </c>
      <c r="C60" s="152" t="s">
        <v>548</v>
      </c>
      <c r="D60" s="150" t="s">
        <v>39</v>
      </c>
      <c r="E60" s="211" t="s">
        <v>191</v>
      </c>
      <c r="F60" s="212" t="s">
        <v>216</v>
      </c>
      <c r="G60" s="152" t="s">
        <v>96</v>
      </c>
      <c r="H60" s="223">
        <v>134513.43</v>
      </c>
      <c r="I60" s="246">
        <v>97</v>
      </c>
      <c r="J60" s="210">
        <v>44327</v>
      </c>
      <c r="K60" s="251">
        <v>198</v>
      </c>
      <c r="L60" s="243" t="s">
        <v>60</v>
      </c>
    </row>
    <row r="61" spans="1:12" ht="33">
      <c r="A61" s="60">
        <v>32</v>
      </c>
      <c r="B61" s="182">
        <v>44347</v>
      </c>
      <c r="C61" s="80" t="s">
        <v>548</v>
      </c>
      <c r="D61" s="64" t="s">
        <v>39</v>
      </c>
      <c r="E61" s="78" t="s">
        <v>200</v>
      </c>
      <c r="F61" s="60" t="s">
        <v>216</v>
      </c>
      <c r="G61" s="80" t="s">
        <v>96</v>
      </c>
      <c r="H61" s="79">
        <v>132534.88</v>
      </c>
      <c r="I61" s="191">
        <v>96</v>
      </c>
      <c r="J61" s="182">
        <v>44327</v>
      </c>
      <c r="K61" s="252">
        <v>203</v>
      </c>
      <c r="L61" s="189" t="s">
        <v>60</v>
      </c>
    </row>
    <row r="62" spans="1:12" ht="33">
      <c r="A62" s="60">
        <v>33</v>
      </c>
      <c r="B62" s="182">
        <v>44347</v>
      </c>
      <c r="C62" s="80" t="s">
        <v>549</v>
      </c>
      <c r="D62" s="64" t="s">
        <v>39</v>
      </c>
      <c r="E62" s="78" t="s">
        <v>191</v>
      </c>
      <c r="F62" s="60" t="s">
        <v>216</v>
      </c>
      <c r="G62" s="80" t="s">
        <v>96</v>
      </c>
      <c r="H62" s="79">
        <v>161823.46</v>
      </c>
      <c r="I62" s="191">
        <v>98</v>
      </c>
      <c r="J62" s="182">
        <v>44327</v>
      </c>
      <c r="K62" s="252">
        <v>269</v>
      </c>
      <c r="L62" s="189" t="s">
        <v>60</v>
      </c>
    </row>
    <row r="63" spans="1:12" ht="33.75" thickBot="1">
      <c r="A63" s="213">
        <v>34</v>
      </c>
      <c r="B63" s="214">
        <v>44347</v>
      </c>
      <c r="C63" s="217" t="s">
        <v>553</v>
      </c>
      <c r="D63" s="216" t="s">
        <v>39</v>
      </c>
      <c r="E63" s="215" t="s">
        <v>192</v>
      </c>
      <c r="F63" s="213" t="s">
        <v>216</v>
      </c>
      <c r="G63" s="217" t="s">
        <v>96</v>
      </c>
      <c r="H63" s="218">
        <v>321710.94</v>
      </c>
      <c r="I63" s="244">
        <v>99</v>
      </c>
      <c r="J63" s="214">
        <v>44327</v>
      </c>
      <c r="K63" s="253">
        <v>518</v>
      </c>
      <c r="L63" s="245" t="s">
        <v>60</v>
      </c>
    </row>
    <row r="64" spans="1:12" ht="17.25" thickBot="1">
      <c r="A64" s="560" t="s">
        <v>217</v>
      </c>
      <c r="B64" s="561"/>
      <c r="C64" s="561"/>
      <c r="D64" s="561"/>
      <c r="E64" s="561"/>
      <c r="F64" s="561"/>
      <c r="G64" s="561"/>
      <c r="H64" s="249">
        <f>SUM(H60:H63)</f>
        <v>750582.71</v>
      </c>
      <c r="I64" s="579"/>
      <c r="J64" s="580"/>
      <c r="K64" s="580"/>
      <c r="L64" s="581"/>
    </row>
    <row r="65" spans="1:12" ht="45" customHeight="1" thickBot="1">
      <c r="A65" s="44">
        <v>35</v>
      </c>
      <c r="B65" s="192">
        <v>44347</v>
      </c>
      <c r="C65" s="125" t="s">
        <v>550</v>
      </c>
      <c r="D65" s="76" t="s">
        <v>39</v>
      </c>
      <c r="E65" s="42" t="s">
        <v>218</v>
      </c>
      <c r="F65" s="44" t="s">
        <v>84</v>
      </c>
      <c r="G65" s="125" t="s">
        <v>23</v>
      </c>
      <c r="H65" s="43">
        <v>212125</v>
      </c>
      <c r="I65" s="198">
        <v>104</v>
      </c>
      <c r="J65" s="192">
        <v>44320</v>
      </c>
      <c r="K65" s="199">
        <v>37.55</v>
      </c>
      <c r="L65" s="199" t="s">
        <v>60</v>
      </c>
    </row>
    <row r="66" spans="1:12" ht="17.25" thickBot="1">
      <c r="A66" s="568" t="s">
        <v>219</v>
      </c>
      <c r="B66" s="569"/>
      <c r="C66" s="569"/>
      <c r="D66" s="569"/>
      <c r="E66" s="569"/>
      <c r="F66" s="569"/>
      <c r="G66" s="570"/>
      <c r="H66" s="103">
        <f>SUM(H65)</f>
        <v>212125</v>
      </c>
      <c r="I66" s="586"/>
      <c r="J66" s="587"/>
      <c r="K66" s="587"/>
      <c r="L66" s="588"/>
    </row>
    <row r="67" spans="1:12" ht="33.75" thickBot="1">
      <c r="A67" s="44">
        <v>37</v>
      </c>
      <c r="B67" s="192">
        <v>44347</v>
      </c>
      <c r="C67" s="125" t="s">
        <v>551</v>
      </c>
      <c r="D67" s="76" t="s">
        <v>39</v>
      </c>
      <c r="E67" s="42" t="s">
        <v>61</v>
      </c>
      <c r="F67" s="44" t="s">
        <v>220</v>
      </c>
      <c r="G67" s="82" t="s">
        <v>96</v>
      </c>
      <c r="H67" s="43">
        <v>193512</v>
      </c>
      <c r="I67" s="198">
        <v>64</v>
      </c>
      <c r="J67" s="199">
        <v>44317</v>
      </c>
      <c r="K67" s="201">
        <v>1</v>
      </c>
      <c r="L67" s="199" t="s">
        <v>24</v>
      </c>
    </row>
    <row r="68" spans="1:12" ht="17.25" thickBot="1">
      <c r="A68" s="568" t="s">
        <v>220</v>
      </c>
      <c r="B68" s="569"/>
      <c r="C68" s="569"/>
      <c r="D68" s="569"/>
      <c r="E68" s="569"/>
      <c r="F68" s="569"/>
      <c r="G68" s="570"/>
      <c r="H68" s="103">
        <f>SUM(H67)</f>
        <v>193512</v>
      </c>
      <c r="I68" s="571"/>
      <c r="J68" s="572"/>
      <c r="K68" s="572"/>
      <c r="L68" s="573"/>
    </row>
    <row r="69" spans="1:12" ht="17.25" thickBot="1">
      <c r="A69" s="44">
        <v>38</v>
      </c>
      <c r="B69" s="192">
        <v>44347</v>
      </c>
      <c r="C69" s="44" t="s">
        <v>552</v>
      </c>
      <c r="D69" s="76" t="s">
        <v>39</v>
      </c>
      <c r="E69" s="41" t="s">
        <v>221</v>
      </c>
      <c r="F69" s="44" t="s">
        <v>222</v>
      </c>
      <c r="G69" s="82" t="s">
        <v>96</v>
      </c>
      <c r="H69" s="43">
        <v>20021.6</v>
      </c>
      <c r="I69" s="201">
        <v>291910</v>
      </c>
      <c r="J69" s="182">
        <v>44336</v>
      </c>
      <c r="K69" s="254">
        <v>2</v>
      </c>
      <c r="L69" s="197" t="s">
        <v>24</v>
      </c>
    </row>
    <row r="70" spans="1:12" ht="17.25" thickBot="1">
      <c r="A70" s="560" t="s">
        <v>222</v>
      </c>
      <c r="B70" s="561"/>
      <c r="C70" s="561"/>
      <c r="D70" s="561"/>
      <c r="E70" s="561"/>
      <c r="F70" s="561"/>
      <c r="G70" s="562"/>
      <c r="H70" s="38">
        <f>SUM(H69)</f>
        <v>20021.6</v>
      </c>
      <c r="I70" s="574"/>
      <c r="J70" s="575"/>
      <c r="K70" s="575"/>
      <c r="L70" s="576"/>
    </row>
    <row r="71" spans="1:12" ht="30.75" customHeight="1">
      <c r="A71" s="24">
        <v>39</v>
      </c>
      <c r="B71" s="185">
        <v>44347</v>
      </c>
      <c r="C71" s="37" t="s">
        <v>476</v>
      </c>
      <c r="D71" s="27" t="s">
        <v>39</v>
      </c>
      <c r="E71" s="160" t="s">
        <v>223</v>
      </c>
      <c r="F71" s="37" t="s">
        <v>22</v>
      </c>
      <c r="G71" s="134" t="s">
        <v>208</v>
      </c>
      <c r="H71" s="28">
        <v>783762.48</v>
      </c>
      <c r="I71" s="202">
        <v>106</v>
      </c>
      <c r="J71" s="185">
        <v>44327</v>
      </c>
      <c r="K71" s="255">
        <v>319</v>
      </c>
      <c r="L71" s="193" t="s">
        <v>60</v>
      </c>
    </row>
    <row r="72" spans="1:12" ht="30" customHeight="1" thickBot="1">
      <c r="A72" s="44">
        <v>40</v>
      </c>
      <c r="B72" s="184">
        <v>44347</v>
      </c>
      <c r="C72" s="125" t="s">
        <v>534</v>
      </c>
      <c r="D72" s="76" t="s">
        <v>39</v>
      </c>
      <c r="E72" s="42" t="s">
        <v>223</v>
      </c>
      <c r="F72" s="125" t="s">
        <v>22</v>
      </c>
      <c r="G72" s="82" t="s">
        <v>26</v>
      </c>
      <c r="H72" s="43">
        <v>503399.54</v>
      </c>
      <c r="I72" s="199">
        <v>105</v>
      </c>
      <c r="J72" s="184">
        <v>44327</v>
      </c>
      <c r="K72" s="254">
        <v>121</v>
      </c>
      <c r="L72" s="197" t="s">
        <v>60</v>
      </c>
    </row>
    <row r="73" spans="1:12" ht="17.25" thickBot="1">
      <c r="A73" s="560" t="s">
        <v>224</v>
      </c>
      <c r="B73" s="561"/>
      <c r="C73" s="561"/>
      <c r="D73" s="561"/>
      <c r="E73" s="561"/>
      <c r="F73" s="561"/>
      <c r="G73" s="582"/>
      <c r="H73" s="99">
        <f>SUM(H71:H72)</f>
        <v>1287162.02</v>
      </c>
      <c r="I73" s="574"/>
      <c r="J73" s="575"/>
      <c r="K73" s="575"/>
      <c r="L73" s="576"/>
    </row>
    <row r="74" spans="1:12" ht="17.25" thickBot="1">
      <c r="A74" s="583" t="s">
        <v>225</v>
      </c>
      <c r="B74" s="584"/>
      <c r="C74" s="584"/>
      <c r="D74" s="584"/>
      <c r="E74" s="584"/>
      <c r="F74" s="584"/>
      <c r="G74" s="585"/>
      <c r="H74" s="194">
        <f>H18+H25+H31+H36+H46+H50+H52+H57+H59+H64+H66+H68+H70+H73</f>
        <v>8849894.7</v>
      </c>
      <c r="I74" s="195"/>
      <c r="J74" s="195"/>
      <c r="K74" s="195"/>
      <c r="L74" s="196"/>
    </row>
    <row r="75" spans="1:12" ht="15.75">
      <c r="A75" s="10" t="s">
        <v>10</v>
      </c>
      <c r="B75" s="1"/>
      <c r="C75" s="1"/>
      <c r="D75" s="1"/>
      <c r="E75" s="1"/>
      <c r="F75" s="247"/>
      <c r="G75" s="177"/>
      <c r="H75" s="1"/>
      <c r="I75" s="1"/>
      <c r="J75" s="1"/>
      <c r="K75" s="1"/>
      <c r="L75" s="1"/>
    </row>
    <row r="76" spans="1:16" ht="15.75">
      <c r="A76" s="10"/>
      <c r="B76" s="1"/>
      <c r="C76" s="1"/>
      <c r="D76" s="1"/>
      <c r="E76" s="5" t="s">
        <v>44</v>
      </c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1:12" ht="18.75">
      <c r="A77" s="10"/>
      <c r="B77" s="1"/>
      <c r="C77" s="261" t="s">
        <v>227</v>
      </c>
      <c r="D77" s="262">
        <v>13941753.35</v>
      </c>
      <c r="F77" s="567"/>
      <c r="G77" s="567"/>
      <c r="H77" s="567"/>
      <c r="I77" s="567"/>
      <c r="J77" s="567"/>
      <c r="K77" s="1"/>
      <c r="L77" s="1"/>
    </row>
    <row r="78" spans="1:12" ht="18.75">
      <c r="A78" s="10"/>
      <c r="B78" s="1"/>
      <c r="C78" s="261" t="s">
        <v>228</v>
      </c>
      <c r="D78" s="262">
        <v>21707088.13</v>
      </c>
      <c r="F78" s="567"/>
      <c r="G78" s="567"/>
      <c r="H78" s="567"/>
      <c r="I78" s="567"/>
      <c r="J78" s="567"/>
      <c r="K78" s="1"/>
      <c r="L78" s="1"/>
    </row>
    <row r="79" spans="1:12" ht="15.75">
      <c r="A79" s="519"/>
      <c r="B79" s="519"/>
      <c r="C79" s="519"/>
      <c r="D79" s="519"/>
      <c r="E79" s="519"/>
      <c r="F79" s="519"/>
      <c r="G79" s="519"/>
      <c r="H79" s="519"/>
      <c r="I79" s="519"/>
      <c r="J79" s="519"/>
      <c r="K79" s="519"/>
      <c r="L79" s="519"/>
    </row>
    <row r="84" spans="7:8" ht="15">
      <c r="G84" t="s">
        <v>227</v>
      </c>
      <c r="H84" s="250">
        <f>H74+апрель!H50</f>
        <v>13941753.35</v>
      </c>
    </row>
    <row r="85" spans="7:8" ht="15">
      <c r="G85" t="s">
        <v>228</v>
      </c>
      <c r="H85" s="250">
        <f>H74+апрель!H50+март!H46+февраль!H32+январь!H38</f>
        <v>21707088.13</v>
      </c>
    </row>
  </sheetData>
  <sheetProtection/>
  <mergeCells count="42">
    <mergeCell ref="H5:L5"/>
    <mergeCell ref="H1:L1"/>
    <mergeCell ref="F2:F3"/>
    <mergeCell ref="H2:L2"/>
    <mergeCell ref="H3:L3"/>
    <mergeCell ref="I4:L4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A25:G25"/>
    <mergeCell ref="A57:G57"/>
    <mergeCell ref="A59:G59"/>
    <mergeCell ref="A79:L79"/>
    <mergeCell ref="A18:G18"/>
    <mergeCell ref="A64:G64"/>
    <mergeCell ref="I64:L64"/>
    <mergeCell ref="A66:G66"/>
    <mergeCell ref="A36:G36"/>
    <mergeCell ref="A46:G46"/>
    <mergeCell ref="A50:G50"/>
    <mergeCell ref="A52:G52"/>
    <mergeCell ref="A31:G31"/>
    <mergeCell ref="A73:G73"/>
    <mergeCell ref="I73:L73"/>
    <mergeCell ref="A74:G74"/>
    <mergeCell ref="I66:L66"/>
    <mergeCell ref="F77:J78"/>
    <mergeCell ref="A68:G68"/>
    <mergeCell ref="I68:L68"/>
    <mergeCell ref="A70:G70"/>
    <mergeCell ref="I70:L70"/>
  </mergeCells>
  <printOptions/>
  <pageMargins left="0.2362204724409449" right="0.1968503937007874" top="0.7480314960629921" bottom="0.31496062992125984" header="0.31496062992125984" footer="0.31496062992125984"/>
  <pageSetup horizontalDpi="180" verticalDpi="180" orientation="landscape" paperSize="9" scale="74" r:id="rId1"/>
  <rowBreaks count="2" manualBreakCount="2">
    <brk id="28" max="11" man="1"/>
    <brk id="57" max="255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="115" zoomScaleSheetLayoutView="115" zoomScalePageLayoutView="0" workbookViewId="0" topLeftCell="A1">
      <selection activeCell="G1" sqref="G1:G65536"/>
    </sheetView>
  </sheetViews>
  <sheetFormatPr defaultColWidth="9.140625" defaultRowHeight="15"/>
  <cols>
    <col min="1" max="1" width="5.8515625" style="0" customWidth="1"/>
    <col min="2" max="2" width="11.8515625" style="0" customWidth="1"/>
    <col min="3" max="3" width="23.7109375" style="0" customWidth="1"/>
    <col min="4" max="4" width="13.421875" style="0" customWidth="1"/>
    <col min="5" max="5" width="34.7109375" style="0" customWidth="1"/>
    <col min="6" max="6" width="25.57421875" style="248" hidden="1" customWidth="1"/>
    <col min="7" max="7" width="25.140625" style="0" hidden="1" customWidth="1"/>
    <col min="8" max="8" width="13.8515625" style="0" customWidth="1"/>
    <col min="9" max="9" width="9.421875" style="0" bestFit="1" customWidth="1"/>
    <col min="10" max="10" width="9.8515625" style="0" bestFit="1" customWidth="1"/>
  </cols>
  <sheetData>
    <row r="1" spans="1:12" ht="15.75">
      <c r="A1" s="1"/>
      <c r="B1" s="1"/>
      <c r="C1" s="259"/>
      <c r="D1" s="1"/>
      <c r="E1" s="1"/>
      <c r="F1" s="260"/>
      <c r="G1" s="259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567"/>
      <c r="G2" s="259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567"/>
      <c r="G3" s="259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260"/>
      <c r="G4" s="259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260"/>
      <c r="G5" s="259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260"/>
      <c r="G6" s="259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256"/>
      <c r="L7" s="256"/>
    </row>
    <row r="8" spans="1:12" ht="16.5" thickBot="1">
      <c r="A8" s="477" t="s">
        <v>232</v>
      </c>
      <c r="B8" s="477"/>
      <c r="C8" s="477"/>
      <c r="D8" s="477"/>
      <c r="E8" s="477"/>
      <c r="F8" s="477"/>
      <c r="G8" s="477"/>
      <c r="H8" s="477"/>
      <c r="I8" s="477"/>
      <c r="J8" s="258"/>
      <c r="K8" s="256"/>
      <c r="L8" s="256"/>
    </row>
    <row r="9" spans="1:12" ht="15.75" thickBot="1">
      <c r="A9" s="478" t="s">
        <v>15</v>
      </c>
      <c r="B9" s="481" t="s">
        <v>6</v>
      </c>
      <c r="C9" s="484" t="s">
        <v>8</v>
      </c>
      <c r="D9" s="487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.75" thickBot="1">
      <c r="A10" s="479"/>
      <c r="B10" s="482"/>
      <c r="C10" s="485"/>
      <c r="D10" s="488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15.75" thickBot="1">
      <c r="A11" s="480"/>
      <c r="B11" s="483"/>
      <c r="C11" s="486"/>
      <c r="D11" s="489"/>
      <c r="E11" s="483"/>
      <c r="F11" s="492"/>
      <c r="G11" s="495"/>
      <c r="H11" s="502"/>
      <c r="I11" s="480"/>
      <c r="J11" s="480"/>
      <c r="K11" s="17" t="s">
        <v>13</v>
      </c>
      <c r="L11" s="17" t="s">
        <v>14</v>
      </c>
    </row>
    <row r="12" spans="1:12" ht="15.75" thickBot="1">
      <c r="A12" s="18">
        <v>1</v>
      </c>
      <c r="B12" s="264">
        <v>2</v>
      </c>
      <c r="C12" s="19">
        <v>3</v>
      </c>
      <c r="D12" s="20">
        <v>4</v>
      </c>
      <c r="E12" s="21">
        <v>5</v>
      </c>
      <c r="F12" s="22">
        <v>6</v>
      </c>
      <c r="G12" s="19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33">
      <c r="A13" s="212">
        <v>1</v>
      </c>
      <c r="B13" s="182">
        <v>44377</v>
      </c>
      <c r="C13" s="211" t="s">
        <v>643</v>
      </c>
      <c r="D13" s="150" t="s">
        <v>39</v>
      </c>
      <c r="E13" s="220" t="s">
        <v>233</v>
      </c>
      <c r="F13" s="152" t="s">
        <v>96</v>
      </c>
      <c r="G13" s="152" t="s">
        <v>96</v>
      </c>
      <c r="H13" s="221">
        <v>22842</v>
      </c>
      <c r="I13" s="212">
        <v>117</v>
      </c>
      <c r="J13" s="265">
        <v>44348</v>
      </c>
      <c r="K13" s="212">
        <v>1</v>
      </c>
      <c r="L13" s="212" t="s">
        <v>24</v>
      </c>
    </row>
    <row r="14" spans="1:12" ht="33">
      <c r="A14" s="60">
        <v>2</v>
      </c>
      <c r="B14" s="182">
        <v>44377</v>
      </c>
      <c r="C14" s="78" t="s">
        <v>644</v>
      </c>
      <c r="D14" s="64" t="s">
        <v>39</v>
      </c>
      <c r="E14" s="78" t="s">
        <v>234</v>
      </c>
      <c r="F14" s="80" t="s">
        <v>96</v>
      </c>
      <c r="G14" s="80" t="s">
        <v>96</v>
      </c>
      <c r="H14" s="183">
        <v>46273</v>
      </c>
      <c r="I14" s="60">
        <v>118</v>
      </c>
      <c r="J14" s="182">
        <v>44348</v>
      </c>
      <c r="K14" s="60">
        <v>23</v>
      </c>
      <c r="L14" s="60" t="s">
        <v>21</v>
      </c>
    </row>
    <row r="15" spans="1:12" ht="49.5">
      <c r="A15" s="60">
        <v>4</v>
      </c>
      <c r="B15" s="182">
        <v>44377</v>
      </c>
      <c r="C15" s="78" t="s">
        <v>645</v>
      </c>
      <c r="D15" s="64" t="s">
        <v>39</v>
      </c>
      <c r="E15" s="78" t="s">
        <v>235</v>
      </c>
      <c r="F15" s="80" t="s">
        <v>96</v>
      </c>
      <c r="G15" s="80" t="s">
        <v>96</v>
      </c>
      <c r="H15" s="183">
        <v>60200</v>
      </c>
      <c r="I15" s="60">
        <v>119</v>
      </c>
      <c r="J15" s="185">
        <v>44348</v>
      </c>
      <c r="K15" s="60">
        <v>37</v>
      </c>
      <c r="L15" s="60" t="s">
        <v>21</v>
      </c>
    </row>
    <row r="16" spans="1:12" ht="49.5">
      <c r="A16" s="60">
        <v>5</v>
      </c>
      <c r="B16" s="182">
        <v>44377</v>
      </c>
      <c r="C16" s="78" t="s">
        <v>646</v>
      </c>
      <c r="D16" s="64" t="s">
        <v>39</v>
      </c>
      <c r="E16" s="78" t="s">
        <v>236</v>
      </c>
      <c r="F16" s="80" t="s">
        <v>96</v>
      </c>
      <c r="G16" s="80" t="s">
        <v>96</v>
      </c>
      <c r="H16" s="183">
        <v>43523</v>
      </c>
      <c r="I16" s="60">
        <v>120</v>
      </c>
      <c r="J16" s="185">
        <v>44348</v>
      </c>
      <c r="K16" s="60">
        <v>25</v>
      </c>
      <c r="L16" s="60" t="s">
        <v>21</v>
      </c>
    </row>
    <row r="17" spans="1:12" ht="33">
      <c r="A17" s="60">
        <v>6</v>
      </c>
      <c r="B17" s="185">
        <v>44377</v>
      </c>
      <c r="C17" s="78" t="s">
        <v>647</v>
      </c>
      <c r="D17" s="64" t="s">
        <v>39</v>
      </c>
      <c r="E17" s="78" t="s">
        <v>237</v>
      </c>
      <c r="F17" s="80" t="s">
        <v>96</v>
      </c>
      <c r="G17" s="80" t="s">
        <v>96</v>
      </c>
      <c r="H17" s="263">
        <v>79315</v>
      </c>
      <c r="I17" s="31">
        <v>129</v>
      </c>
      <c r="J17" s="185">
        <v>44348</v>
      </c>
      <c r="K17" s="31">
        <v>2</v>
      </c>
      <c r="L17" s="31" t="s">
        <v>24</v>
      </c>
    </row>
    <row r="18" spans="1:12" ht="33.75" thickBot="1">
      <c r="A18" s="202">
        <v>7</v>
      </c>
      <c r="B18" s="185">
        <v>44377</v>
      </c>
      <c r="C18" s="444" t="s">
        <v>648</v>
      </c>
      <c r="D18" s="64" t="s">
        <v>39</v>
      </c>
      <c r="E18" s="271" t="s">
        <v>46</v>
      </c>
      <c r="F18" s="217" t="s">
        <v>96</v>
      </c>
      <c r="G18" s="217" t="s">
        <v>96</v>
      </c>
      <c r="H18" s="222">
        <v>172127</v>
      </c>
      <c r="I18" s="213" t="s">
        <v>254</v>
      </c>
      <c r="J18" s="185">
        <v>44348</v>
      </c>
      <c r="K18" s="213">
        <v>1</v>
      </c>
      <c r="L18" s="213" t="s">
        <v>24</v>
      </c>
    </row>
    <row r="19" spans="1:12" ht="17.25" thickBot="1">
      <c r="A19" s="568" t="s">
        <v>19</v>
      </c>
      <c r="B19" s="569"/>
      <c r="C19" s="592"/>
      <c r="D19" s="569"/>
      <c r="E19" s="569"/>
      <c r="F19" s="569"/>
      <c r="G19" s="570"/>
      <c r="H19" s="203">
        <f>SUM(H13:H18)</f>
        <v>424280</v>
      </c>
      <c r="I19" s="204"/>
      <c r="J19" s="204"/>
      <c r="K19" s="200"/>
      <c r="L19" s="205"/>
    </row>
    <row r="20" spans="1:12" ht="33.75" thickBot="1">
      <c r="A20" s="212">
        <v>8</v>
      </c>
      <c r="B20" s="184">
        <v>44377</v>
      </c>
      <c r="C20" s="211" t="s">
        <v>649</v>
      </c>
      <c r="D20" s="150" t="s">
        <v>39</v>
      </c>
      <c r="E20" s="211" t="s">
        <v>253</v>
      </c>
      <c r="F20" s="152" t="s">
        <v>106</v>
      </c>
      <c r="G20" s="152" t="s">
        <v>106</v>
      </c>
      <c r="H20" s="221">
        <v>230393</v>
      </c>
      <c r="I20" s="212">
        <v>115</v>
      </c>
      <c r="J20" s="210">
        <v>44348</v>
      </c>
      <c r="K20" s="212">
        <v>1</v>
      </c>
      <c r="L20" s="212" t="s">
        <v>24</v>
      </c>
    </row>
    <row r="21" spans="1:12" ht="33.75" thickBot="1">
      <c r="A21" s="60">
        <v>9</v>
      </c>
      <c r="B21" s="182">
        <v>44377</v>
      </c>
      <c r="C21" s="78" t="s">
        <v>650</v>
      </c>
      <c r="D21" s="64" t="s">
        <v>39</v>
      </c>
      <c r="E21" s="78" t="s">
        <v>255</v>
      </c>
      <c r="F21" s="80" t="s">
        <v>106</v>
      </c>
      <c r="G21" s="80" t="s">
        <v>106</v>
      </c>
      <c r="H21" s="79">
        <v>17925.31</v>
      </c>
      <c r="I21" s="60">
        <v>132</v>
      </c>
      <c r="J21" s="185">
        <v>44348</v>
      </c>
      <c r="K21" s="212">
        <v>1</v>
      </c>
      <c r="L21" s="212" t="s">
        <v>24</v>
      </c>
    </row>
    <row r="22" spans="1:12" ht="33">
      <c r="A22" s="60">
        <v>10</v>
      </c>
      <c r="B22" s="182">
        <v>44377</v>
      </c>
      <c r="C22" s="78" t="s">
        <v>651</v>
      </c>
      <c r="D22" s="64" t="s">
        <v>39</v>
      </c>
      <c r="E22" s="78" t="s">
        <v>256</v>
      </c>
      <c r="F22" s="80" t="s">
        <v>106</v>
      </c>
      <c r="G22" s="80" t="s">
        <v>106</v>
      </c>
      <c r="H22" s="79">
        <v>17925.31</v>
      </c>
      <c r="I22" s="60">
        <v>133</v>
      </c>
      <c r="J22" s="185">
        <v>44348</v>
      </c>
      <c r="K22" s="212">
        <v>1</v>
      </c>
      <c r="L22" s="212" t="s">
        <v>24</v>
      </c>
    </row>
    <row r="23" spans="1:12" ht="33">
      <c r="A23" s="60">
        <v>11</v>
      </c>
      <c r="B23" s="182">
        <v>44377</v>
      </c>
      <c r="C23" s="78" t="s">
        <v>652</v>
      </c>
      <c r="D23" s="64" t="s">
        <v>39</v>
      </c>
      <c r="E23" s="78" t="s">
        <v>196</v>
      </c>
      <c r="F23" s="80" t="s">
        <v>106</v>
      </c>
      <c r="G23" s="80" t="s">
        <v>106</v>
      </c>
      <c r="H23" s="79">
        <v>184893.1</v>
      </c>
      <c r="I23" s="60">
        <v>134</v>
      </c>
      <c r="J23" s="185">
        <v>44348</v>
      </c>
      <c r="K23" s="61">
        <v>170</v>
      </c>
      <c r="L23" s="61" t="s">
        <v>60</v>
      </c>
    </row>
    <row r="24" spans="1:12" ht="33">
      <c r="A24" s="60">
        <v>12</v>
      </c>
      <c r="B24" s="182">
        <v>44377</v>
      </c>
      <c r="C24" s="78" t="s">
        <v>653</v>
      </c>
      <c r="D24" s="64" t="s">
        <v>39</v>
      </c>
      <c r="E24" s="78" t="s">
        <v>257</v>
      </c>
      <c r="F24" s="80" t="s">
        <v>106</v>
      </c>
      <c r="G24" s="80" t="s">
        <v>106</v>
      </c>
      <c r="H24" s="79">
        <v>134815.97</v>
      </c>
      <c r="I24" s="60">
        <v>135</v>
      </c>
      <c r="J24" s="185">
        <v>44348</v>
      </c>
      <c r="K24" s="61">
        <v>1</v>
      </c>
      <c r="L24" s="61" t="s">
        <v>24</v>
      </c>
    </row>
    <row r="25" spans="1:12" ht="33.75" thickBot="1">
      <c r="A25" s="213">
        <v>12</v>
      </c>
      <c r="B25" s="182">
        <v>44377</v>
      </c>
      <c r="C25" s="215" t="s">
        <v>654</v>
      </c>
      <c r="D25" s="216" t="s">
        <v>39</v>
      </c>
      <c r="E25" s="215" t="s">
        <v>258</v>
      </c>
      <c r="F25" s="217" t="s">
        <v>106</v>
      </c>
      <c r="G25" s="217" t="s">
        <v>106</v>
      </c>
      <c r="H25" s="218">
        <v>43663.71</v>
      </c>
      <c r="I25" s="213">
        <v>136</v>
      </c>
      <c r="J25" s="185">
        <v>44348</v>
      </c>
      <c r="K25" s="219">
        <v>16</v>
      </c>
      <c r="L25" s="219" t="s">
        <v>24</v>
      </c>
    </row>
    <row r="26" spans="1:12" ht="15" customHeight="1" thickBot="1">
      <c r="A26" s="560" t="s">
        <v>142</v>
      </c>
      <c r="B26" s="561"/>
      <c r="C26" s="561"/>
      <c r="D26" s="561"/>
      <c r="E26" s="561"/>
      <c r="F26" s="561"/>
      <c r="G26" s="562"/>
      <c r="H26" s="38">
        <f>SUM(H20:H25)</f>
        <v>629616.3999999999</v>
      </c>
      <c r="I26" s="257"/>
      <c r="J26" s="161"/>
      <c r="K26" s="57"/>
      <c r="L26" s="58"/>
    </row>
    <row r="27" spans="1:12" ht="33">
      <c r="A27" s="212">
        <v>13</v>
      </c>
      <c r="B27" s="182">
        <v>44377</v>
      </c>
      <c r="C27" s="211" t="s">
        <v>655</v>
      </c>
      <c r="D27" s="150" t="s">
        <v>39</v>
      </c>
      <c r="E27" s="211" t="s">
        <v>200</v>
      </c>
      <c r="F27" s="152" t="s">
        <v>20</v>
      </c>
      <c r="G27" s="152" t="s">
        <v>20</v>
      </c>
      <c r="H27" s="223">
        <v>130091</v>
      </c>
      <c r="I27" s="212">
        <v>116</v>
      </c>
      <c r="J27" s="185">
        <v>44348</v>
      </c>
      <c r="K27" s="224">
        <v>170</v>
      </c>
      <c r="L27" s="224" t="s">
        <v>60</v>
      </c>
    </row>
    <row r="28" spans="1:12" ht="33">
      <c r="A28" s="60">
        <v>14</v>
      </c>
      <c r="B28" s="182">
        <v>44377</v>
      </c>
      <c r="C28" s="78" t="s">
        <v>656</v>
      </c>
      <c r="D28" s="64" t="s">
        <v>39</v>
      </c>
      <c r="E28" s="78" t="s">
        <v>238</v>
      </c>
      <c r="F28" s="80" t="s">
        <v>20</v>
      </c>
      <c r="G28" s="80" t="s">
        <v>20</v>
      </c>
      <c r="H28" s="79">
        <v>73240.95</v>
      </c>
      <c r="I28" s="60">
        <v>126</v>
      </c>
      <c r="J28" s="185">
        <v>44348</v>
      </c>
      <c r="K28" s="61">
        <v>96</v>
      </c>
      <c r="L28" s="61" t="s">
        <v>24</v>
      </c>
    </row>
    <row r="29" spans="1:12" ht="33.75" thickBot="1">
      <c r="A29" s="60">
        <v>15</v>
      </c>
      <c r="B29" s="182">
        <v>44377</v>
      </c>
      <c r="C29" s="78" t="s">
        <v>657</v>
      </c>
      <c r="D29" s="64" t="s">
        <v>39</v>
      </c>
      <c r="E29" s="78" t="s">
        <v>193</v>
      </c>
      <c r="F29" s="80" t="s">
        <v>20</v>
      </c>
      <c r="G29" s="80" t="s">
        <v>20</v>
      </c>
      <c r="H29" s="79">
        <v>57622.53</v>
      </c>
      <c r="I29" s="60">
        <v>127</v>
      </c>
      <c r="J29" s="185">
        <v>44348</v>
      </c>
      <c r="K29" s="61">
        <v>4</v>
      </c>
      <c r="L29" s="61" t="s">
        <v>24</v>
      </c>
    </row>
    <row r="30" spans="1:12" ht="33">
      <c r="A30" s="60">
        <v>16</v>
      </c>
      <c r="B30" s="182">
        <v>44377</v>
      </c>
      <c r="C30" s="78" t="s">
        <v>658</v>
      </c>
      <c r="D30" s="64" t="s">
        <v>39</v>
      </c>
      <c r="E30" s="211" t="s">
        <v>197</v>
      </c>
      <c r="F30" s="80" t="s">
        <v>20</v>
      </c>
      <c r="G30" s="80" t="s">
        <v>20</v>
      </c>
      <c r="H30" s="79">
        <v>160124.59</v>
      </c>
      <c r="I30" s="60">
        <v>128</v>
      </c>
      <c r="J30" s="185">
        <v>44348</v>
      </c>
      <c r="K30" s="61">
        <v>170</v>
      </c>
      <c r="L30" s="61" t="s">
        <v>60</v>
      </c>
    </row>
    <row r="31" spans="1:12" ht="33">
      <c r="A31" s="60">
        <v>17</v>
      </c>
      <c r="B31" s="182">
        <v>44377</v>
      </c>
      <c r="C31" s="78" t="s">
        <v>659</v>
      </c>
      <c r="D31" s="64" t="s">
        <v>39</v>
      </c>
      <c r="E31" s="78" t="s">
        <v>239</v>
      </c>
      <c r="F31" s="80" t="s">
        <v>20</v>
      </c>
      <c r="G31" s="80" t="s">
        <v>20</v>
      </c>
      <c r="H31" s="79">
        <v>193438.36</v>
      </c>
      <c r="I31" s="60">
        <v>129</v>
      </c>
      <c r="J31" s="185">
        <v>44348</v>
      </c>
      <c r="K31" s="61">
        <v>4</v>
      </c>
      <c r="L31" s="61" t="s">
        <v>24</v>
      </c>
    </row>
    <row r="32" spans="1:12" ht="33.75" thickBot="1">
      <c r="A32" s="60">
        <v>18</v>
      </c>
      <c r="B32" s="182">
        <v>44377</v>
      </c>
      <c r="C32" s="78" t="s">
        <v>663</v>
      </c>
      <c r="D32" s="64" t="s">
        <v>39</v>
      </c>
      <c r="E32" s="78" t="s">
        <v>95</v>
      </c>
      <c r="F32" s="80" t="s">
        <v>20</v>
      </c>
      <c r="G32" s="80" t="s">
        <v>20</v>
      </c>
      <c r="H32" s="79">
        <v>147235.4</v>
      </c>
      <c r="I32" s="60">
        <v>130</v>
      </c>
      <c r="J32" s="185">
        <v>44348</v>
      </c>
      <c r="K32" s="61">
        <v>51</v>
      </c>
      <c r="L32" s="61" t="s">
        <v>21</v>
      </c>
    </row>
    <row r="33" spans="1:12" ht="33.75" thickBot="1">
      <c r="A33" s="60">
        <v>19</v>
      </c>
      <c r="B33" s="182">
        <v>44377</v>
      </c>
      <c r="C33" s="78" t="s">
        <v>660</v>
      </c>
      <c r="D33" s="64" t="s">
        <v>39</v>
      </c>
      <c r="E33" s="211" t="s">
        <v>240</v>
      </c>
      <c r="F33" s="80" t="s">
        <v>20</v>
      </c>
      <c r="G33" s="80" t="s">
        <v>20</v>
      </c>
      <c r="H33" s="79">
        <v>349902.41</v>
      </c>
      <c r="I33" s="60">
        <v>131</v>
      </c>
      <c r="J33" s="185">
        <v>44348</v>
      </c>
      <c r="K33" s="61">
        <v>57</v>
      </c>
      <c r="L33" s="61" t="s">
        <v>60</v>
      </c>
    </row>
    <row r="34" spans="1:12" ht="16.5" customHeight="1" thickBot="1">
      <c r="A34" s="560" t="s">
        <v>147</v>
      </c>
      <c r="B34" s="561"/>
      <c r="C34" s="561"/>
      <c r="D34" s="561"/>
      <c r="E34" s="561"/>
      <c r="F34" s="561"/>
      <c r="G34" s="562"/>
      <c r="H34" s="38">
        <f>SUM(H27:H33)</f>
        <v>1111655.24</v>
      </c>
      <c r="I34" s="257"/>
      <c r="J34" s="161"/>
      <c r="K34" s="57"/>
      <c r="L34" s="58"/>
    </row>
    <row r="35" spans="1:12" ht="33">
      <c r="A35" s="212">
        <v>20</v>
      </c>
      <c r="B35" s="182">
        <v>44377</v>
      </c>
      <c r="C35" s="211" t="s">
        <v>661</v>
      </c>
      <c r="D35" s="150" t="s">
        <v>39</v>
      </c>
      <c r="E35" s="211" t="s">
        <v>241</v>
      </c>
      <c r="F35" s="152" t="s">
        <v>23</v>
      </c>
      <c r="G35" s="152" t="s">
        <v>23</v>
      </c>
      <c r="H35" s="223">
        <v>146519.71</v>
      </c>
      <c r="I35" s="212">
        <v>121</v>
      </c>
      <c r="J35" s="185">
        <v>44348</v>
      </c>
      <c r="K35" s="224">
        <v>27</v>
      </c>
      <c r="L35" s="224" t="s">
        <v>60</v>
      </c>
    </row>
    <row r="36" spans="1:12" ht="16.5">
      <c r="A36" s="60">
        <v>21</v>
      </c>
      <c r="B36" s="182">
        <v>44377</v>
      </c>
      <c r="C36" s="78" t="s">
        <v>662</v>
      </c>
      <c r="D36" s="64" t="s">
        <v>39</v>
      </c>
      <c r="E36" s="78" t="s">
        <v>157</v>
      </c>
      <c r="F36" s="80" t="s">
        <v>23</v>
      </c>
      <c r="G36" s="80" t="s">
        <v>23</v>
      </c>
      <c r="H36" s="79">
        <v>103174.58</v>
      </c>
      <c r="I36" s="60">
        <v>122</v>
      </c>
      <c r="J36" s="185">
        <v>44348</v>
      </c>
      <c r="K36" s="61">
        <v>23.1</v>
      </c>
      <c r="L36" s="61" t="s">
        <v>60</v>
      </c>
    </row>
    <row r="37" spans="1:12" ht="33">
      <c r="A37" s="60">
        <v>22</v>
      </c>
      <c r="B37" s="182">
        <v>44377</v>
      </c>
      <c r="C37" s="78" t="s">
        <v>563</v>
      </c>
      <c r="D37" s="64" t="s">
        <v>39</v>
      </c>
      <c r="E37" s="160" t="s">
        <v>356</v>
      </c>
      <c r="F37" s="80" t="s">
        <v>23</v>
      </c>
      <c r="G37" s="80" t="s">
        <v>23</v>
      </c>
      <c r="H37" s="79">
        <v>378736.79</v>
      </c>
      <c r="I37" s="60">
        <v>123</v>
      </c>
      <c r="J37" s="185">
        <v>44348</v>
      </c>
      <c r="K37" s="61">
        <v>278</v>
      </c>
      <c r="L37" s="61" t="s">
        <v>60</v>
      </c>
    </row>
    <row r="38" spans="1:12" ht="33">
      <c r="A38" s="60">
        <v>23</v>
      </c>
      <c r="B38" s="182">
        <v>44377</v>
      </c>
      <c r="C38" s="78" t="s">
        <v>664</v>
      </c>
      <c r="D38" s="64" t="s">
        <v>39</v>
      </c>
      <c r="E38" s="78" t="s">
        <v>242</v>
      </c>
      <c r="F38" s="80" t="s">
        <v>23</v>
      </c>
      <c r="G38" s="80" t="s">
        <v>23</v>
      </c>
      <c r="H38" s="79">
        <v>212552.04</v>
      </c>
      <c r="I38" s="60">
        <v>124</v>
      </c>
      <c r="J38" s="185">
        <v>44348</v>
      </c>
      <c r="K38" s="61">
        <v>11</v>
      </c>
      <c r="L38" s="61" t="s">
        <v>24</v>
      </c>
    </row>
    <row r="39" spans="1:12" ht="33">
      <c r="A39" s="60">
        <v>24</v>
      </c>
      <c r="B39" s="182">
        <v>44377</v>
      </c>
      <c r="C39" s="78" t="s">
        <v>665</v>
      </c>
      <c r="D39" s="64" t="s">
        <v>39</v>
      </c>
      <c r="E39" s="160" t="s">
        <v>191</v>
      </c>
      <c r="F39" s="80" t="s">
        <v>23</v>
      </c>
      <c r="G39" s="80" t="s">
        <v>23</v>
      </c>
      <c r="H39" s="79">
        <v>301248.24</v>
      </c>
      <c r="I39" s="60">
        <v>125</v>
      </c>
      <c r="J39" s="185">
        <v>44348</v>
      </c>
      <c r="K39" s="61">
        <v>260</v>
      </c>
      <c r="L39" s="61" t="s">
        <v>60</v>
      </c>
    </row>
    <row r="40" spans="1:12" ht="33">
      <c r="A40" s="60">
        <v>25</v>
      </c>
      <c r="B40" s="182">
        <v>44377</v>
      </c>
      <c r="C40" s="78" t="s">
        <v>666</v>
      </c>
      <c r="D40" s="64" t="s">
        <v>39</v>
      </c>
      <c r="E40" s="78" t="s">
        <v>259</v>
      </c>
      <c r="F40" s="80" t="s">
        <v>23</v>
      </c>
      <c r="G40" s="80" t="s">
        <v>23</v>
      </c>
      <c r="H40" s="79">
        <v>58079.91</v>
      </c>
      <c r="I40" s="60">
        <v>137</v>
      </c>
      <c r="J40" s="185">
        <v>44348</v>
      </c>
      <c r="K40" s="61">
        <v>110</v>
      </c>
      <c r="L40" s="61" t="s">
        <v>97</v>
      </c>
    </row>
    <row r="41" spans="1:12" ht="18" customHeight="1" thickBot="1">
      <c r="A41" s="213">
        <v>26</v>
      </c>
      <c r="B41" s="182">
        <v>44377</v>
      </c>
      <c r="C41" s="215" t="s">
        <v>667</v>
      </c>
      <c r="D41" s="64" t="s">
        <v>39</v>
      </c>
      <c r="E41" s="78" t="s">
        <v>259</v>
      </c>
      <c r="F41" s="80" t="s">
        <v>23</v>
      </c>
      <c r="G41" s="80" t="s">
        <v>23</v>
      </c>
      <c r="H41" s="218">
        <v>56210.03</v>
      </c>
      <c r="I41" s="213">
        <v>138</v>
      </c>
      <c r="J41" s="185">
        <v>44348</v>
      </c>
      <c r="K41" s="225" t="s">
        <v>260</v>
      </c>
      <c r="L41" s="219"/>
    </row>
    <row r="42" spans="1:12" ht="15" customHeight="1" thickBot="1">
      <c r="A42" s="560" t="s">
        <v>153</v>
      </c>
      <c r="B42" s="561"/>
      <c r="C42" s="593"/>
      <c r="D42" s="561"/>
      <c r="E42" s="561"/>
      <c r="F42" s="561"/>
      <c r="G42" s="562"/>
      <c r="H42" s="38">
        <f>SUM(H35:H41)</f>
        <v>1256521.2999999998</v>
      </c>
      <c r="I42" s="257"/>
      <c r="J42" s="161"/>
      <c r="K42" s="57"/>
      <c r="L42" s="58" t="s">
        <v>21</v>
      </c>
    </row>
    <row r="43" spans="1:12" ht="33.75" customHeight="1">
      <c r="A43" s="212">
        <v>27</v>
      </c>
      <c r="B43" s="182">
        <v>44377</v>
      </c>
      <c r="C43" s="78" t="s">
        <v>668</v>
      </c>
      <c r="D43" s="150" t="s">
        <v>39</v>
      </c>
      <c r="E43" s="211" t="s">
        <v>243</v>
      </c>
      <c r="F43" s="152" t="s">
        <v>26</v>
      </c>
      <c r="G43" s="152" t="s">
        <v>26</v>
      </c>
      <c r="H43" s="223">
        <v>6844.54</v>
      </c>
      <c r="I43" s="212">
        <v>113</v>
      </c>
      <c r="J43" s="185">
        <v>44348</v>
      </c>
      <c r="K43" s="224">
        <v>6</v>
      </c>
      <c r="L43" s="224" t="s">
        <v>24</v>
      </c>
    </row>
    <row r="44" spans="1:12" ht="33">
      <c r="A44" s="60">
        <v>28</v>
      </c>
      <c r="B44" s="182">
        <v>44377</v>
      </c>
      <c r="C44" s="160" t="s">
        <v>670</v>
      </c>
      <c r="D44" s="64" t="s">
        <v>39</v>
      </c>
      <c r="E44" s="78" t="s">
        <v>244</v>
      </c>
      <c r="F44" s="80" t="s">
        <v>26</v>
      </c>
      <c r="G44" s="80" t="s">
        <v>26</v>
      </c>
      <c r="H44" s="79">
        <v>315893.61</v>
      </c>
      <c r="I44" s="60">
        <v>126</v>
      </c>
      <c r="J44" s="185">
        <v>44348</v>
      </c>
      <c r="K44" s="61">
        <v>400</v>
      </c>
      <c r="L44" s="61" t="s">
        <v>21</v>
      </c>
    </row>
    <row r="45" spans="1:12" ht="33" customHeight="1">
      <c r="A45" s="60">
        <v>29</v>
      </c>
      <c r="B45" s="182">
        <v>44377</v>
      </c>
      <c r="C45" s="160" t="s">
        <v>669</v>
      </c>
      <c r="D45" s="64" t="s">
        <v>39</v>
      </c>
      <c r="E45" s="78" t="s">
        <v>245</v>
      </c>
      <c r="F45" s="80" t="s">
        <v>26</v>
      </c>
      <c r="G45" s="80" t="s">
        <v>26</v>
      </c>
      <c r="H45" s="79">
        <v>90078.05</v>
      </c>
      <c r="I45" s="60">
        <v>127</v>
      </c>
      <c r="J45" s="185">
        <v>44348</v>
      </c>
      <c r="K45" s="61">
        <v>216</v>
      </c>
      <c r="L45" s="61" t="s">
        <v>21</v>
      </c>
    </row>
    <row r="46" spans="1:12" ht="33.75" thickBot="1">
      <c r="A46" s="60">
        <v>30</v>
      </c>
      <c r="B46" s="182">
        <v>44377</v>
      </c>
      <c r="C46" s="160" t="s">
        <v>669</v>
      </c>
      <c r="D46" s="64" t="s">
        <v>39</v>
      </c>
      <c r="E46" s="78" t="s">
        <v>113</v>
      </c>
      <c r="F46" s="80" t="s">
        <v>26</v>
      </c>
      <c r="G46" s="80" t="s">
        <v>26</v>
      </c>
      <c r="H46" s="79">
        <v>101944.18</v>
      </c>
      <c r="I46" s="60">
        <v>128</v>
      </c>
      <c r="J46" s="185">
        <v>44348</v>
      </c>
      <c r="K46" s="61">
        <v>1</v>
      </c>
      <c r="L46" s="61" t="s">
        <v>24</v>
      </c>
    </row>
    <row r="47" spans="1:12" ht="17.25" customHeight="1" thickBot="1">
      <c r="A47" s="557" t="s">
        <v>159</v>
      </c>
      <c r="B47" s="558"/>
      <c r="C47" s="558"/>
      <c r="D47" s="558"/>
      <c r="E47" s="558"/>
      <c r="F47" s="558"/>
      <c r="G47" s="566"/>
      <c r="H47" s="99">
        <f>SUM(H43:H46)</f>
        <v>514760.37999999995</v>
      </c>
      <c r="I47" s="257"/>
      <c r="J47" s="161"/>
      <c r="K47" s="57"/>
      <c r="L47" s="58"/>
    </row>
    <row r="48" spans="1:12" ht="17.25" thickBot="1">
      <c r="A48" s="233">
        <v>31</v>
      </c>
      <c r="B48" s="234">
        <v>44377</v>
      </c>
      <c r="C48" s="235" t="s">
        <v>671</v>
      </c>
      <c r="D48" s="236" t="s">
        <v>39</v>
      </c>
      <c r="E48" s="235" t="s">
        <v>246</v>
      </c>
      <c r="F48" s="237" t="s">
        <v>169</v>
      </c>
      <c r="G48" s="80" t="s">
        <v>20</v>
      </c>
      <c r="H48" s="238">
        <v>7460</v>
      </c>
      <c r="I48" s="233">
        <v>121</v>
      </c>
      <c r="J48" s="239">
        <v>44348</v>
      </c>
      <c r="K48" s="240">
        <v>1</v>
      </c>
      <c r="L48" s="240" t="s">
        <v>24</v>
      </c>
    </row>
    <row r="49" spans="1:12" ht="18" customHeight="1" thickBot="1">
      <c r="A49" s="560" t="s">
        <v>171</v>
      </c>
      <c r="B49" s="561"/>
      <c r="C49" s="561"/>
      <c r="D49" s="561"/>
      <c r="E49" s="561"/>
      <c r="F49" s="561"/>
      <c r="G49" s="562"/>
      <c r="H49" s="38">
        <f>SUM(H48)</f>
        <v>7460</v>
      </c>
      <c r="I49" s="257"/>
      <c r="J49" s="161"/>
      <c r="K49" s="57"/>
      <c r="L49" s="58"/>
    </row>
    <row r="50" spans="1:12" ht="16.5">
      <c r="A50" s="212">
        <v>32</v>
      </c>
      <c r="B50" s="210">
        <v>44377</v>
      </c>
      <c r="C50" s="242" t="s">
        <v>672</v>
      </c>
      <c r="D50" s="150" t="s">
        <v>39</v>
      </c>
      <c r="E50" s="211" t="s">
        <v>191</v>
      </c>
      <c r="F50" s="212" t="s">
        <v>216</v>
      </c>
      <c r="G50" s="152" t="s">
        <v>96</v>
      </c>
      <c r="H50" s="223">
        <v>187349.53</v>
      </c>
      <c r="I50" s="246">
        <v>114</v>
      </c>
      <c r="J50" s="210">
        <v>44348</v>
      </c>
      <c r="K50" s="268">
        <v>240</v>
      </c>
      <c r="L50" s="269" t="s">
        <v>60</v>
      </c>
    </row>
    <row r="51" spans="1:12" ht="16.5">
      <c r="A51" s="60">
        <v>33</v>
      </c>
      <c r="B51" s="182">
        <v>44377</v>
      </c>
      <c r="C51" s="78" t="s">
        <v>673</v>
      </c>
      <c r="D51" s="64" t="s">
        <v>39</v>
      </c>
      <c r="E51" s="78" t="s">
        <v>247</v>
      </c>
      <c r="F51" s="60" t="s">
        <v>216</v>
      </c>
      <c r="G51" s="82" t="s">
        <v>26</v>
      </c>
      <c r="H51" s="79">
        <v>44792.72</v>
      </c>
      <c r="I51" s="191">
        <v>123</v>
      </c>
      <c r="J51" s="182">
        <v>44348</v>
      </c>
      <c r="K51" s="266">
        <v>35.6</v>
      </c>
      <c r="L51" s="267" t="s">
        <v>60</v>
      </c>
    </row>
    <row r="52" spans="1:12" ht="49.5" customHeight="1" thickBot="1">
      <c r="A52" s="31">
        <v>34</v>
      </c>
      <c r="B52" s="192">
        <v>44377</v>
      </c>
      <c r="C52" s="446" t="s">
        <v>674</v>
      </c>
      <c r="D52" s="98" t="s">
        <v>39</v>
      </c>
      <c r="E52" s="81" t="s">
        <v>261</v>
      </c>
      <c r="F52" s="31" t="s">
        <v>216</v>
      </c>
      <c r="G52" s="82" t="s">
        <v>26</v>
      </c>
      <c r="H52" s="33">
        <v>441175.68</v>
      </c>
      <c r="I52" s="277">
        <v>137</v>
      </c>
      <c r="J52" s="192">
        <v>44348</v>
      </c>
      <c r="K52" s="278">
        <v>1</v>
      </c>
      <c r="L52" s="279" t="s">
        <v>24</v>
      </c>
    </row>
    <row r="53" spans="1:12" ht="17.25" thickBot="1">
      <c r="A53" s="560" t="s">
        <v>217</v>
      </c>
      <c r="B53" s="561"/>
      <c r="C53" s="561"/>
      <c r="D53" s="561"/>
      <c r="E53" s="561"/>
      <c r="F53" s="561"/>
      <c r="G53" s="561"/>
      <c r="H53" s="249">
        <f>SUM(H50:H52)</f>
        <v>673317.9299999999</v>
      </c>
      <c r="I53" s="579"/>
      <c r="J53" s="580"/>
      <c r="K53" s="580"/>
      <c r="L53" s="581"/>
    </row>
    <row r="54" spans="1:12" ht="54" customHeight="1" thickBot="1">
      <c r="A54" s="95">
        <v>35</v>
      </c>
      <c r="B54" s="96">
        <v>44377</v>
      </c>
      <c r="C54" s="441" t="s">
        <v>677</v>
      </c>
      <c r="D54" s="98" t="s">
        <v>39</v>
      </c>
      <c r="E54" s="109" t="s">
        <v>262</v>
      </c>
      <c r="F54" s="95" t="s">
        <v>84</v>
      </c>
      <c r="G54" s="95" t="s">
        <v>20</v>
      </c>
      <c r="H54" s="107">
        <v>174000</v>
      </c>
      <c r="I54" s="107">
        <v>140</v>
      </c>
      <c r="J54" s="192">
        <v>44348</v>
      </c>
      <c r="K54" s="107">
        <v>3</v>
      </c>
      <c r="L54" s="107" t="s">
        <v>24</v>
      </c>
    </row>
    <row r="55" spans="1:12" ht="17.25" thickBot="1">
      <c r="A55" s="560" t="s">
        <v>219</v>
      </c>
      <c r="B55" s="561"/>
      <c r="C55" s="561"/>
      <c r="D55" s="561"/>
      <c r="E55" s="561"/>
      <c r="F55" s="561"/>
      <c r="G55" s="582"/>
      <c r="H55" s="249">
        <f>SUM(H54)</f>
        <v>174000</v>
      </c>
      <c r="I55" s="272"/>
      <c r="J55" s="273"/>
      <c r="K55" s="273"/>
      <c r="L55" s="274"/>
    </row>
    <row r="56" spans="1:12" ht="66.75" thickBot="1">
      <c r="A56" s="44">
        <v>36</v>
      </c>
      <c r="B56" s="184">
        <v>44377</v>
      </c>
      <c r="C56" s="42" t="s">
        <v>675</v>
      </c>
      <c r="D56" s="76" t="s">
        <v>39</v>
      </c>
      <c r="E56" s="42" t="s">
        <v>249</v>
      </c>
      <c r="F56" s="44" t="s">
        <v>250</v>
      </c>
      <c r="G56" s="276" t="s">
        <v>23</v>
      </c>
      <c r="H56" s="43">
        <v>75000</v>
      </c>
      <c r="I56" s="198">
        <v>109</v>
      </c>
      <c r="J56" s="184">
        <v>44348</v>
      </c>
      <c r="K56" s="199">
        <v>3</v>
      </c>
      <c r="L56" s="199" t="s">
        <v>251</v>
      </c>
    </row>
    <row r="57" spans="1:12" ht="17.25" thickBot="1">
      <c r="A57" s="568" t="s">
        <v>248</v>
      </c>
      <c r="B57" s="569"/>
      <c r="C57" s="569"/>
      <c r="D57" s="569"/>
      <c r="E57" s="569"/>
      <c r="F57" s="569"/>
      <c r="G57" s="570"/>
      <c r="H57" s="103">
        <f>SUM(H56)</f>
        <v>75000</v>
      </c>
      <c r="I57" s="586"/>
      <c r="J57" s="587"/>
      <c r="K57" s="587"/>
      <c r="L57" s="588"/>
    </row>
    <row r="58" spans="1:12" ht="33.75" thickBot="1">
      <c r="A58" s="24">
        <v>37</v>
      </c>
      <c r="B58" s="185">
        <v>44377</v>
      </c>
      <c r="C58" s="160" t="s">
        <v>676</v>
      </c>
      <c r="D58" s="27" t="s">
        <v>39</v>
      </c>
      <c r="E58" s="160" t="s">
        <v>252</v>
      </c>
      <c r="F58" s="37" t="s">
        <v>22</v>
      </c>
      <c r="G58" s="134" t="s">
        <v>208</v>
      </c>
      <c r="H58" s="28">
        <v>74035.68</v>
      </c>
      <c r="I58" s="202">
        <v>125</v>
      </c>
      <c r="J58" s="185">
        <v>44348</v>
      </c>
      <c r="K58" s="202">
        <v>48</v>
      </c>
      <c r="L58" s="270" t="s">
        <v>97</v>
      </c>
    </row>
    <row r="59" spans="1:12" ht="17.25" thickBot="1">
      <c r="A59" s="560" t="s">
        <v>224</v>
      </c>
      <c r="B59" s="561"/>
      <c r="C59" s="561"/>
      <c r="D59" s="561"/>
      <c r="E59" s="561"/>
      <c r="F59" s="561"/>
      <c r="G59" s="582"/>
      <c r="H59" s="99">
        <f>SUM(H58:H58)</f>
        <v>74035.68</v>
      </c>
      <c r="I59" s="574"/>
      <c r="J59" s="575"/>
      <c r="K59" s="575"/>
      <c r="L59" s="576"/>
    </row>
    <row r="60" spans="1:12" ht="17.25" thickBot="1">
      <c r="A60" s="583" t="s">
        <v>225</v>
      </c>
      <c r="B60" s="584"/>
      <c r="C60" s="584"/>
      <c r="D60" s="584"/>
      <c r="E60" s="584"/>
      <c r="F60" s="584"/>
      <c r="G60" s="585"/>
      <c r="H60" s="194">
        <f>H59+H57+H55+H53+H49+H47+H42+H34+H26+H19</f>
        <v>4940646.93</v>
      </c>
      <c r="I60" s="195"/>
      <c r="J60" s="195"/>
      <c r="K60" s="195"/>
      <c r="L60" s="196"/>
    </row>
    <row r="61" spans="1:12" ht="15.75">
      <c r="A61" s="10" t="s">
        <v>10</v>
      </c>
      <c r="B61" s="1"/>
      <c r="C61" s="1"/>
      <c r="D61" s="1"/>
      <c r="E61" s="1"/>
      <c r="F61" s="260"/>
      <c r="G61" s="259"/>
      <c r="H61" s="1"/>
      <c r="I61" s="1"/>
      <c r="J61" s="1"/>
      <c r="K61" s="1"/>
      <c r="L61" s="1"/>
    </row>
    <row r="62" spans="1:16" ht="16.5" thickBot="1">
      <c r="A62" s="10"/>
      <c r="B62" s="1"/>
      <c r="C62" s="1"/>
      <c r="D62" s="1"/>
      <c r="E62" s="5" t="s">
        <v>44</v>
      </c>
      <c r="F62" s="5"/>
      <c r="G62" s="5"/>
      <c r="H62" s="5"/>
      <c r="I62" s="262"/>
      <c r="J62" s="262"/>
      <c r="K62" s="5"/>
      <c r="L62" s="5"/>
      <c r="M62" s="5"/>
      <c r="N62" s="5"/>
      <c r="O62" s="5"/>
      <c r="P62" s="5"/>
    </row>
    <row r="63" spans="1:12" ht="17.25" thickBot="1">
      <c r="A63" s="594" t="s">
        <v>227</v>
      </c>
      <c r="B63" s="594"/>
      <c r="C63" s="262"/>
      <c r="D63" s="194">
        <v>18882400.28</v>
      </c>
      <c r="E63" s="262"/>
      <c r="F63" s="567"/>
      <c r="G63" s="567"/>
      <c r="H63" s="567"/>
      <c r="I63" s="567"/>
      <c r="J63" s="567"/>
      <c r="K63" s="1"/>
      <c r="L63" s="1"/>
    </row>
    <row r="64" spans="1:12" ht="18.75">
      <c r="A64" s="594" t="s">
        <v>228</v>
      </c>
      <c r="B64" s="594"/>
      <c r="C64" s="261"/>
      <c r="D64" s="275">
        <v>26647735</v>
      </c>
      <c r="F64" s="567"/>
      <c r="G64" s="567"/>
      <c r="H64" s="567"/>
      <c r="I64" s="567"/>
      <c r="J64" s="567"/>
      <c r="K64" s="1"/>
      <c r="L64" s="1"/>
    </row>
    <row r="65" spans="1:12" ht="15.75">
      <c r="A65" s="519"/>
      <c r="B65" s="519"/>
      <c r="C65" s="519"/>
      <c r="D65" s="519"/>
      <c r="E65" s="519"/>
      <c r="F65" s="519"/>
      <c r="G65" s="519"/>
      <c r="H65" s="519"/>
      <c r="I65" s="519"/>
      <c r="J65" s="519"/>
      <c r="K65" s="519"/>
      <c r="L65" s="519"/>
    </row>
    <row r="70" spans="7:8" ht="15">
      <c r="G70" t="s">
        <v>227</v>
      </c>
      <c r="H70" s="250">
        <f>H60+апрель!H50</f>
        <v>10032505.58</v>
      </c>
    </row>
    <row r="71" spans="7:8" ht="15">
      <c r="G71" t="s">
        <v>228</v>
      </c>
      <c r="H71" s="250">
        <f>H60+апрель!H50+март!H46+февраль!H32+январь!H38</f>
        <v>17797840.36</v>
      </c>
    </row>
    <row r="100" ht="15">
      <c r="R100" t="s">
        <v>4</v>
      </c>
    </row>
  </sheetData>
  <sheetProtection/>
  <mergeCells count="38">
    <mergeCell ref="A65:L65"/>
    <mergeCell ref="A59:G59"/>
    <mergeCell ref="I59:L59"/>
    <mergeCell ref="A60:G60"/>
    <mergeCell ref="F63:J64"/>
    <mergeCell ref="A63:B63"/>
    <mergeCell ref="A64:B64"/>
    <mergeCell ref="I53:L53"/>
    <mergeCell ref="I57:L57"/>
    <mergeCell ref="A55:G55"/>
    <mergeCell ref="K9:L10"/>
    <mergeCell ref="H10:H11"/>
    <mergeCell ref="I10:I11"/>
    <mergeCell ref="J10:J11"/>
    <mergeCell ref="A19:G19"/>
    <mergeCell ref="A26:G26"/>
    <mergeCell ref="A34:G34"/>
    <mergeCell ref="A42:G42"/>
    <mergeCell ref="A47:G47"/>
    <mergeCell ref="A49:G49"/>
    <mergeCell ref="A57:G57"/>
    <mergeCell ref="A53:G53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1968503937007874" top="0.7480314960629921" bottom="0.31496062992125984" header="0.31496062992125984" footer="0.31496062992125984"/>
  <pageSetup horizontalDpi="180" verticalDpi="180" orientation="landscape" paperSize="9" scale="74" r:id="rId1"/>
  <rowBreaks count="1" manualBreakCount="1">
    <brk id="32" max="11" man="1"/>
  </rowBreaks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21"/>
  <sheetViews>
    <sheetView view="pageBreakPreview" zoomScale="115" zoomScaleSheetLayoutView="115" zoomScalePageLayoutView="0" workbookViewId="0" topLeftCell="A1">
      <selection activeCell="G1" sqref="G1:G65536"/>
    </sheetView>
  </sheetViews>
  <sheetFormatPr defaultColWidth="9.140625" defaultRowHeight="15"/>
  <cols>
    <col min="1" max="1" width="5.8515625" style="0" customWidth="1"/>
    <col min="2" max="2" width="11.8515625" style="0" customWidth="1"/>
    <col min="3" max="3" width="23.7109375" style="0" customWidth="1"/>
    <col min="4" max="4" width="13.421875" style="0" customWidth="1"/>
    <col min="5" max="5" width="34.7109375" style="0" customWidth="1"/>
    <col min="6" max="6" width="25.57421875" style="248" hidden="1" customWidth="1"/>
    <col min="7" max="7" width="25.140625" style="0" hidden="1" customWidth="1"/>
    <col min="8" max="8" width="13.8515625" style="0" customWidth="1"/>
    <col min="9" max="9" width="9.421875" style="0" bestFit="1" customWidth="1"/>
    <col min="10" max="10" width="9.8515625" style="0" bestFit="1" customWidth="1"/>
  </cols>
  <sheetData>
    <row r="1" spans="1:12" ht="15.75">
      <c r="A1" s="1"/>
      <c r="B1" s="1"/>
      <c r="C1" s="280"/>
      <c r="D1" s="1"/>
      <c r="E1" s="1"/>
      <c r="F1" s="284"/>
      <c r="G1" s="280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567"/>
      <c r="G2" s="280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567"/>
      <c r="G3" s="280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284"/>
      <c r="G4" s="280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284"/>
      <c r="G5" s="280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284"/>
      <c r="G6" s="280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283"/>
      <c r="L7" s="283"/>
    </row>
    <row r="8" spans="1:12" ht="16.5" thickBot="1">
      <c r="A8" s="477" t="s">
        <v>263</v>
      </c>
      <c r="B8" s="477"/>
      <c r="C8" s="477"/>
      <c r="D8" s="477"/>
      <c r="E8" s="477"/>
      <c r="F8" s="477"/>
      <c r="G8" s="477"/>
      <c r="H8" s="477"/>
      <c r="I8" s="477"/>
      <c r="J8" s="281"/>
      <c r="K8" s="283"/>
      <c r="L8" s="283"/>
    </row>
    <row r="9" spans="1:12" ht="15.75" thickBot="1">
      <c r="A9" s="478" t="s">
        <v>15</v>
      </c>
      <c r="B9" s="481" t="s">
        <v>6</v>
      </c>
      <c r="C9" s="484" t="s">
        <v>8</v>
      </c>
      <c r="D9" s="487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.75" thickBot="1">
      <c r="A10" s="479"/>
      <c r="B10" s="482"/>
      <c r="C10" s="485"/>
      <c r="D10" s="488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15.75" thickBot="1">
      <c r="A11" s="480"/>
      <c r="B11" s="483"/>
      <c r="C11" s="486"/>
      <c r="D11" s="489"/>
      <c r="E11" s="483"/>
      <c r="F11" s="492"/>
      <c r="G11" s="495"/>
      <c r="H11" s="502"/>
      <c r="I11" s="480"/>
      <c r="J11" s="480"/>
      <c r="K11" s="17" t="s">
        <v>13</v>
      </c>
      <c r="L11" s="17" t="s">
        <v>14</v>
      </c>
    </row>
    <row r="12" spans="1:12" ht="15.75" thickBot="1">
      <c r="A12" s="18">
        <v>1</v>
      </c>
      <c r="B12" s="288">
        <v>2</v>
      </c>
      <c r="C12" s="19">
        <v>3</v>
      </c>
      <c r="D12" s="20">
        <v>4</v>
      </c>
      <c r="E12" s="21">
        <v>5</v>
      </c>
      <c r="F12" s="22">
        <v>6</v>
      </c>
      <c r="G12" s="19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16.5">
      <c r="A13" s="212">
        <v>1</v>
      </c>
      <c r="B13" s="185">
        <v>44408</v>
      </c>
      <c r="C13" s="211" t="s">
        <v>678</v>
      </c>
      <c r="D13" s="150" t="s">
        <v>39</v>
      </c>
      <c r="E13" s="212" t="s">
        <v>264</v>
      </c>
      <c r="F13" s="152" t="s">
        <v>96</v>
      </c>
      <c r="G13" s="152" t="s">
        <v>96</v>
      </c>
      <c r="H13" s="221">
        <v>60719</v>
      </c>
      <c r="I13" s="212">
        <v>143</v>
      </c>
      <c r="J13" s="210">
        <v>44378</v>
      </c>
      <c r="K13" s="212">
        <v>22</v>
      </c>
      <c r="L13" s="212" t="s">
        <v>21</v>
      </c>
    </row>
    <row r="14" spans="1:12" ht="33">
      <c r="A14" s="60">
        <v>2</v>
      </c>
      <c r="B14" s="182">
        <v>44408</v>
      </c>
      <c r="C14" s="78" t="s">
        <v>679</v>
      </c>
      <c r="D14" s="64" t="s">
        <v>39</v>
      </c>
      <c r="E14" s="80" t="s">
        <v>265</v>
      </c>
      <c r="F14" s="80" t="s">
        <v>96</v>
      </c>
      <c r="G14" s="80" t="s">
        <v>96</v>
      </c>
      <c r="H14" s="183">
        <v>69957</v>
      </c>
      <c r="I14" s="60">
        <v>145</v>
      </c>
      <c r="J14" s="182">
        <v>44378</v>
      </c>
      <c r="K14" s="60">
        <v>10</v>
      </c>
      <c r="L14" s="60" t="s">
        <v>60</v>
      </c>
    </row>
    <row r="15" spans="1:12" ht="33.75" thickBot="1">
      <c r="A15" s="31">
        <v>4</v>
      </c>
      <c r="B15" s="192">
        <v>44408</v>
      </c>
      <c r="C15" s="81" t="s">
        <v>680</v>
      </c>
      <c r="D15" s="98" t="s">
        <v>39</v>
      </c>
      <c r="E15" s="82" t="s">
        <v>266</v>
      </c>
      <c r="F15" s="82" t="s">
        <v>96</v>
      </c>
      <c r="G15" s="82" t="s">
        <v>96</v>
      </c>
      <c r="H15" s="263">
        <v>416127</v>
      </c>
      <c r="I15" s="31">
        <v>146</v>
      </c>
      <c r="J15" s="192">
        <v>44378</v>
      </c>
      <c r="K15" s="31">
        <v>385</v>
      </c>
      <c r="L15" s="31" t="s">
        <v>60</v>
      </c>
    </row>
    <row r="16" spans="1:12" ht="17.25" thickBot="1">
      <c r="A16" s="568" t="s">
        <v>19</v>
      </c>
      <c r="B16" s="569"/>
      <c r="C16" s="569"/>
      <c r="D16" s="569"/>
      <c r="E16" s="569"/>
      <c r="F16" s="569"/>
      <c r="G16" s="570"/>
      <c r="H16" s="203">
        <f>SUM(H13:H15)</f>
        <v>546803</v>
      </c>
      <c r="I16" s="204"/>
      <c r="J16" s="204"/>
      <c r="K16" s="200"/>
      <c r="L16" s="205"/>
    </row>
    <row r="17" spans="1:12" ht="33.75" thickBot="1">
      <c r="A17" s="212">
        <v>5</v>
      </c>
      <c r="B17" s="182">
        <v>44408</v>
      </c>
      <c r="C17" s="211" t="s">
        <v>682</v>
      </c>
      <c r="D17" s="150" t="s">
        <v>39</v>
      </c>
      <c r="E17" s="152" t="s">
        <v>267</v>
      </c>
      <c r="F17" s="152" t="s">
        <v>106</v>
      </c>
      <c r="G17" s="152" t="s">
        <v>106</v>
      </c>
      <c r="H17" s="221">
        <v>28248.82</v>
      </c>
      <c r="I17" s="212">
        <v>147</v>
      </c>
      <c r="J17" s="185">
        <v>44378</v>
      </c>
      <c r="K17" s="212">
        <v>13</v>
      </c>
      <c r="L17" s="212" t="s">
        <v>21</v>
      </c>
    </row>
    <row r="18" spans="1:12" ht="33">
      <c r="A18" s="60">
        <v>6</v>
      </c>
      <c r="B18" s="182">
        <v>44408</v>
      </c>
      <c r="C18" s="211" t="s">
        <v>682</v>
      </c>
      <c r="D18" s="64" t="s">
        <v>39</v>
      </c>
      <c r="E18" s="152" t="s">
        <v>268</v>
      </c>
      <c r="F18" s="80" t="s">
        <v>106</v>
      </c>
      <c r="G18" s="80" t="s">
        <v>106</v>
      </c>
      <c r="H18" s="79">
        <v>29864.37</v>
      </c>
      <c r="I18" s="60">
        <v>148</v>
      </c>
      <c r="J18" s="185">
        <v>44378</v>
      </c>
      <c r="K18" s="60">
        <v>13</v>
      </c>
      <c r="L18" s="60" t="s">
        <v>21</v>
      </c>
    </row>
    <row r="19" spans="1:12" ht="33">
      <c r="A19" s="60">
        <v>7</v>
      </c>
      <c r="B19" s="182">
        <v>44408</v>
      </c>
      <c r="C19" s="78" t="s">
        <v>683</v>
      </c>
      <c r="D19" s="64" t="s">
        <v>39</v>
      </c>
      <c r="E19" s="80" t="s">
        <v>269</v>
      </c>
      <c r="F19" s="80" t="s">
        <v>106</v>
      </c>
      <c r="G19" s="80" t="s">
        <v>106</v>
      </c>
      <c r="H19" s="79">
        <v>8707.64</v>
      </c>
      <c r="I19" s="60">
        <v>149</v>
      </c>
      <c r="J19" s="185">
        <v>44378</v>
      </c>
      <c r="K19" s="24">
        <v>1</v>
      </c>
      <c r="L19" s="24" t="s">
        <v>24</v>
      </c>
    </row>
    <row r="20" spans="1:12" ht="33">
      <c r="A20" s="60">
        <v>8</v>
      </c>
      <c r="B20" s="182">
        <v>44408</v>
      </c>
      <c r="C20" s="78" t="s">
        <v>685</v>
      </c>
      <c r="D20" s="64" t="s">
        <v>39</v>
      </c>
      <c r="E20" s="80" t="s">
        <v>270</v>
      </c>
      <c r="F20" s="80" t="s">
        <v>106</v>
      </c>
      <c r="G20" s="80" t="s">
        <v>106</v>
      </c>
      <c r="H20" s="79">
        <v>15309.36</v>
      </c>
      <c r="I20" s="60">
        <v>150</v>
      </c>
      <c r="J20" s="185">
        <v>44378</v>
      </c>
      <c r="K20" s="61" t="s">
        <v>271</v>
      </c>
      <c r="L20" s="61" t="s">
        <v>272</v>
      </c>
    </row>
    <row r="21" spans="1:12" ht="33.75" thickBot="1">
      <c r="A21" s="213">
        <v>9</v>
      </c>
      <c r="B21" s="192">
        <v>44408</v>
      </c>
      <c r="C21" s="215" t="s">
        <v>686</v>
      </c>
      <c r="D21" s="98" t="s">
        <v>39</v>
      </c>
      <c r="E21" s="78" t="s">
        <v>200</v>
      </c>
      <c r="F21" s="82" t="s">
        <v>106</v>
      </c>
      <c r="G21" s="82" t="s">
        <v>106</v>
      </c>
      <c r="H21" s="218">
        <v>247456.82</v>
      </c>
      <c r="I21" s="213">
        <v>153</v>
      </c>
      <c r="J21" s="184">
        <v>44378</v>
      </c>
      <c r="K21" s="219">
        <v>170</v>
      </c>
      <c r="L21" s="219" t="s">
        <v>60</v>
      </c>
    </row>
    <row r="22" spans="1:15" ht="15" customHeight="1" thickBot="1">
      <c r="A22" s="560" t="s">
        <v>274</v>
      </c>
      <c r="B22" s="561"/>
      <c r="C22" s="561"/>
      <c r="D22" s="561"/>
      <c r="E22" s="561"/>
      <c r="F22" s="561"/>
      <c r="G22" s="562"/>
      <c r="H22" s="38">
        <f>SUM(H17:H21)</f>
        <v>329587.01</v>
      </c>
      <c r="I22" s="282"/>
      <c r="J22" s="161"/>
      <c r="K22" s="57"/>
      <c r="L22" s="58"/>
      <c r="O22">
        <v>2</v>
      </c>
    </row>
    <row r="23" spans="1:12" ht="16.5">
      <c r="A23" s="212">
        <v>10</v>
      </c>
      <c r="B23" s="182">
        <v>44408</v>
      </c>
      <c r="C23" s="211" t="s">
        <v>687</v>
      </c>
      <c r="D23" s="150" t="s">
        <v>39</v>
      </c>
      <c r="E23" s="152" t="s">
        <v>794</v>
      </c>
      <c r="F23" s="152" t="s">
        <v>20</v>
      </c>
      <c r="G23" s="152" t="s">
        <v>20</v>
      </c>
      <c r="H23" s="223">
        <v>71371.48</v>
      </c>
      <c r="I23" s="212">
        <v>154</v>
      </c>
      <c r="J23" s="185">
        <v>44378</v>
      </c>
      <c r="K23" s="224">
        <v>1</v>
      </c>
      <c r="L23" s="224" t="s">
        <v>24</v>
      </c>
    </row>
    <row r="24" spans="1:12" ht="33">
      <c r="A24" s="24">
        <v>11</v>
      </c>
      <c r="B24" s="182">
        <v>44408</v>
      </c>
      <c r="C24" s="78" t="s">
        <v>688</v>
      </c>
      <c r="D24" s="64" t="s">
        <v>39</v>
      </c>
      <c r="E24" s="80" t="s">
        <v>273</v>
      </c>
      <c r="F24" s="80" t="s">
        <v>106</v>
      </c>
      <c r="G24" s="82" t="s">
        <v>106</v>
      </c>
      <c r="H24" s="79">
        <v>72010.13</v>
      </c>
      <c r="I24" s="60">
        <v>152</v>
      </c>
      <c r="J24" s="182">
        <v>44378</v>
      </c>
      <c r="K24" s="61">
        <v>1</v>
      </c>
      <c r="L24" s="61" t="s">
        <v>24</v>
      </c>
    </row>
    <row r="25" spans="1:12" ht="33">
      <c r="A25" s="24">
        <v>12</v>
      </c>
      <c r="B25" s="185">
        <v>44408</v>
      </c>
      <c r="C25" s="160" t="s">
        <v>689</v>
      </c>
      <c r="D25" s="27" t="s">
        <v>39</v>
      </c>
      <c r="E25" s="37" t="s">
        <v>316</v>
      </c>
      <c r="F25" s="37" t="s">
        <v>20</v>
      </c>
      <c r="G25" s="37" t="s">
        <v>20</v>
      </c>
      <c r="H25" s="28">
        <v>305617.25</v>
      </c>
      <c r="I25" s="24">
        <v>196</v>
      </c>
      <c r="J25" s="182">
        <v>44378</v>
      </c>
      <c r="K25" s="30">
        <v>260</v>
      </c>
      <c r="L25" s="30" t="s">
        <v>60</v>
      </c>
    </row>
    <row r="26" spans="1:12" ht="33">
      <c r="A26" s="60">
        <v>13</v>
      </c>
      <c r="B26" s="182">
        <v>44408</v>
      </c>
      <c r="C26" s="78" t="s">
        <v>691</v>
      </c>
      <c r="D26" s="64" t="s">
        <v>39</v>
      </c>
      <c r="E26" s="80" t="s">
        <v>795</v>
      </c>
      <c r="F26" s="80" t="s">
        <v>20</v>
      </c>
      <c r="G26" s="80" t="s">
        <v>20</v>
      </c>
      <c r="H26" s="79">
        <v>78250.84</v>
      </c>
      <c r="I26" s="60">
        <v>155</v>
      </c>
      <c r="J26" s="185">
        <v>44378</v>
      </c>
      <c r="K26" s="61">
        <v>16</v>
      </c>
      <c r="L26" s="61" t="s">
        <v>60</v>
      </c>
    </row>
    <row r="27" spans="1:12" ht="33.75" thickBot="1">
      <c r="A27" s="60">
        <v>14</v>
      </c>
      <c r="B27" s="182">
        <v>44408</v>
      </c>
      <c r="C27" s="78" t="s">
        <v>692</v>
      </c>
      <c r="D27" s="64" t="s">
        <v>39</v>
      </c>
      <c r="E27" s="80" t="s">
        <v>836</v>
      </c>
      <c r="F27" s="80" t="s">
        <v>20</v>
      </c>
      <c r="G27" s="80" t="s">
        <v>20</v>
      </c>
      <c r="H27" s="79">
        <v>506710.36</v>
      </c>
      <c r="I27" s="60">
        <v>156</v>
      </c>
      <c r="J27" s="185">
        <v>44378</v>
      </c>
      <c r="K27" s="61">
        <v>34</v>
      </c>
      <c r="L27" s="61" t="s">
        <v>24</v>
      </c>
    </row>
    <row r="28" spans="1:12" ht="16.5" customHeight="1" thickBot="1">
      <c r="A28" s="560" t="s">
        <v>147</v>
      </c>
      <c r="B28" s="561"/>
      <c r="C28" s="561"/>
      <c r="D28" s="561"/>
      <c r="E28" s="561"/>
      <c r="F28" s="561"/>
      <c r="G28" s="562"/>
      <c r="H28" s="38">
        <f>SUM(H23:H27)</f>
        <v>1033960.0599999999</v>
      </c>
      <c r="I28" s="289"/>
      <c r="J28" s="161"/>
      <c r="K28" s="57"/>
      <c r="L28" s="58"/>
    </row>
    <row r="29" spans="1:12" ht="38.25" customHeight="1">
      <c r="A29" s="24">
        <v>15</v>
      </c>
      <c r="B29" s="182">
        <v>44408</v>
      </c>
      <c r="C29" s="160" t="s">
        <v>693</v>
      </c>
      <c r="D29" s="150" t="s">
        <v>39</v>
      </c>
      <c r="E29" s="24" t="s">
        <v>283</v>
      </c>
      <c r="F29" s="24" t="s">
        <v>175</v>
      </c>
      <c r="G29" s="134" t="s">
        <v>208</v>
      </c>
      <c r="H29" s="28">
        <v>14711.89</v>
      </c>
      <c r="I29" s="24">
        <v>164</v>
      </c>
      <c r="J29" s="185">
        <v>44378</v>
      </c>
      <c r="K29" s="30">
        <v>3</v>
      </c>
      <c r="L29" s="30" t="s">
        <v>60</v>
      </c>
    </row>
    <row r="30" spans="1:12" ht="45" customHeight="1">
      <c r="A30" s="60">
        <v>16</v>
      </c>
      <c r="B30" s="182">
        <v>44408</v>
      </c>
      <c r="C30" s="78" t="s">
        <v>694</v>
      </c>
      <c r="D30" s="64" t="s">
        <v>39</v>
      </c>
      <c r="E30" s="60" t="s">
        <v>554</v>
      </c>
      <c r="F30" s="24" t="s">
        <v>175</v>
      </c>
      <c r="G30" s="134" t="s">
        <v>208</v>
      </c>
      <c r="H30" s="79">
        <v>53976.76</v>
      </c>
      <c r="I30" s="60">
        <v>165</v>
      </c>
      <c r="J30" s="84">
        <v>44378</v>
      </c>
      <c r="K30" s="61">
        <v>3</v>
      </c>
      <c r="L30" s="61" t="s">
        <v>24</v>
      </c>
    </row>
    <row r="31" spans="1:12" ht="35.25" customHeight="1">
      <c r="A31" s="60">
        <v>17</v>
      </c>
      <c r="B31" s="182">
        <v>44408</v>
      </c>
      <c r="C31" s="78" t="s">
        <v>695</v>
      </c>
      <c r="D31" s="64" t="s">
        <v>39</v>
      </c>
      <c r="E31" s="60" t="s">
        <v>284</v>
      </c>
      <c r="F31" s="24" t="s">
        <v>175</v>
      </c>
      <c r="G31" s="134" t="s">
        <v>96</v>
      </c>
      <c r="H31" s="79">
        <v>167783.14</v>
      </c>
      <c r="I31" s="60">
        <v>166</v>
      </c>
      <c r="J31" s="84">
        <v>44378</v>
      </c>
      <c r="K31" s="61">
        <v>71.4</v>
      </c>
      <c r="L31" s="61" t="s">
        <v>60</v>
      </c>
    </row>
    <row r="32" spans="1:12" ht="38.25" customHeight="1" thickBot="1">
      <c r="A32" s="60">
        <v>18</v>
      </c>
      <c r="B32" s="182">
        <v>44408</v>
      </c>
      <c r="C32" s="78" t="s">
        <v>695</v>
      </c>
      <c r="D32" s="64" t="s">
        <v>39</v>
      </c>
      <c r="E32" s="60" t="s">
        <v>285</v>
      </c>
      <c r="F32" s="24" t="s">
        <v>175</v>
      </c>
      <c r="G32" s="134" t="s">
        <v>96</v>
      </c>
      <c r="H32" s="79">
        <v>152466.61</v>
      </c>
      <c r="I32" s="60">
        <v>167</v>
      </c>
      <c r="J32" s="84">
        <v>44378</v>
      </c>
      <c r="K32" s="61">
        <v>69.4</v>
      </c>
      <c r="L32" s="61" t="s">
        <v>60</v>
      </c>
    </row>
    <row r="33" spans="1:12" ht="16.5" customHeight="1" thickBot="1">
      <c r="A33" s="560" t="s">
        <v>791</v>
      </c>
      <c r="B33" s="561"/>
      <c r="C33" s="561"/>
      <c r="D33" s="561"/>
      <c r="E33" s="561"/>
      <c r="F33" s="561"/>
      <c r="G33" s="562"/>
      <c r="H33" s="38">
        <f>SUM(H29:H32)</f>
        <v>388938.4</v>
      </c>
      <c r="I33" s="289"/>
      <c r="J33" s="161"/>
      <c r="K33" s="57"/>
      <c r="L33" s="58"/>
    </row>
    <row r="34" spans="1:12" ht="33">
      <c r="A34" s="24">
        <v>19</v>
      </c>
      <c r="B34" s="182">
        <v>44408</v>
      </c>
      <c r="C34" s="160" t="s">
        <v>696</v>
      </c>
      <c r="D34" s="27" t="s">
        <v>39</v>
      </c>
      <c r="E34" s="60" t="s">
        <v>305</v>
      </c>
      <c r="F34" s="37" t="s">
        <v>23</v>
      </c>
      <c r="G34" s="37" t="s">
        <v>23</v>
      </c>
      <c r="H34" s="28">
        <v>479903.82</v>
      </c>
      <c r="I34" s="24">
        <v>186</v>
      </c>
      <c r="J34" s="84">
        <v>44378</v>
      </c>
      <c r="K34" s="30">
        <v>671</v>
      </c>
      <c r="L34" s="30" t="s">
        <v>60</v>
      </c>
    </row>
    <row r="35" spans="1:12" ht="33">
      <c r="A35" s="60">
        <v>20</v>
      </c>
      <c r="B35" s="182">
        <v>44408</v>
      </c>
      <c r="C35" s="160" t="s">
        <v>696</v>
      </c>
      <c r="D35" s="64" t="s">
        <v>39</v>
      </c>
      <c r="E35" s="60" t="s">
        <v>312</v>
      </c>
      <c r="F35" s="80" t="s">
        <v>23</v>
      </c>
      <c r="G35" s="80" t="s">
        <v>23</v>
      </c>
      <c r="H35" s="79">
        <v>501858.88</v>
      </c>
      <c r="I35" s="60">
        <v>187</v>
      </c>
      <c r="J35" s="185">
        <v>44378</v>
      </c>
      <c r="K35" s="61">
        <v>671</v>
      </c>
      <c r="L35" s="61" t="s">
        <v>60</v>
      </c>
    </row>
    <row r="36" spans="1:12" ht="33">
      <c r="A36" s="60">
        <v>21</v>
      </c>
      <c r="B36" s="182">
        <v>44408</v>
      </c>
      <c r="C36" s="160" t="s">
        <v>696</v>
      </c>
      <c r="D36" s="64" t="s">
        <v>39</v>
      </c>
      <c r="E36" s="37" t="s">
        <v>306</v>
      </c>
      <c r="F36" s="80" t="s">
        <v>23</v>
      </c>
      <c r="G36" s="80" t="s">
        <v>23</v>
      </c>
      <c r="H36" s="79">
        <v>17115.16</v>
      </c>
      <c r="I36" s="60">
        <v>188</v>
      </c>
      <c r="J36" s="185">
        <v>44378</v>
      </c>
      <c r="K36" s="61">
        <v>10</v>
      </c>
      <c r="L36" s="61" t="s">
        <v>24</v>
      </c>
    </row>
    <row r="37" spans="1:12" ht="33">
      <c r="A37" s="60">
        <v>22</v>
      </c>
      <c r="B37" s="182">
        <v>44408</v>
      </c>
      <c r="C37" s="160" t="s">
        <v>667</v>
      </c>
      <c r="D37" s="64" t="s">
        <v>39</v>
      </c>
      <c r="E37" s="80" t="s">
        <v>307</v>
      </c>
      <c r="F37" s="80" t="s">
        <v>23</v>
      </c>
      <c r="G37" s="80" t="s">
        <v>23</v>
      </c>
      <c r="H37" s="79">
        <v>19793.06</v>
      </c>
      <c r="I37" s="60">
        <v>189</v>
      </c>
      <c r="J37" s="185">
        <v>44378</v>
      </c>
      <c r="K37" s="61">
        <v>8</v>
      </c>
      <c r="L37" s="61" t="s">
        <v>60</v>
      </c>
    </row>
    <row r="38" spans="1:12" ht="33">
      <c r="A38" s="60">
        <v>23</v>
      </c>
      <c r="B38" s="182">
        <v>44408</v>
      </c>
      <c r="C38" s="160" t="s">
        <v>667</v>
      </c>
      <c r="D38" s="64" t="s">
        <v>39</v>
      </c>
      <c r="E38" s="37" t="s">
        <v>308</v>
      </c>
      <c r="F38" s="80" t="s">
        <v>23</v>
      </c>
      <c r="G38" s="80" t="s">
        <v>23</v>
      </c>
      <c r="H38" s="79">
        <v>24361.25</v>
      </c>
      <c r="I38" s="60">
        <v>190</v>
      </c>
      <c r="J38" s="185">
        <v>44378</v>
      </c>
      <c r="K38" s="61">
        <v>7</v>
      </c>
      <c r="L38" s="61" t="s">
        <v>24</v>
      </c>
    </row>
    <row r="39" spans="1:12" ht="16.5">
      <c r="A39" s="60">
        <v>24</v>
      </c>
      <c r="B39" s="182">
        <v>44408</v>
      </c>
      <c r="C39" s="160" t="s">
        <v>702</v>
      </c>
      <c r="D39" s="64" t="s">
        <v>39</v>
      </c>
      <c r="E39" s="37" t="s">
        <v>309</v>
      </c>
      <c r="F39" s="80" t="s">
        <v>23</v>
      </c>
      <c r="G39" s="80" t="s">
        <v>23</v>
      </c>
      <c r="H39" s="79">
        <v>30807.94</v>
      </c>
      <c r="I39" s="60">
        <v>191</v>
      </c>
      <c r="J39" s="185">
        <v>44378</v>
      </c>
      <c r="K39" s="61">
        <v>18</v>
      </c>
      <c r="L39" s="61" t="s">
        <v>24</v>
      </c>
    </row>
    <row r="40" spans="1:12" ht="33">
      <c r="A40" s="60">
        <v>25</v>
      </c>
      <c r="B40" s="182">
        <v>44408</v>
      </c>
      <c r="C40" s="160" t="s">
        <v>796</v>
      </c>
      <c r="D40" s="64" t="s">
        <v>39</v>
      </c>
      <c r="E40" s="37" t="s">
        <v>310</v>
      </c>
      <c r="F40" s="80" t="s">
        <v>23</v>
      </c>
      <c r="G40" s="80" t="s">
        <v>23</v>
      </c>
      <c r="H40" s="79">
        <v>316279.37</v>
      </c>
      <c r="I40" s="60">
        <v>192</v>
      </c>
      <c r="J40" s="185">
        <v>44378</v>
      </c>
      <c r="K40" s="61">
        <v>12</v>
      </c>
      <c r="L40" s="61" t="s">
        <v>60</v>
      </c>
    </row>
    <row r="41" spans="1:12" ht="33">
      <c r="A41" s="60">
        <v>26</v>
      </c>
      <c r="B41" s="182">
        <v>44408</v>
      </c>
      <c r="C41" s="160" t="s">
        <v>789</v>
      </c>
      <c r="D41" s="64" t="s">
        <v>39</v>
      </c>
      <c r="E41" s="37" t="s">
        <v>308</v>
      </c>
      <c r="F41" s="80" t="s">
        <v>23</v>
      </c>
      <c r="G41" s="80" t="s">
        <v>23</v>
      </c>
      <c r="H41" s="79">
        <v>10443.11</v>
      </c>
      <c r="I41" s="60">
        <v>193</v>
      </c>
      <c r="J41" s="185">
        <v>44378</v>
      </c>
      <c r="K41" s="61">
        <v>3</v>
      </c>
      <c r="L41" s="61" t="s">
        <v>24</v>
      </c>
    </row>
    <row r="42" spans="1:12" ht="33">
      <c r="A42" s="60">
        <v>27</v>
      </c>
      <c r="B42" s="182">
        <v>44408</v>
      </c>
      <c r="C42" s="160" t="s">
        <v>789</v>
      </c>
      <c r="D42" s="64" t="s">
        <v>39</v>
      </c>
      <c r="E42" s="80" t="s">
        <v>317</v>
      </c>
      <c r="F42" s="80" t="s">
        <v>23</v>
      </c>
      <c r="G42" s="80" t="s">
        <v>23</v>
      </c>
      <c r="H42" s="79">
        <v>83566.73</v>
      </c>
      <c r="I42" s="60">
        <v>194</v>
      </c>
      <c r="J42" s="185">
        <v>44378</v>
      </c>
      <c r="K42" s="61">
        <v>1</v>
      </c>
      <c r="L42" s="61" t="s">
        <v>24</v>
      </c>
    </row>
    <row r="43" spans="1:12" ht="45.75" customHeight="1" thickBot="1">
      <c r="A43" s="213">
        <v>28</v>
      </c>
      <c r="B43" s="182">
        <v>44408</v>
      </c>
      <c r="C43" s="160" t="s">
        <v>790</v>
      </c>
      <c r="D43" s="64" t="s">
        <v>39</v>
      </c>
      <c r="E43" s="80" t="s">
        <v>293</v>
      </c>
      <c r="F43" s="80" t="s">
        <v>23</v>
      </c>
      <c r="G43" s="80" t="s">
        <v>23</v>
      </c>
      <c r="H43" s="218">
        <v>57385.94</v>
      </c>
      <c r="I43" s="213">
        <v>195</v>
      </c>
      <c r="J43" s="185">
        <v>44378</v>
      </c>
      <c r="K43" s="225" t="s">
        <v>87</v>
      </c>
      <c r="L43" s="219" t="s">
        <v>24</v>
      </c>
    </row>
    <row r="44" spans="1:12" ht="15" customHeight="1" thickBot="1">
      <c r="A44" s="560" t="s">
        <v>153</v>
      </c>
      <c r="B44" s="561"/>
      <c r="C44" s="561"/>
      <c r="D44" s="561"/>
      <c r="E44" s="561"/>
      <c r="F44" s="561"/>
      <c r="G44" s="562"/>
      <c r="H44" s="38">
        <f>SUM(H34:H43)</f>
        <v>1541515.26</v>
      </c>
      <c r="I44" s="300"/>
      <c r="J44" s="161"/>
      <c r="K44" s="57"/>
      <c r="L44" s="58" t="s">
        <v>21</v>
      </c>
    </row>
    <row r="45" spans="1:12" ht="20.25" customHeight="1">
      <c r="A45" s="24">
        <v>29</v>
      </c>
      <c r="B45" s="185">
        <v>44408</v>
      </c>
      <c r="C45" s="160" t="s">
        <v>673</v>
      </c>
      <c r="D45" s="27" t="s">
        <v>39</v>
      </c>
      <c r="E45" s="37" t="s">
        <v>275</v>
      </c>
      <c r="F45" s="37" t="s">
        <v>26</v>
      </c>
      <c r="G45" s="37" t="s">
        <v>26</v>
      </c>
      <c r="H45" s="28">
        <v>349471.04</v>
      </c>
      <c r="I45" s="24">
        <v>157</v>
      </c>
      <c r="J45" s="185">
        <v>44378</v>
      </c>
      <c r="K45" s="30">
        <v>105</v>
      </c>
      <c r="L45" s="30" t="s">
        <v>97</v>
      </c>
    </row>
    <row r="46" spans="1:12" ht="20.25" customHeight="1">
      <c r="A46" s="24">
        <v>30</v>
      </c>
      <c r="B46" s="182">
        <v>44408</v>
      </c>
      <c r="C46" s="160" t="s">
        <v>697</v>
      </c>
      <c r="D46" s="64" t="s">
        <v>39</v>
      </c>
      <c r="E46" s="37" t="s">
        <v>276</v>
      </c>
      <c r="F46" s="80" t="s">
        <v>26</v>
      </c>
      <c r="G46" s="80" t="s">
        <v>26</v>
      </c>
      <c r="H46" s="28">
        <v>45549.74</v>
      </c>
      <c r="I46" s="24">
        <v>158</v>
      </c>
      <c r="J46" s="185">
        <v>44378</v>
      </c>
      <c r="K46" s="30">
        <v>124</v>
      </c>
      <c r="L46" s="30" t="s">
        <v>21</v>
      </c>
    </row>
    <row r="47" spans="1:15" ht="20.25" customHeight="1">
      <c r="A47" s="24">
        <v>31</v>
      </c>
      <c r="B47" s="182">
        <v>44408</v>
      </c>
      <c r="C47" s="160" t="s">
        <v>698</v>
      </c>
      <c r="D47" s="64" t="s">
        <v>39</v>
      </c>
      <c r="E47" s="37" t="s">
        <v>277</v>
      </c>
      <c r="F47" s="80" t="s">
        <v>26</v>
      </c>
      <c r="G47" s="80" t="s">
        <v>26</v>
      </c>
      <c r="H47" s="28">
        <v>158768.12</v>
      </c>
      <c r="I47" s="24">
        <v>159</v>
      </c>
      <c r="J47" s="185">
        <v>44378</v>
      </c>
      <c r="K47" s="30">
        <v>52</v>
      </c>
      <c r="L47" s="30" t="s">
        <v>24</v>
      </c>
      <c r="O47" s="185">
        <v>44378</v>
      </c>
    </row>
    <row r="48" spans="1:12" ht="33">
      <c r="A48" s="60">
        <v>32</v>
      </c>
      <c r="B48" s="182">
        <v>44408</v>
      </c>
      <c r="C48" s="160" t="s">
        <v>699</v>
      </c>
      <c r="D48" s="64" t="s">
        <v>39</v>
      </c>
      <c r="E48" s="80" t="s">
        <v>278</v>
      </c>
      <c r="F48" s="80" t="s">
        <v>26</v>
      </c>
      <c r="G48" s="80" t="s">
        <v>26</v>
      </c>
      <c r="H48" s="79">
        <v>307543.21</v>
      </c>
      <c r="I48" s="60">
        <v>160</v>
      </c>
      <c r="J48" s="185">
        <v>44378</v>
      </c>
      <c r="K48" s="61">
        <v>208</v>
      </c>
      <c r="L48" s="61" t="s">
        <v>60</v>
      </c>
    </row>
    <row r="49" spans="1:12" ht="33" customHeight="1">
      <c r="A49" s="60">
        <v>33</v>
      </c>
      <c r="B49" s="182">
        <v>44408</v>
      </c>
      <c r="C49" s="160" t="s">
        <v>673</v>
      </c>
      <c r="D49" s="64" t="s">
        <v>39</v>
      </c>
      <c r="E49" s="80" t="s">
        <v>279</v>
      </c>
      <c r="F49" s="80" t="s">
        <v>26</v>
      </c>
      <c r="G49" s="80" t="s">
        <v>26</v>
      </c>
      <c r="H49" s="79">
        <v>80087.74</v>
      </c>
      <c r="I49" s="60">
        <v>161</v>
      </c>
      <c r="J49" s="185">
        <v>44378</v>
      </c>
      <c r="K49" s="61">
        <v>62</v>
      </c>
      <c r="L49" s="61" t="s">
        <v>21</v>
      </c>
    </row>
    <row r="50" spans="1:12" ht="33" customHeight="1">
      <c r="A50" s="60">
        <v>34</v>
      </c>
      <c r="B50" s="182">
        <v>44408</v>
      </c>
      <c r="C50" s="160" t="s">
        <v>701</v>
      </c>
      <c r="D50" s="64" t="s">
        <v>39</v>
      </c>
      <c r="E50" s="80" t="s">
        <v>311</v>
      </c>
      <c r="F50" s="80" t="s">
        <v>26</v>
      </c>
      <c r="G50" s="80" t="s">
        <v>26</v>
      </c>
      <c r="H50" s="79">
        <v>23200.79</v>
      </c>
      <c r="I50" s="60">
        <v>184</v>
      </c>
      <c r="J50" s="185">
        <v>44378</v>
      </c>
      <c r="K50" s="61">
        <v>6</v>
      </c>
      <c r="L50" s="61" t="s">
        <v>21</v>
      </c>
    </row>
    <row r="51" spans="1:12" ht="33" customHeight="1">
      <c r="A51" s="60">
        <v>34</v>
      </c>
      <c r="B51" s="182">
        <v>44408</v>
      </c>
      <c r="C51" s="160" t="s">
        <v>700</v>
      </c>
      <c r="D51" s="64" t="s">
        <v>39</v>
      </c>
      <c r="E51" s="80" t="s">
        <v>280</v>
      </c>
      <c r="F51" s="80" t="s">
        <v>26</v>
      </c>
      <c r="G51" s="80" t="s">
        <v>26</v>
      </c>
      <c r="H51" s="79">
        <v>175608.41</v>
      </c>
      <c r="I51" s="60">
        <v>162</v>
      </c>
      <c r="J51" s="185">
        <v>44378</v>
      </c>
      <c r="K51" s="61">
        <v>5</v>
      </c>
      <c r="L51" s="61" t="s">
        <v>24</v>
      </c>
    </row>
    <row r="52" spans="1:12" ht="33.75" thickBot="1">
      <c r="A52" s="31">
        <v>36</v>
      </c>
      <c r="B52" s="192">
        <v>44408</v>
      </c>
      <c r="C52" s="42" t="s">
        <v>703</v>
      </c>
      <c r="D52" s="98" t="s">
        <v>39</v>
      </c>
      <c r="E52" s="82" t="s">
        <v>281</v>
      </c>
      <c r="F52" s="125" t="s">
        <v>26</v>
      </c>
      <c r="G52" s="125" t="s">
        <v>26</v>
      </c>
      <c r="H52" s="33">
        <v>327702.76</v>
      </c>
      <c r="I52" s="31">
        <v>163</v>
      </c>
      <c r="J52" s="184">
        <v>44378</v>
      </c>
      <c r="K52" s="35">
        <v>1</v>
      </c>
      <c r="L52" s="35" t="s">
        <v>282</v>
      </c>
    </row>
    <row r="53" spans="1:12" ht="17.25" customHeight="1" thickBot="1">
      <c r="A53" s="557" t="s">
        <v>159</v>
      </c>
      <c r="B53" s="558"/>
      <c r="C53" s="558"/>
      <c r="D53" s="558"/>
      <c r="E53" s="558"/>
      <c r="F53" s="558"/>
      <c r="G53" s="566"/>
      <c r="H53" s="99">
        <f>SUM(H45:H52)</f>
        <v>1467931.8099999998</v>
      </c>
      <c r="I53" s="300"/>
      <c r="J53" s="161"/>
      <c r="K53" s="57"/>
      <c r="L53" s="58"/>
    </row>
    <row r="54" spans="1:12" ht="39" customHeight="1">
      <c r="A54" s="37">
        <v>37</v>
      </c>
      <c r="B54" s="185">
        <v>44408</v>
      </c>
      <c r="C54" s="160" t="s">
        <v>666</v>
      </c>
      <c r="D54" s="27" t="s">
        <v>39</v>
      </c>
      <c r="E54" s="37" t="s">
        <v>286</v>
      </c>
      <c r="F54" s="37" t="s">
        <v>169</v>
      </c>
      <c r="G54" s="37" t="s">
        <v>23</v>
      </c>
      <c r="H54" s="28">
        <v>77164</v>
      </c>
      <c r="I54" s="24">
        <v>168</v>
      </c>
      <c r="J54" s="185">
        <v>44378</v>
      </c>
      <c r="K54" s="30">
        <v>1</v>
      </c>
      <c r="L54" s="30" t="s">
        <v>282</v>
      </c>
    </row>
    <row r="55" spans="1:12" ht="33.75" thickBot="1">
      <c r="A55" s="291">
        <v>38</v>
      </c>
      <c r="B55" s="182">
        <v>44408</v>
      </c>
      <c r="C55" s="292" t="s">
        <v>704</v>
      </c>
      <c r="D55" s="64" t="s">
        <v>39</v>
      </c>
      <c r="E55" s="276" t="s">
        <v>287</v>
      </c>
      <c r="F55" s="276" t="s">
        <v>169</v>
      </c>
      <c r="G55" s="80" t="s">
        <v>20</v>
      </c>
      <c r="H55" s="293">
        <v>4000</v>
      </c>
      <c r="I55" s="291">
        <v>169</v>
      </c>
      <c r="J55" s="185">
        <v>44378</v>
      </c>
      <c r="K55" s="61">
        <v>1</v>
      </c>
      <c r="L55" s="61" t="s">
        <v>282</v>
      </c>
    </row>
    <row r="56" spans="1:12" ht="18" customHeight="1" thickBot="1">
      <c r="A56" s="560" t="s">
        <v>171</v>
      </c>
      <c r="B56" s="561"/>
      <c r="C56" s="561"/>
      <c r="D56" s="561"/>
      <c r="E56" s="561"/>
      <c r="F56" s="561"/>
      <c r="G56" s="562"/>
      <c r="H56" s="38">
        <f>SUM(H54:H55)</f>
        <v>81164</v>
      </c>
      <c r="I56" s="300"/>
      <c r="J56" s="161"/>
      <c r="K56" s="57"/>
      <c r="L56" s="58"/>
    </row>
    <row r="57" spans="1:12" ht="33">
      <c r="A57" s="24">
        <v>39</v>
      </c>
      <c r="B57" s="185">
        <v>44408</v>
      </c>
      <c r="C57" s="325" t="s">
        <v>797</v>
      </c>
      <c r="D57" s="27" t="s">
        <v>39</v>
      </c>
      <c r="E57" s="37" t="s">
        <v>191</v>
      </c>
      <c r="F57" s="24" t="s">
        <v>216</v>
      </c>
      <c r="G57" s="37" t="s">
        <v>96</v>
      </c>
      <c r="H57" s="28">
        <v>184460.84</v>
      </c>
      <c r="I57" s="295">
        <v>170</v>
      </c>
      <c r="J57" s="185">
        <v>44378</v>
      </c>
      <c r="K57" s="202">
        <v>217.4</v>
      </c>
      <c r="L57" s="270" t="s">
        <v>60</v>
      </c>
    </row>
    <row r="58" spans="1:12" ht="33">
      <c r="A58" s="24">
        <v>40</v>
      </c>
      <c r="B58" s="182">
        <v>44408</v>
      </c>
      <c r="C58" s="440" t="s">
        <v>705</v>
      </c>
      <c r="D58" s="64" t="s">
        <v>39</v>
      </c>
      <c r="E58" s="80" t="s">
        <v>200</v>
      </c>
      <c r="F58" s="60" t="s">
        <v>216</v>
      </c>
      <c r="G58" s="80" t="s">
        <v>96</v>
      </c>
      <c r="H58" s="28">
        <v>188827.83</v>
      </c>
      <c r="I58" s="295">
        <v>171</v>
      </c>
      <c r="J58" s="182">
        <v>44378</v>
      </c>
      <c r="K58" s="202">
        <v>224</v>
      </c>
      <c r="L58" s="270" t="s">
        <v>60</v>
      </c>
    </row>
    <row r="59" spans="1:12" ht="33">
      <c r="A59" s="24">
        <v>41</v>
      </c>
      <c r="B59" s="182">
        <v>44408</v>
      </c>
      <c r="C59" s="440" t="s">
        <v>705</v>
      </c>
      <c r="D59" s="64" t="s">
        <v>39</v>
      </c>
      <c r="E59" s="80" t="s">
        <v>197</v>
      </c>
      <c r="F59" s="60" t="s">
        <v>216</v>
      </c>
      <c r="G59" s="80" t="s">
        <v>96</v>
      </c>
      <c r="H59" s="28">
        <v>188609.62</v>
      </c>
      <c r="I59" s="295">
        <v>172</v>
      </c>
      <c r="J59" s="185">
        <v>44378</v>
      </c>
      <c r="K59" s="202">
        <v>223</v>
      </c>
      <c r="L59" s="270" t="s">
        <v>60</v>
      </c>
    </row>
    <row r="60" spans="1:12" ht="33">
      <c r="A60" s="24">
        <v>42</v>
      </c>
      <c r="B60" s="182">
        <v>44408</v>
      </c>
      <c r="C60" s="440" t="s">
        <v>705</v>
      </c>
      <c r="D60" s="64" t="s">
        <v>39</v>
      </c>
      <c r="E60" s="80" t="s">
        <v>192</v>
      </c>
      <c r="F60" s="60" t="s">
        <v>216</v>
      </c>
      <c r="G60" s="80" t="s">
        <v>96</v>
      </c>
      <c r="H60" s="28">
        <v>187540.35</v>
      </c>
      <c r="I60" s="295">
        <v>173</v>
      </c>
      <c r="J60" s="185">
        <v>44378</v>
      </c>
      <c r="K60" s="202">
        <v>202</v>
      </c>
      <c r="L60" s="270" t="s">
        <v>60</v>
      </c>
    </row>
    <row r="61" spans="1:12" ht="33">
      <c r="A61" s="24">
        <v>43</v>
      </c>
      <c r="B61" s="182">
        <v>44408</v>
      </c>
      <c r="C61" s="440" t="s">
        <v>705</v>
      </c>
      <c r="D61" s="64" t="s">
        <v>39</v>
      </c>
      <c r="E61" s="80" t="s">
        <v>288</v>
      </c>
      <c r="F61" s="60" t="s">
        <v>216</v>
      </c>
      <c r="G61" s="80" t="s">
        <v>96</v>
      </c>
      <c r="H61" s="28">
        <v>184517.62</v>
      </c>
      <c r="I61" s="295">
        <v>174</v>
      </c>
      <c r="J61" s="185">
        <v>44378</v>
      </c>
      <c r="K61" s="202">
        <v>222</v>
      </c>
      <c r="L61" s="270" t="s">
        <v>60</v>
      </c>
    </row>
    <row r="62" spans="1:12" ht="56.25" customHeight="1">
      <c r="A62" s="24">
        <v>44</v>
      </c>
      <c r="B62" s="182">
        <v>44408</v>
      </c>
      <c r="C62" s="325" t="s">
        <v>705</v>
      </c>
      <c r="D62" s="64" t="s">
        <v>39</v>
      </c>
      <c r="E62" s="80" t="s">
        <v>289</v>
      </c>
      <c r="F62" s="60" t="s">
        <v>216</v>
      </c>
      <c r="G62" s="80" t="s">
        <v>96</v>
      </c>
      <c r="H62" s="28">
        <v>183747.83</v>
      </c>
      <c r="I62" s="295">
        <v>175</v>
      </c>
      <c r="J62" s="185">
        <v>44378</v>
      </c>
      <c r="K62" s="202">
        <v>222</v>
      </c>
      <c r="L62" s="270" t="s">
        <v>60</v>
      </c>
    </row>
    <row r="63" spans="1:12" ht="33">
      <c r="A63" s="24">
        <v>45</v>
      </c>
      <c r="B63" s="182">
        <v>44408</v>
      </c>
      <c r="C63" s="325" t="s">
        <v>798</v>
      </c>
      <c r="D63" s="64" t="s">
        <v>39</v>
      </c>
      <c r="E63" s="80" t="s">
        <v>290</v>
      </c>
      <c r="F63" s="24" t="s">
        <v>216</v>
      </c>
      <c r="G63" s="80" t="s">
        <v>23</v>
      </c>
      <c r="H63" s="28">
        <v>73924.35</v>
      </c>
      <c r="I63" s="295">
        <v>176</v>
      </c>
      <c r="J63" s="185">
        <v>44378</v>
      </c>
      <c r="K63" s="202">
        <v>58</v>
      </c>
      <c r="L63" s="270" t="s">
        <v>21</v>
      </c>
    </row>
    <row r="64" spans="1:12" ht="33">
      <c r="A64" s="60">
        <v>46</v>
      </c>
      <c r="B64" s="182">
        <v>44408</v>
      </c>
      <c r="C64" s="78" t="s">
        <v>799</v>
      </c>
      <c r="D64" s="64" t="s">
        <v>39</v>
      </c>
      <c r="E64" s="80" t="s">
        <v>835</v>
      </c>
      <c r="F64" s="60" t="s">
        <v>216</v>
      </c>
      <c r="G64" s="134" t="s">
        <v>208</v>
      </c>
      <c r="H64" s="79">
        <v>85396.31</v>
      </c>
      <c r="I64" s="191">
        <v>177</v>
      </c>
      <c r="J64" s="185">
        <v>44378</v>
      </c>
      <c r="K64" s="266">
        <v>67</v>
      </c>
      <c r="L64" s="267" t="s">
        <v>21</v>
      </c>
    </row>
    <row r="65" spans="1:12" ht="33.75" thickBot="1">
      <c r="A65" s="31">
        <v>47</v>
      </c>
      <c r="B65" s="182">
        <v>44408</v>
      </c>
      <c r="C65" s="446" t="s">
        <v>800</v>
      </c>
      <c r="D65" s="98" t="s">
        <v>39</v>
      </c>
      <c r="E65" s="78" t="s">
        <v>291</v>
      </c>
      <c r="F65" s="31" t="s">
        <v>216</v>
      </c>
      <c r="G65" s="217" t="s">
        <v>20</v>
      </c>
      <c r="H65" s="33">
        <v>113435.27</v>
      </c>
      <c r="I65" s="277">
        <v>178</v>
      </c>
      <c r="J65" s="185">
        <v>44378</v>
      </c>
      <c r="K65" s="278">
        <v>89</v>
      </c>
      <c r="L65" s="279" t="s">
        <v>21</v>
      </c>
    </row>
    <row r="66" spans="1:12" ht="17.25" thickBot="1">
      <c r="A66" s="560" t="s">
        <v>217</v>
      </c>
      <c r="B66" s="561"/>
      <c r="C66" s="561"/>
      <c r="D66" s="561"/>
      <c r="E66" s="561"/>
      <c r="F66" s="561"/>
      <c r="G66" s="561"/>
      <c r="H66" s="249">
        <f>SUM(H57:H65)</f>
        <v>1390460.0200000003</v>
      </c>
      <c r="I66" s="579"/>
      <c r="J66" s="580"/>
      <c r="K66" s="580"/>
      <c r="L66" s="581"/>
    </row>
    <row r="67" spans="1:12" ht="48.75" customHeight="1">
      <c r="A67" s="24">
        <v>48</v>
      </c>
      <c r="B67" s="185">
        <v>44408</v>
      </c>
      <c r="C67" s="160" t="s">
        <v>708</v>
      </c>
      <c r="D67" s="27" t="s">
        <v>39</v>
      </c>
      <c r="E67" s="37" t="s">
        <v>292</v>
      </c>
      <c r="F67" s="128" t="s">
        <v>84</v>
      </c>
      <c r="G67" s="37" t="s">
        <v>23</v>
      </c>
      <c r="H67" s="28">
        <v>70600</v>
      </c>
      <c r="I67" s="317">
        <v>179</v>
      </c>
      <c r="J67" s="185">
        <v>44378</v>
      </c>
      <c r="K67" s="28">
        <v>1</v>
      </c>
      <c r="L67" s="28" t="s">
        <v>24</v>
      </c>
    </row>
    <row r="68" spans="1:12" ht="49.5">
      <c r="A68" s="60">
        <v>49</v>
      </c>
      <c r="B68" s="182">
        <v>44408</v>
      </c>
      <c r="C68" s="78" t="s">
        <v>706</v>
      </c>
      <c r="D68" s="64" t="s">
        <v>39</v>
      </c>
      <c r="E68" s="80" t="s">
        <v>292</v>
      </c>
      <c r="F68" s="131" t="s">
        <v>84</v>
      </c>
      <c r="G68" s="80" t="s">
        <v>23</v>
      </c>
      <c r="H68" s="79">
        <v>130400</v>
      </c>
      <c r="I68" s="296">
        <v>180</v>
      </c>
      <c r="J68" s="185">
        <v>44378</v>
      </c>
      <c r="K68" s="79">
        <v>1</v>
      </c>
      <c r="L68" s="79" t="s">
        <v>24</v>
      </c>
    </row>
    <row r="69" spans="1:12" ht="33">
      <c r="A69" s="60">
        <v>50</v>
      </c>
      <c r="B69" s="182">
        <v>44408</v>
      </c>
      <c r="C69" s="78" t="s">
        <v>709</v>
      </c>
      <c r="D69" s="64" t="s">
        <v>39</v>
      </c>
      <c r="E69" s="60" t="s">
        <v>293</v>
      </c>
      <c r="F69" s="131" t="s">
        <v>84</v>
      </c>
      <c r="G69" s="80" t="s">
        <v>26</v>
      </c>
      <c r="H69" s="79">
        <v>29000</v>
      </c>
      <c r="I69" s="296">
        <v>181</v>
      </c>
      <c r="J69" s="185">
        <v>44378</v>
      </c>
      <c r="K69" s="79">
        <v>2</v>
      </c>
      <c r="L69" s="79" t="s">
        <v>24</v>
      </c>
    </row>
    <row r="70" spans="1:12" ht="33">
      <c r="A70" s="60">
        <v>51</v>
      </c>
      <c r="B70" s="182">
        <v>44408</v>
      </c>
      <c r="C70" s="78" t="s">
        <v>710</v>
      </c>
      <c r="D70" s="64" t="s">
        <v>39</v>
      </c>
      <c r="E70" s="60" t="s">
        <v>294</v>
      </c>
      <c r="F70" s="131" t="s">
        <v>84</v>
      </c>
      <c r="G70" s="80" t="s">
        <v>96</v>
      </c>
      <c r="H70" s="79">
        <v>5850</v>
      </c>
      <c r="I70" s="296">
        <v>182</v>
      </c>
      <c r="J70" s="185">
        <v>44378</v>
      </c>
      <c r="K70" s="79">
        <v>5</v>
      </c>
      <c r="L70" s="79" t="s">
        <v>24</v>
      </c>
    </row>
    <row r="71" spans="1:12" ht="33.75" thickBot="1">
      <c r="A71" s="60">
        <v>52</v>
      </c>
      <c r="B71" s="182">
        <v>44408</v>
      </c>
      <c r="C71" s="78" t="s">
        <v>711</v>
      </c>
      <c r="D71" s="64" t="s">
        <v>39</v>
      </c>
      <c r="E71" s="80" t="s">
        <v>295</v>
      </c>
      <c r="F71" s="131" t="s">
        <v>84</v>
      </c>
      <c r="G71" s="80" t="s">
        <v>23</v>
      </c>
      <c r="H71" s="79">
        <v>113300</v>
      </c>
      <c r="I71" s="296">
        <v>183</v>
      </c>
      <c r="J71" s="185">
        <v>44378</v>
      </c>
      <c r="K71" s="79">
        <v>1</v>
      </c>
      <c r="L71" s="79" t="s">
        <v>24</v>
      </c>
    </row>
    <row r="72" spans="1:12" ht="17.25" thickBot="1">
      <c r="A72" s="560" t="s">
        <v>219</v>
      </c>
      <c r="B72" s="561"/>
      <c r="C72" s="561"/>
      <c r="D72" s="561"/>
      <c r="E72" s="561"/>
      <c r="F72" s="561"/>
      <c r="G72" s="582"/>
      <c r="H72" s="249">
        <f>SUM(H67:H71)</f>
        <v>349150</v>
      </c>
      <c r="I72" s="285"/>
      <c r="J72" s="286"/>
      <c r="K72" s="286"/>
      <c r="L72" s="287"/>
    </row>
    <row r="73" spans="1:12" ht="33.75" thickBot="1">
      <c r="A73" s="301">
        <v>53</v>
      </c>
      <c r="B73" s="234">
        <v>44408</v>
      </c>
      <c r="C73" s="235" t="s">
        <v>712</v>
      </c>
      <c r="D73" s="236" t="s">
        <v>39</v>
      </c>
      <c r="E73" s="237" t="s">
        <v>296</v>
      </c>
      <c r="F73" s="233" t="s">
        <v>297</v>
      </c>
      <c r="G73" s="237" t="s">
        <v>96</v>
      </c>
      <c r="H73" s="238">
        <v>155876</v>
      </c>
      <c r="I73" s="303">
        <v>27</v>
      </c>
      <c r="J73" s="234">
        <v>44378</v>
      </c>
      <c r="K73" s="304">
        <v>1</v>
      </c>
      <c r="L73" s="305" t="s">
        <v>24</v>
      </c>
    </row>
    <row r="74" spans="1:12" ht="17.25" thickBot="1">
      <c r="A74" s="568" t="s">
        <v>299</v>
      </c>
      <c r="B74" s="569"/>
      <c r="C74" s="569"/>
      <c r="D74" s="569"/>
      <c r="E74" s="569"/>
      <c r="F74" s="569"/>
      <c r="G74" s="570"/>
      <c r="H74" s="103">
        <f>SUM(H73)</f>
        <v>155876</v>
      </c>
      <c r="I74" s="586"/>
      <c r="J74" s="587"/>
      <c r="K74" s="587"/>
      <c r="L74" s="588"/>
    </row>
    <row r="75" spans="1:12" ht="33.75" thickBot="1">
      <c r="A75" s="24">
        <v>54</v>
      </c>
      <c r="B75" s="182">
        <v>44408</v>
      </c>
      <c r="C75" s="160" t="s">
        <v>707</v>
      </c>
      <c r="D75" s="76" t="s">
        <v>39</v>
      </c>
      <c r="E75" s="37" t="s">
        <v>298</v>
      </c>
      <c r="F75" s="37" t="s">
        <v>127</v>
      </c>
      <c r="G75" s="80" t="s">
        <v>96</v>
      </c>
      <c r="H75" s="28">
        <v>404368.31</v>
      </c>
      <c r="I75" s="202">
        <v>185</v>
      </c>
      <c r="J75" s="185">
        <v>44378</v>
      </c>
      <c r="K75" s="202">
        <v>106</v>
      </c>
      <c r="L75" s="270" t="s">
        <v>97</v>
      </c>
    </row>
    <row r="76" spans="1:12" ht="17.25" thickBot="1">
      <c r="A76" s="595" t="s">
        <v>300</v>
      </c>
      <c r="B76" s="593"/>
      <c r="C76" s="593"/>
      <c r="D76" s="593"/>
      <c r="E76" s="593"/>
      <c r="F76" s="593"/>
      <c r="G76" s="596"/>
      <c r="H76" s="290">
        <f>SUM(H75:H75)</f>
        <v>404368.31</v>
      </c>
      <c r="I76" s="597"/>
      <c r="J76" s="598"/>
      <c r="K76" s="598"/>
      <c r="L76" s="599"/>
    </row>
    <row r="77" spans="1:12" ht="33.75" customHeight="1" thickBot="1">
      <c r="A77" s="301">
        <v>55</v>
      </c>
      <c r="B77" s="234">
        <v>44408</v>
      </c>
      <c r="C77" s="302" t="s">
        <v>687</v>
      </c>
      <c r="D77" s="236" t="s">
        <v>39</v>
      </c>
      <c r="E77" s="237" t="s">
        <v>314</v>
      </c>
      <c r="F77" s="233" t="s">
        <v>313</v>
      </c>
      <c r="G77" s="237" t="s">
        <v>20</v>
      </c>
      <c r="H77" s="238">
        <v>168103</v>
      </c>
      <c r="I77" s="310">
        <v>141</v>
      </c>
      <c r="J77" s="234">
        <v>44378</v>
      </c>
      <c r="K77" s="304">
        <v>2</v>
      </c>
      <c r="L77" s="305" t="s">
        <v>24</v>
      </c>
    </row>
    <row r="78" spans="1:12" ht="17.25" thickBot="1">
      <c r="A78" s="318"/>
      <c r="B78" s="316"/>
      <c r="C78" s="316"/>
      <c r="D78" s="316"/>
      <c r="E78" s="316" t="s">
        <v>315</v>
      </c>
      <c r="F78" s="316"/>
      <c r="G78" s="319"/>
      <c r="H78" s="320">
        <v>168103</v>
      </c>
      <c r="I78" s="321"/>
      <c r="J78" s="322"/>
      <c r="K78" s="322"/>
      <c r="L78" s="323"/>
    </row>
    <row r="79" spans="1:12" ht="33.75" thickBot="1">
      <c r="A79" s="315">
        <v>56</v>
      </c>
      <c r="B79" s="234">
        <v>44408</v>
      </c>
      <c r="C79" s="445" t="s">
        <v>713</v>
      </c>
      <c r="D79" s="306" t="s">
        <v>39</v>
      </c>
      <c r="E79" s="309" t="s">
        <v>301</v>
      </c>
      <c r="F79" s="233" t="s">
        <v>302</v>
      </c>
      <c r="G79" s="237" t="s">
        <v>106</v>
      </c>
      <c r="H79" s="293">
        <v>182974.27</v>
      </c>
      <c r="I79" s="311" t="s">
        <v>303</v>
      </c>
      <c r="J79" s="312">
        <v>44378</v>
      </c>
      <c r="K79" s="313">
        <v>1</v>
      </c>
      <c r="L79" s="314" t="s">
        <v>24</v>
      </c>
    </row>
    <row r="80" spans="1:12" ht="17.25" thickBot="1">
      <c r="A80" s="583" t="s">
        <v>304</v>
      </c>
      <c r="B80" s="584"/>
      <c r="C80" s="584"/>
      <c r="D80" s="584"/>
      <c r="E80" s="584"/>
      <c r="F80" s="584"/>
      <c r="G80" s="585"/>
      <c r="H80" s="307">
        <f>SUM(H79)</f>
        <v>182974.27</v>
      </c>
      <c r="I80" s="308"/>
      <c r="J80" s="193"/>
      <c r="K80" s="193"/>
      <c r="L80" s="193"/>
    </row>
    <row r="81" spans="1:12" ht="17.25" thickBot="1">
      <c r="A81" s="600" t="s">
        <v>225</v>
      </c>
      <c r="B81" s="601"/>
      <c r="C81" s="601"/>
      <c r="D81" s="601"/>
      <c r="E81" s="601"/>
      <c r="F81" s="601"/>
      <c r="G81" s="602"/>
      <c r="H81" s="297">
        <f>H16+H22+H28+H33+H44+H53+H56+H66+H72+H74+H76+H78+H80</f>
        <v>8040831.139999999</v>
      </c>
      <c r="I81" s="298"/>
      <c r="J81" s="298"/>
      <c r="K81" s="298"/>
      <c r="L81" s="299"/>
    </row>
    <row r="82" spans="1:12" ht="15.75">
      <c r="A82" s="10" t="s">
        <v>10</v>
      </c>
      <c r="B82" s="1"/>
      <c r="C82" s="1"/>
      <c r="D82" s="1"/>
      <c r="E82" s="1"/>
      <c r="F82" s="284"/>
      <c r="G82" s="280"/>
      <c r="H82" s="1"/>
      <c r="I82" s="1"/>
      <c r="J82" s="1"/>
      <c r="K82" s="1"/>
      <c r="L82" s="1"/>
    </row>
    <row r="83" spans="1:16" ht="15.75">
      <c r="A83" s="10"/>
      <c r="B83" s="1"/>
      <c r="C83" s="1"/>
      <c r="D83" s="1"/>
      <c r="E83" s="5" t="s">
        <v>44</v>
      </c>
      <c r="F83" s="5"/>
      <c r="G83" s="5"/>
      <c r="H83" s="5"/>
      <c r="I83" s="262"/>
      <c r="J83" s="262"/>
      <c r="K83" s="5"/>
      <c r="L83" s="5"/>
      <c r="M83" s="5"/>
      <c r="N83" s="5"/>
      <c r="O83" s="5"/>
      <c r="P83" s="5"/>
    </row>
    <row r="84" spans="1:12" ht="16.5">
      <c r="A84" s="594"/>
      <c r="B84" s="594"/>
      <c r="C84" s="262"/>
      <c r="D84" s="324"/>
      <c r="E84" s="262"/>
      <c r="F84" s="567"/>
      <c r="G84" s="567"/>
      <c r="H84" s="567"/>
      <c r="I84" s="567"/>
      <c r="J84" s="567"/>
      <c r="K84" s="1"/>
      <c r="L84" s="1"/>
    </row>
    <row r="85" spans="1:12" ht="18.75">
      <c r="A85" s="594"/>
      <c r="B85" s="594"/>
      <c r="C85" s="261"/>
      <c r="D85" s="275"/>
      <c r="F85" s="567"/>
      <c r="G85" s="567"/>
      <c r="H85" s="567"/>
      <c r="I85" s="567"/>
      <c r="J85" s="567"/>
      <c r="K85" s="1"/>
      <c r="L85" s="1"/>
    </row>
    <row r="86" spans="1:12" ht="15.75">
      <c r="A86" s="519"/>
      <c r="B86" s="519"/>
      <c r="C86" s="519"/>
      <c r="D86" s="519"/>
      <c r="E86" s="519"/>
      <c r="F86" s="519"/>
      <c r="G86" s="519"/>
      <c r="H86" s="519"/>
      <c r="I86" s="519"/>
      <c r="J86" s="519"/>
      <c r="K86" s="519"/>
      <c r="L86" s="519"/>
    </row>
    <row r="91" spans="7:8" ht="15">
      <c r="G91" t="s">
        <v>227</v>
      </c>
      <c r="H91" s="250">
        <f>H81+апрель!H50</f>
        <v>13132689.79</v>
      </c>
    </row>
    <row r="92" spans="7:8" ht="15">
      <c r="G92" t="s">
        <v>228</v>
      </c>
      <c r="H92" s="250">
        <f>H81+апрель!H50+март!H46+февраль!H32+январь!H38</f>
        <v>20898024.569999997</v>
      </c>
    </row>
    <row r="121" ht="15">
      <c r="R121" t="s">
        <v>4</v>
      </c>
    </row>
  </sheetData>
  <sheetProtection/>
  <mergeCells count="40">
    <mergeCell ref="H5:L5"/>
    <mergeCell ref="H1:L1"/>
    <mergeCell ref="F2:F3"/>
    <mergeCell ref="H2:L2"/>
    <mergeCell ref="H3:L3"/>
    <mergeCell ref="I4:L4"/>
    <mergeCell ref="A16:G16"/>
    <mergeCell ref="A22:G22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I66:L66"/>
    <mergeCell ref="K9:L10"/>
    <mergeCell ref="H10:H11"/>
    <mergeCell ref="I10:I11"/>
    <mergeCell ref="J10:J11"/>
    <mergeCell ref="A28:G28"/>
    <mergeCell ref="A44:G44"/>
    <mergeCell ref="A53:G53"/>
    <mergeCell ref="A56:G56"/>
    <mergeCell ref="A66:G66"/>
    <mergeCell ref="A33:G33"/>
    <mergeCell ref="A84:B84"/>
    <mergeCell ref="F84:J85"/>
    <mergeCell ref="A85:B85"/>
    <mergeCell ref="A86:L86"/>
    <mergeCell ref="A72:G72"/>
    <mergeCell ref="A74:G74"/>
    <mergeCell ref="I74:L74"/>
    <mergeCell ref="A76:G76"/>
    <mergeCell ref="I76:L76"/>
    <mergeCell ref="A81:G81"/>
    <mergeCell ref="A80:G80"/>
  </mergeCells>
  <printOptions/>
  <pageMargins left="0.2362204724409449" right="0.1968503937007874" top="0.7480314960629921" bottom="0.31496062992125984" header="0.31496062992125984" footer="0.31496062992125984"/>
  <pageSetup horizontalDpi="180" verticalDpi="180" orientation="landscape" paperSize="9" scale="74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00"/>
  <sheetViews>
    <sheetView view="pageBreakPreview" zoomScale="115" zoomScaleSheetLayoutView="115" zoomScalePageLayoutView="0" workbookViewId="0" topLeftCell="A1">
      <selection activeCell="Q11" sqref="Q11"/>
    </sheetView>
  </sheetViews>
  <sheetFormatPr defaultColWidth="9.140625" defaultRowHeight="15"/>
  <cols>
    <col min="1" max="1" width="5.8515625" style="0" customWidth="1"/>
    <col min="2" max="2" width="11.8515625" style="0" customWidth="1"/>
    <col min="3" max="3" width="23.7109375" style="0" customWidth="1"/>
    <col min="4" max="4" width="13.421875" style="0" customWidth="1"/>
    <col min="5" max="5" width="34.7109375" style="0" customWidth="1"/>
    <col min="6" max="6" width="25.57421875" style="248" hidden="1" customWidth="1"/>
    <col min="7" max="7" width="25.140625" style="0" hidden="1" customWidth="1"/>
    <col min="8" max="8" width="13.8515625" style="0" customWidth="1"/>
    <col min="9" max="9" width="9.421875" style="0" bestFit="1" customWidth="1"/>
    <col min="10" max="10" width="9.8515625" style="0" bestFit="1" customWidth="1"/>
  </cols>
  <sheetData>
    <row r="1" spans="1:12" ht="15.75">
      <c r="A1" s="1"/>
      <c r="B1" s="1"/>
      <c r="C1" s="329"/>
      <c r="D1" s="1"/>
      <c r="E1" s="1"/>
      <c r="F1" s="331"/>
      <c r="G1" s="329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567"/>
      <c r="G2" s="329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567"/>
      <c r="G3" s="329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331"/>
      <c r="G4" s="329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331"/>
      <c r="G5" s="329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331"/>
      <c r="G6" s="329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326"/>
      <c r="L7" s="326"/>
    </row>
    <row r="8" spans="1:12" ht="16.5" thickBot="1">
      <c r="A8" s="477" t="s">
        <v>318</v>
      </c>
      <c r="B8" s="477"/>
      <c r="C8" s="477"/>
      <c r="D8" s="477"/>
      <c r="E8" s="477"/>
      <c r="F8" s="477"/>
      <c r="G8" s="477"/>
      <c r="H8" s="477"/>
      <c r="I8" s="477"/>
      <c r="J8" s="328"/>
      <c r="K8" s="326"/>
      <c r="L8" s="326"/>
    </row>
    <row r="9" spans="1:12" ht="15.75" thickBot="1">
      <c r="A9" s="478" t="s">
        <v>15</v>
      </c>
      <c r="B9" s="481" t="s">
        <v>6</v>
      </c>
      <c r="C9" s="484" t="s">
        <v>8</v>
      </c>
      <c r="D9" s="487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.75" thickBot="1">
      <c r="A10" s="479"/>
      <c r="B10" s="482"/>
      <c r="C10" s="485"/>
      <c r="D10" s="488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15.75" thickBot="1">
      <c r="A11" s="480"/>
      <c r="B11" s="483"/>
      <c r="C11" s="486"/>
      <c r="D11" s="489"/>
      <c r="E11" s="483"/>
      <c r="F11" s="492"/>
      <c r="G11" s="495"/>
      <c r="H11" s="502"/>
      <c r="I11" s="480"/>
      <c r="J11" s="480"/>
      <c r="K11" s="17" t="s">
        <v>13</v>
      </c>
      <c r="L11" s="17" t="s">
        <v>14</v>
      </c>
    </row>
    <row r="12" spans="1:12" ht="15.75" thickBot="1">
      <c r="A12" s="18">
        <v>1</v>
      </c>
      <c r="B12" s="288">
        <v>2</v>
      </c>
      <c r="C12" s="19">
        <v>3</v>
      </c>
      <c r="D12" s="20">
        <v>4</v>
      </c>
      <c r="E12" s="21">
        <v>5</v>
      </c>
      <c r="F12" s="22">
        <v>6</v>
      </c>
      <c r="G12" s="19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33">
      <c r="A13" s="212">
        <v>1</v>
      </c>
      <c r="B13" s="185">
        <v>44439</v>
      </c>
      <c r="C13" s="211" t="s">
        <v>714</v>
      </c>
      <c r="D13" s="150" t="s">
        <v>39</v>
      </c>
      <c r="E13" s="212" t="s">
        <v>319</v>
      </c>
      <c r="F13" s="152" t="s">
        <v>96</v>
      </c>
      <c r="G13" s="152" t="s">
        <v>96</v>
      </c>
      <c r="H13" s="221">
        <v>41162</v>
      </c>
      <c r="I13" s="212">
        <v>214</v>
      </c>
      <c r="J13" s="265">
        <v>44410</v>
      </c>
      <c r="K13" s="212">
        <v>38</v>
      </c>
      <c r="L13" s="212" t="s">
        <v>21</v>
      </c>
    </row>
    <row r="14" spans="1:12" ht="33">
      <c r="A14" s="24">
        <v>2</v>
      </c>
      <c r="B14" s="185">
        <v>44439</v>
      </c>
      <c r="C14" s="78" t="s">
        <v>715</v>
      </c>
      <c r="D14" s="64" t="s">
        <v>39</v>
      </c>
      <c r="E14" s="60" t="s">
        <v>320</v>
      </c>
      <c r="F14" s="80" t="s">
        <v>96</v>
      </c>
      <c r="G14" s="80" t="s">
        <v>96</v>
      </c>
      <c r="H14" s="332">
        <v>8642</v>
      </c>
      <c r="I14" s="24">
        <v>215</v>
      </c>
      <c r="J14" s="182">
        <v>44410</v>
      </c>
      <c r="K14" s="24">
        <v>1</v>
      </c>
      <c r="L14" s="24" t="s">
        <v>24</v>
      </c>
    </row>
    <row r="15" spans="1:12" ht="33">
      <c r="A15" s="24">
        <v>3</v>
      </c>
      <c r="B15" s="185">
        <v>44439</v>
      </c>
      <c r="C15" s="160" t="s">
        <v>716</v>
      </c>
      <c r="D15" s="98" t="s">
        <v>39</v>
      </c>
      <c r="E15" s="24" t="s">
        <v>321</v>
      </c>
      <c r="F15" s="82" t="s">
        <v>96</v>
      </c>
      <c r="G15" s="82" t="s">
        <v>96</v>
      </c>
      <c r="H15" s="332">
        <v>11389</v>
      </c>
      <c r="I15" s="24">
        <v>216</v>
      </c>
      <c r="J15" s="185">
        <v>44410</v>
      </c>
      <c r="K15" s="24">
        <v>22</v>
      </c>
      <c r="L15" s="24" t="s">
        <v>21</v>
      </c>
    </row>
    <row r="16" spans="1:12" ht="33">
      <c r="A16" s="24">
        <v>4</v>
      </c>
      <c r="B16" s="185">
        <v>44439</v>
      </c>
      <c r="C16" s="160" t="s">
        <v>717</v>
      </c>
      <c r="D16" s="64" t="s">
        <v>39</v>
      </c>
      <c r="E16" s="24" t="s">
        <v>362</v>
      </c>
      <c r="F16" s="80" t="s">
        <v>96</v>
      </c>
      <c r="G16" s="80" t="s">
        <v>96</v>
      </c>
      <c r="H16" s="332">
        <v>262440</v>
      </c>
      <c r="I16" s="24">
        <v>217</v>
      </c>
      <c r="J16" s="185">
        <v>44410</v>
      </c>
      <c r="K16" s="24">
        <v>318</v>
      </c>
      <c r="L16" s="24" t="s">
        <v>60</v>
      </c>
    </row>
    <row r="17" spans="1:12" ht="33">
      <c r="A17" s="60">
        <v>5</v>
      </c>
      <c r="B17" s="185">
        <v>44439</v>
      </c>
      <c r="C17" s="78" t="s">
        <v>718</v>
      </c>
      <c r="D17" s="64" t="s">
        <v>39</v>
      </c>
      <c r="E17" s="80" t="s">
        <v>322</v>
      </c>
      <c r="F17" s="80" t="s">
        <v>96</v>
      </c>
      <c r="G17" s="80" t="s">
        <v>96</v>
      </c>
      <c r="H17" s="183">
        <v>36226</v>
      </c>
      <c r="I17" s="60">
        <v>218</v>
      </c>
      <c r="J17" s="185">
        <v>44410</v>
      </c>
      <c r="K17" s="60">
        <v>48.8</v>
      </c>
      <c r="L17" s="60" t="s">
        <v>60</v>
      </c>
    </row>
    <row r="18" spans="1:12" ht="33.75" thickBot="1">
      <c r="A18" s="31">
        <v>6</v>
      </c>
      <c r="B18" s="185">
        <v>44439</v>
      </c>
      <c r="C18" s="81" t="s">
        <v>719</v>
      </c>
      <c r="D18" s="64" t="s">
        <v>39</v>
      </c>
      <c r="E18" s="82" t="s">
        <v>323</v>
      </c>
      <c r="F18" s="80" t="s">
        <v>96</v>
      </c>
      <c r="G18" s="80" t="s">
        <v>96</v>
      </c>
      <c r="H18" s="263">
        <v>31085</v>
      </c>
      <c r="I18" s="31">
        <v>219</v>
      </c>
      <c r="J18" s="185">
        <v>44410</v>
      </c>
      <c r="K18" s="31">
        <v>1</v>
      </c>
      <c r="L18" s="31" t="s">
        <v>24</v>
      </c>
    </row>
    <row r="19" spans="1:12" ht="17.25" thickBot="1">
      <c r="A19" s="568" t="s">
        <v>19</v>
      </c>
      <c r="B19" s="569"/>
      <c r="C19" s="569"/>
      <c r="D19" s="569"/>
      <c r="E19" s="569"/>
      <c r="F19" s="569"/>
      <c r="G19" s="570"/>
      <c r="H19" s="203">
        <f>SUM(H13:H18)</f>
        <v>390944</v>
      </c>
      <c r="I19" s="204"/>
      <c r="J19" s="204"/>
      <c r="K19" s="200"/>
      <c r="L19" s="205"/>
    </row>
    <row r="20" spans="1:12" ht="33">
      <c r="A20" s="212">
        <v>7</v>
      </c>
      <c r="B20" s="185">
        <v>44439</v>
      </c>
      <c r="C20" s="353" t="s">
        <v>681</v>
      </c>
      <c r="D20" s="150" t="s">
        <v>39</v>
      </c>
      <c r="E20" s="340" t="s">
        <v>324</v>
      </c>
      <c r="F20" s="152" t="s">
        <v>106</v>
      </c>
      <c r="G20" s="152" t="s">
        <v>106</v>
      </c>
      <c r="H20" s="221">
        <v>91677.1</v>
      </c>
      <c r="I20" s="212">
        <v>213</v>
      </c>
      <c r="J20" s="185">
        <v>44410</v>
      </c>
      <c r="K20" s="212">
        <v>13.8</v>
      </c>
      <c r="L20" s="212" t="s">
        <v>60</v>
      </c>
    </row>
    <row r="21" spans="1:12" ht="33">
      <c r="A21" s="60">
        <v>8</v>
      </c>
      <c r="B21" s="185">
        <v>44439</v>
      </c>
      <c r="C21" s="78" t="s">
        <v>720</v>
      </c>
      <c r="D21" s="64" t="s">
        <v>39</v>
      </c>
      <c r="E21" s="80" t="s">
        <v>325</v>
      </c>
      <c r="F21" s="80" t="s">
        <v>106</v>
      </c>
      <c r="G21" s="80" t="s">
        <v>106</v>
      </c>
      <c r="H21" s="79">
        <v>37310.85</v>
      </c>
      <c r="I21" s="60">
        <v>212</v>
      </c>
      <c r="J21" s="185">
        <v>44410</v>
      </c>
      <c r="K21" s="60">
        <v>11.3</v>
      </c>
      <c r="L21" s="60" t="s">
        <v>21</v>
      </c>
    </row>
    <row r="22" spans="1:12" ht="33">
      <c r="A22" s="60">
        <v>9</v>
      </c>
      <c r="B22" s="185">
        <v>44439</v>
      </c>
      <c r="C22" s="160" t="s">
        <v>720</v>
      </c>
      <c r="D22" s="64" t="s">
        <v>39</v>
      </c>
      <c r="E22" s="80" t="s">
        <v>326</v>
      </c>
      <c r="F22" s="80" t="s">
        <v>106</v>
      </c>
      <c r="G22" s="80" t="s">
        <v>106</v>
      </c>
      <c r="H22" s="79">
        <v>25463.19</v>
      </c>
      <c r="I22" s="60">
        <v>210</v>
      </c>
      <c r="J22" s="185">
        <v>44410</v>
      </c>
      <c r="K22" s="24">
        <v>17.6</v>
      </c>
      <c r="L22" s="24" t="s">
        <v>21</v>
      </c>
    </row>
    <row r="23" spans="1:12" ht="33">
      <c r="A23" s="60">
        <v>10</v>
      </c>
      <c r="B23" s="185">
        <v>44439</v>
      </c>
      <c r="C23" s="160" t="s">
        <v>720</v>
      </c>
      <c r="D23" s="64" t="s">
        <v>39</v>
      </c>
      <c r="E23" s="37" t="s">
        <v>327</v>
      </c>
      <c r="F23" s="80" t="s">
        <v>106</v>
      </c>
      <c r="G23" s="80" t="s">
        <v>106</v>
      </c>
      <c r="H23" s="79">
        <v>40347.49</v>
      </c>
      <c r="I23" s="60">
        <v>211</v>
      </c>
      <c r="J23" s="185">
        <v>44410</v>
      </c>
      <c r="K23" s="24">
        <v>14.7</v>
      </c>
      <c r="L23" s="24" t="s">
        <v>21</v>
      </c>
    </row>
    <row r="24" spans="1:12" ht="33">
      <c r="A24" s="60">
        <v>11</v>
      </c>
      <c r="B24" s="185">
        <v>44439</v>
      </c>
      <c r="C24" s="160" t="s">
        <v>721</v>
      </c>
      <c r="D24" s="64" t="s">
        <v>39</v>
      </c>
      <c r="E24" s="37" t="s">
        <v>837</v>
      </c>
      <c r="F24" s="80" t="s">
        <v>106</v>
      </c>
      <c r="G24" s="80" t="s">
        <v>106</v>
      </c>
      <c r="H24" s="79">
        <v>180575.9</v>
      </c>
      <c r="I24" s="60">
        <v>209</v>
      </c>
      <c r="J24" s="185">
        <v>44410</v>
      </c>
      <c r="K24" s="24">
        <v>74.4</v>
      </c>
      <c r="L24" s="24" t="s">
        <v>21</v>
      </c>
    </row>
    <row r="25" spans="1:12" ht="33">
      <c r="A25" s="60">
        <v>12</v>
      </c>
      <c r="B25" s="185">
        <v>44439</v>
      </c>
      <c r="C25" s="160" t="s">
        <v>721</v>
      </c>
      <c r="D25" s="64" t="s">
        <v>39</v>
      </c>
      <c r="E25" s="37" t="s">
        <v>328</v>
      </c>
      <c r="F25" s="80" t="s">
        <v>106</v>
      </c>
      <c r="G25" s="80" t="s">
        <v>106</v>
      </c>
      <c r="H25" s="79">
        <v>9299.63</v>
      </c>
      <c r="I25" s="60">
        <v>208</v>
      </c>
      <c r="J25" s="185">
        <v>44410</v>
      </c>
      <c r="K25" s="24">
        <v>13.5</v>
      </c>
      <c r="L25" s="24" t="s">
        <v>21</v>
      </c>
    </row>
    <row r="26" spans="1:12" ht="33">
      <c r="A26" s="60">
        <v>13</v>
      </c>
      <c r="B26" s="185">
        <v>44439</v>
      </c>
      <c r="C26" s="78" t="s">
        <v>684</v>
      </c>
      <c r="D26" s="64" t="s">
        <v>39</v>
      </c>
      <c r="E26" s="80" t="s">
        <v>331</v>
      </c>
      <c r="F26" s="80" t="s">
        <v>106</v>
      </c>
      <c r="G26" s="80" t="s">
        <v>106</v>
      </c>
      <c r="H26" s="79">
        <v>67059.29</v>
      </c>
      <c r="I26" s="60">
        <v>207</v>
      </c>
      <c r="J26" s="185">
        <v>44410</v>
      </c>
      <c r="K26" s="24">
        <v>1</v>
      </c>
      <c r="L26" s="24" t="s">
        <v>24</v>
      </c>
    </row>
    <row r="27" spans="1:12" ht="33">
      <c r="A27" s="60">
        <v>14</v>
      </c>
      <c r="B27" s="182">
        <v>44439</v>
      </c>
      <c r="C27" s="78" t="s">
        <v>722</v>
      </c>
      <c r="D27" s="64" t="s">
        <v>39</v>
      </c>
      <c r="E27" s="80" t="s">
        <v>330</v>
      </c>
      <c r="F27" s="80" t="s">
        <v>106</v>
      </c>
      <c r="G27" s="80" t="s">
        <v>106</v>
      </c>
      <c r="H27" s="79">
        <v>70380.47</v>
      </c>
      <c r="I27" s="60">
        <v>206</v>
      </c>
      <c r="J27" s="185">
        <v>44410</v>
      </c>
      <c r="K27" s="61">
        <v>1</v>
      </c>
      <c r="L27" s="61" t="s">
        <v>24</v>
      </c>
    </row>
    <row r="28" spans="1:12" ht="33.75" thickBot="1">
      <c r="A28" s="213">
        <v>15</v>
      </c>
      <c r="B28" s="182">
        <v>44439</v>
      </c>
      <c r="C28" s="215" t="s">
        <v>723</v>
      </c>
      <c r="D28" s="98" t="s">
        <v>39</v>
      </c>
      <c r="E28" s="80" t="s">
        <v>838</v>
      </c>
      <c r="F28" s="82" t="s">
        <v>106</v>
      </c>
      <c r="G28" s="82" t="s">
        <v>106</v>
      </c>
      <c r="H28" s="218">
        <v>163919.35</v>
      </c>
      <c r="I28" s="213">
        <v>205</v>
      </c>
      <c r="J28" s="185">
        <v>44410</v>
      </c>
      <c r="K28" s="219">
        <v>5</v>
      </c>
      <c r="L28" s="219" t="s">
        <v>24</v>
      </c>
    </row>
    <row r="29" spans="1:15" ht="15" customHeight="1" thickBot="1">
      <c r="A29" s="560" t="s">
        <v>274</v>
      </c>
      <c r="B29" s="561"/>
      <c r="C29" s="561"/>
      <c r="D29" s="561"/>
      <c r="E29" s="561"/>
      <c r="F29" s="561"/>
      <c r="G29" s="562"/>
      <c r="H29" s="38">
        <f>SUM(H20:H28)</f>
        <v>686033.27</v>
      </c>
      <c r="I29" s="327"/>
      <c r="J29" s="161"/>
      <c r="K29" s="57"/>
      <c r="L29" s="58"/>
      <c r="O29">
        <v>2</v>
      </c>
    </row>
    <row r="30" spans="1:12" ht="33.75" thickBot="1">
      <c r="A30" s="212">
        <v>16</v>
      </c>
      <c r="B30" s="185">
        <v>44439</v>
      </c>
      <c r="C30" s="211" t="s">
        <v>690</v>
      </c>
      <c r="D30" s="64" t="s">
        <v>39</v>
      </c>
      <c r="E30" s="152" t="s">
        <v>332</v>
      </c>
      <c r="F30" s="152" t="s">
        <v>20</v>
      </c>
      <c r="G30" s="152" t="s">
        <v>20</v>
      </c>
      <c r="H30" s="223">
        <v>271298.63</v>
      </c>
      <c r="I30" s="212">
        <v>201</v>
      </c>
      <c r="J30" s="185">
        <v>44410</v>
      </c>
      <c r="K30" s="224">
        <v>4</v>
      </c>
      <c r="L30" s="224" t="s">
        <v>24</v>
      </c>
    </row>
    <row r="31" spans="1:12" ht="16.5" customHeight="1" thickBot="1">
      <c r="A31" s="560" t="s">
        <v>147</v>
      </c>
      <c r="B31" s="561"/>
      <c r="C31" s="561"/>
      <c r="D31" s="561"/>
      <c r="E31" s="561"/>
      <c r="F31" s="561"/>
      <c r="G31" s="562"/>
      <c r="H31" s="38">
        <f>SUM(H30:H30)</f>
        <v>271298.63</v>
      </c>
      <c r="I31" s="327"/>
      <c r="J31" s="161"/>
      <c r="K31" s="57"/>
      <c r="L31" s="58"/>
    </row>
    <row r="32" spans="1:12" ht="33">
      <c r="A32" s="60">
        <v>17</v>
      </c>
      <c r="B32" s="182">
        <v>44439</v>
      </c>
      <c r="C32" s="160" t="s">
        <v>696</v>
      </c>
      <c r="D32" s="64" t="s">
        <v>39</v>
      </c>
      <c r="E32" s="60" t="s">
        <v>289</v>
      </c>
      <c r="F32" s="80" t="s">
        <v>23</v>
      </c>
      <c r="G32" s="80" t="s">
        <v>23</v>
      </c>
      <c r="H32" s="79">
        <v>497209.54</v>
      </c>
      <c r="I32" s="60">
        <v>221</v>
      </c>
      <c r="J32" s="185">
        <v>44410</v>
      </c>
      <c r="K32" s="61">
        <v>680</v>
      </c>
      <c r="L32" s="61" t="s">
        <v>60</v>
      </c>
    </row>
    <row r="33" spans="1:12" ht="33">
      <c r="A33" s="60">
        <v>18</v>
      </c>
      <c r="B33" s="182">
        <v>44439</v>
      </c>
      <c r="C33" s="78" t="s">
        <v>667</v>
      </c>
      <c r="D33" s="64" t="s">
        <v>39</v>
      </c>
      <c r="E33" s="37" t="s">
        <v>336</v>
      </c>
      <c r="F33" s="80" t="s">
        <v>23</v>
      </c>
      <c r="G33" s="80" t="s">
        <v>23</v>
      </c>
      <c r="H33" s="79">
        <v>28748.38</v>
      </c>
      <c r="I33" s="60">
        <v>222</v>
      </c>
      <c r="J33" s="185">
        <v>44410</v>
      </c>
      <c r="K33" s="61">
        <v>3.3</v>
      </c>
      <c r="L33" s="61" t="s">
        <v>60</v>
      </c>
    </row>
    <row r="34" spans="1:12" ht="33.75" thickBot="1">
      <c r="A34" s="60">
        <v>19</v>
      </c>
      <c r="B34" s="182">
        <v>44439</v>
      </c>
      <c r="C34" s="78" t="s">
        <v>724</v>
      </c>
      <c r="D34" s="64" t="s">
        <v>39</v>
      </c>
      <c r="E34" s="78" t="s">
        <v>357</v>
      </c>
      <c r="F34" s="80" t="s">
        <v>23</v>
      </c>
      <c r="G34" s="80" t="s">
        <v>23</v>
      </c>
      <c r="H34" s="79">
        <v>48932</v>
      </c>
      <c r="I34" s="60">
        <v>223</v>
      </c>
      <c r="J34" s="185">
        <v>44410</v>
      </c>
      <c r="K34" s="61"/>
      <c r="L34" s="61"/>
    </row>
    <row r="35" spans="1:12" ht="15" customHeight="1" thickBot="1">
      <c r="A35" s="560" t="s">
        <v>153</v>
      </c>
      <c r="B35" s="561"/>
      <c r="C35" s="561"/>
      <c r="D35" s="561"/>
      <c r="E35" s="561"/>
      <c r="F35" s="561"/>
      <c r="G35" s="562"/>
      <c r="H35" s="38">
        <f>SUM(H32:H34)</f>
        <v>574889.9199999999</v>
      </c>
      <c r="I35" s="327"/>
      <c r="J35" s="161"/>
      <c r="K35" s="57"/>
      <c r="L35" s="58" t="s">
        <v>21</v>
      </c>
    </row>
    <row r="36" spans="1:12" ht="31.5" customHeight="1">
      <c r="A36" s="24">
        <v>20</v>
      </c>
      <c r="B36" s="185">
        <v>44439</v>
      </c>
      <c r="C36" s="160" t="s">
        <v>698</v>
      </c>
      <c r="D36" s="27" t="s">
        <v>39</v>
      </c>
      <c r="E36" s="37" t="s">
        <v>333</v>
      </c>
      <c r="F36" s="37" t="s">
        <v>26</v>
      </c>
      <c r="G36" s="37" t="s">
        <v>26</v>
      </c>
      <c r="H36" s="28">
        <v>139483.82</v>
      </c>
      <c r="I36" s="24">
        <v>203</v>
      </c>
      <c r="J36" s="185">
        <v>44410</v>
      </c>
      <c r="K36" s="30">
        <v>30</v>
      </c>
      <c r="L36" s="30" t="s">
        <v>24</v>
      </c>
    </row>
    <row r="37" spans="1:12" ht="20.25" customHeight="1">
      <c r="A37" s="24">
        <v>21</v>
      </c>
      <c r="B37" s="182">
        <v>44439</v>
      </c>
      <c r="C37" s="160" t="s">
        <v>673</v>
      </c>
      <c r="D37" s="64" t="s">
        <v>39</v>
      </c>
      <c r="E37" s="37" t="s">
        <v>334</v>
      </c>
      <c r="F37" s="80" t="s">
        <v>26</v>
      </c>
      <c r="G37" s="80" t="s">
        <v>26</v>
      </c>
      <c r="H37" s="28">
        <v>12218.29</v>
      </c>
      <c r="I37" s="24">
        <v>202</v>
      </c>
      <c r="J37" s="185">
        <v>44410</v>
      </c>
      <c r="K37" s="30">
        <v>5.8</v>
      </c>
      <c r="L37" s="30" t="s">
        <v>21</v>
      </c>
    </row>
    <row r="38" spans="1:12" ht="33">
      <c r="A38" s="60">
        <v>22</v>
      </c>
      <c r="B38" s="182">
        <v>44439</v>
      </c>
      <c r="C38" s="160" t="s">
        <v>725</v>
      </c>
      <c r="D38" s="64" t="s">
        <v>39</v>
      </c>
      <c r="E38" s="80" t="s">
        <v>200</v>
      </c>
      <c r="F38" s="80" t="s">
        <v>26</v>
      </c>
      <c r="G38" s="80" t="s">
        <v>26</v>
      </c>
      <c r="H38" s="79">
        <v>398992.74</v>
      </c>
      <c r="I38" s="60">
        <v>205</v>
      </c>
      <c r="J38" s="185">
        <v>44410</v>
      </c>
      <c r="K38" s="61">
        <v>555</v>
      </c>
      <c r="L38" s="61" t="s">
        <v>60</v>
      </c>
    </row>
    <row r="39" spans="1:12" ht="33" customHeight="1" thickBot="1">
      <c r="A39" s="60">
        <v>23</v>
      </c>
      <c r="B39" s="182">
        <v>44439</v>
      </c>
      <c r="C39" s="160" t="s">
        <v>725</v>
      </c>
      <c r="D39" s="64" t="s">
        <v>39</v>
      </c>
      <c r="E39" s="80" t="s">
        <v>335</v>
      </c>
      <c r="F39" s="80" t="s">
        <v>26</v>
      </c>
      <c r="G39" s="80" t="s">
        <v>26</v>
      </c>
      <c r="H39" s="79">
        <v>31051.94</v>
      </c>
      <c r="I39" s="60">
        <v>206</v>
      </c>
      <c r="J39" s="185">
        <v>44410</v>
      </c>
      <c r="K39" s="61">
        <v>10.2</v>
      </c>
      <c r="L39" s="61" t="s">
        <v>21</v>
      </c>
    </row>
    <row r="40" spans="1:12" ht="17.25" customHeight="1" thickBot="1">
      <c r="A40" s="557" t="s">
        <v>159</v>
      </c>
      <c r="B40" s="558"/>
      <c r="C40" s="558"/>
      <c r="D40" s="558"/>
      <c r="E40" s="558"/>
      <c r="F40" s="558"/>
      <c r="G40" s="566"/>
      <c r="H40" s="99">
        <f>SUM(H36:H39)</f>
        <v>581746.7899999999</v>
      </c>
      <c r="I40" s="327"/>
      <c r="J40" s="161"/>
      <c r="K40" s="57"/>
      <c r="L40" s="58"/>
    </row>
    <row r="41" spans="1:12" ht="32.25" customHeight="1">
      <c r="A41" s="24">
        <v>24</v>
      </c>
      <c r="B41" s="182">
        <v>44439</v>
      </c>
      <c r="C41" s="325" t="s">
        <v>727</v>
      </c>
      <c r="D41" s="27" t="s">
        <v>39</v>
      </c>
      <c r="E41" s="37" t="s">
        <v>346</v>
      </c>
      <c r="F41" s="24" t="s">
        <v>216</v>
      </c>
      <c r="G41" s="37" t="s">
        <v>23</v>
      </c>
      <c r="H41" s="28">
        <v>20186.65</v>
      </c>
      <c r="I41" s="295">
        <v>215</v>
      </c>
      <c r="J41" s="185">
        <v>44410</v>
      </c>
      <c r="K41" s="202">
        <v>4</v>
      </c>
      <c r="L41" s="270" t="s">
        <v>60</v>
      </c>
    </row>
    <row r="42" spans="1:12" ht="30" customHeight="1">
      <c r="A42" s="24">
        <v>25</v>
      </c>
      <c r="B42" s="182">
        <v>44439</v>
      </c>
      <c r="C42" s="190" t="s">
        <v>673</v>
      </c>
      <c r="D42" s="64" t="s">
        <v>39</v>
      </c>
      <c r="E42" s="37" t="s">
        <v>347</v>
      </c>
      <c r="F42" s="60" t="s">
        <v>216</v>
      </c>
      <c r="G42" s="80" t="s">
        <v>26</v>
      </c>
      <c r="H42" s="28">
        <v>23044.19</v>
      </c>
      <c r="I42" s="295">
        <v>214</v>
      </c>
      <c r="J42" s="185">
        <v>44410</v>
      </c>
      <c r="K42" s="202">
        <v>6.3</v>
      </c>
      <c r="L42" s="270" t="s">
        <v>60</v>
      </c>
    </row>
    <row r="43" spans="1:12" ht="57.75" customHeight="1">
      <c r="A43" s="24">
        <v>26</v>
      </c>
      <c r="B43" s="182">
        <v>44439</v>
      </c>
      <c r="C43" s="440" t="s">
        <v>728</v>
      </c>
      <c r="D43" s="64" t="s">
        <v>39</v>
      </c>
      <c r="E43" s="37" t="s">
        <v>348</v>
      </c>
      <c r="F43" s="60" t="s">
        <v>216</v>
      </c>
      <c r="G43" s="80" t="s">
        <v>26</v>
      </c>
      <c r="H43" s="28">
        <v>20927.19</v>
      </c>
      <c r="I43" s="295">
        <v>213</v>
      </c>
      <c r="J43" s="185">
        <v>44410</v>
      </c>
      <c r="K43" s="202">
        <v>5.1</v>
      </c>
      <c r="L43" s="270" t="s">
        <v>60</v>
      </c>
    </row>
    <row r="44" spans="1:12" ht="22.5" customHeight="1">
      <c r="A44" s="24">
        <v>27</v>
      </c>
      <c r="B44" s="182">
        <v>44439</v>
      </c>
      <c r="C44" s="190" t="s">
        <v>726</v>
      </c>
      <c r="D44" s="64" t="s">
        <v>39</v>
      </c>
      <c r="E44" s="37" t="s">
        <v>349</v>
      </c>
      <c r="F44" s="60" t="s">
        <v>216</v>
      </c>
      <c r="G44" s="80" t="s">
        <v>26</v>
      </c>
      <c r="H44" s="28">
        <v>43996.97</v>
      </c>
      <c r="I44" s="295">
        <v>212</v>
      </c>
      <c r="J44" s="185">
        <v>44410</v>
      </c>
      <c r="K44" s="202">
        <v>8.1</v>
      </c>
      <c r="L44" s="270" t="s">
        <v>60</v>
      </c>
    </row>
    <row r="45" spans="1:12" ht="28.5" customHeight="1">
      <c r="A45" s="24">
        <v>28</v>
      </c>
      <c r="B45" s="182">
        <v>44439</v>
      </c>
      <c r="C45" s="190" t="s">
        <v>667</v>
      </c>
      <c r="D45" s="27" t="s">
        <v>39</v>
      </c>
      <c r="E45" s="37" t="s">
        <v>350</v>
      </c>
      <c r="F45" s="24" t="s">
        <v>216</v>
      </c>
      <c r="G45" s="80" t="s">
        <v>23</v>
      </c>
      <c r="H45" s="28">
        <v>40453.15</v>
      </c>
      <c r="I45" s="295">
        <v>211</v>
      </c>
      <c r="J45" s="185">
        <v>44410</v>
      </c>
      <c r="K45" s="202">
        <v>22.9</v>
      </c>
      <c r="L45" s="270" t="s">
        <v>60</v>
      </c>
    </row>
    <row r="46" spans="1:12" ht="27.75" customHeight="1">
      <c r="A46" s="24">
        <v>29</v>
      </c>
      <c r="B46" s="182">
        <v>44439</v>
      </c>
      <c r="C46" s="190" t="s">
        <v>699</v>
      </c>
      <c r="D46" s="64" t="s">
        <v>39</v>
      </c>
      <c r="E46" s="80" t="s">
        <v>351</v>
      </c>
      <c r="F46" s="60" t="s">
        <v>216</v>
      </c>
      <c r="G46" s="80" t="s">
        <v>26</v>
      </c>
      <c r="H46" s="28">
        <v>23080.66</v>
      </c>
      <c r="I46" s="295">
        <v>210</v>
      </c>
      <c r="J46" s="185">
        <v>44410</v>
      </c>
      <c r="K46" s="202">
        <v>30</v>
      </c>
      <c r="L46" s="270" t="s">
        <v>21</v>
      </c>
    </row>
    <row r="47" spans="1:12" ht="16.5">
      <c r="A47" s="24">
        <v>30</v>
      </c>
      <c r="B47" s="182">
        <v>44439</v>
      </c>
      <c r="C47" s="190" t="s">
        <v>667</v>
      </c>
      <c r="D47" s="64" t="s">
        <v>39</v>
      </c>
      <c r="E47" s="80" t="s">
        <v>352</v>
      </c>
      <c r="F47" s="60" t="s">
        <v>216</v>
      </c>
      <c r="G47" s="80" t="s">
        <v>23</v>
      </c>
      <c r="H47" s="28">
        <v>50775.19</v>
      </c>
      <c r="I47" s="295">
        <v>209</v>
      </c>
      <c r="J47" s="185">
        <v>44410</v>
      </c>
      <c r="K47" s="202">
        <v>66</v>
      </c>
      <c r="L47" s="270" t="s">
        <v>21</v>
      </c>
    </row>
    <row r="48" spans="1:12" ht="33">
      <c r="A48" s="24">
        <v>31</v>
      </c>
      <c r="B48" s="182">
        <v>44439</v>
      </c>
      <c r="C48" s="440" t="s">
        <v>729</v>
      </c>
      <c r="D48" s="64" t="s">
        <v>39</v>
      </c>
      <c r="E48" s="80" t="s">
        <v>353</v>
      </c>
      <c r="F48" s="60" t="s">
        <v>216</v>
      </c>
      <c r="G48" s="80" t="s">
        <v>96</v>
      </c>
      <c r="H48" s="28">
        <v>152978.68</v>
      </c>
      <c r="I48" s="295">
        <v>208</v>
      </c>
      <c r="J48" s="185">
        <v>44410</v>
      </c>
      <c r="K48" s="202">
        <v>303.6</v>
      </c>
      <c r="L48" s="270" t="s">
        <v>60</v>
      </c>
    </row>
    <row r="49" spans="1:12" ht="32.25" customHeight="1">
      <c r="A49" s="24">
        <v>32</v>
      </c>
      <c r="B49" s="182">
        <v>44439</v>
      </c>
      <c r="C49" s="440" t="s">
        <v>730</v>
      </c>
      <c r="D49" s="64" t="s">
        <v>39</v>
      </c>
      <c r="E49" s="80" t="s">
        <v>354</v>
      </c>
      <c r="F49" s="60" t="s">
        <v>216</v>
      </c>
      <c r="G49" s="80" t="s">
        <v>23</v>
      </c>
      <c r="H49" s="28">
        <v>31543.21</v>
      </c>
      <c r="I49" s="295">
        <v>207</v>
      </c>
      <c r="J49" s="185">
        <v>44410</v>
      </c>
      <c r="K49" s="202">
        <v>61</v>
      </c>
      <c r="L49" s="270" t="s">
        <v>21</v>
      </c>
    </row>
    <row r="50" spans="1:12" ht="37.5" customHeight="1">
      <c r="A50" s="24">
        <v>33</v>
      </c>
      <c r="B50" s="182">
        <v>44439</v>
      </c>
      <c r="C50" s="325" t="s">
        <v>731</v>
      </c>
      <c r="D50" s="64" t="s">
        <v>39</v>
      </c>
      <c r="E50" s="80" t="s">
        <v>354</v>
      </c>
      <c r="F50" s="60" t="s">
        <v>216</v>
      </c>
      <c r="G50" s="80" t="s">
        <v>20</v>
      </c>
      <c r="H50" s="28">
        <v>23626.73</v>
      </c>
      <c r="I50" s="295">
        <v>199</v>
      </c>
      <c r="J50" s="185">
        <v>44410</v>
      </c>
      <c r="K50" s="202">
        <v>15</v>
      </c>
      <c r="L50" s="270" t="s">
        <v>21</v>
      </c>
    </row>
    <row r="51" spans="1:12" ht="54.75" customHeight="1">
      <c r="A51" s="24">
        <v>34</v>
      </c>
      <c r="B51" s="182">
        <v>44439</v>
      </c>
      <c r="C51" s="325" t="s">
        <v>732</v>
      </c>
      <c r="D51" s="64" t="s">
        <v>39</v>
      </c>
      <c r="E51" s="80" t="s">
        <v>355</v>
      </c>
      <c r="F51" s="24" t="s">
        <v>216</v>
      </c>
      <c r="G51" s="80" t="s">
        <v>20</v>
      </c>
      <c r="H51" s="28">
        <v>38775</v>
      </c>
      <c r="I51" s="295">
        <v>198</v>
      </c>
      <c r="J51" s="185">
        <v>44410</v>
      </c>
      <c r="K51" s="202">
        <v>25</v>
      </c>
      <c r="L51" s="270" t="s">
        <v>21</v>
      </c>
    </row>
    <row r="52" spans="1:12" ht="33">
      <c r="A52" s="60">
        <v>35</v>
      </c>
      <c r="B52" s="182">
        <v>44439</v>
      </c>
      <c r="C52" s="78" t="s">
        <v>733</v>
      </c>
      <c r="D52" s="64" t="s">
        <v>39</v>
      </c>
      <c r="E52" s="80" t="s">
        <v>356</v>
      </c>
      <c r="F52" s="60" t="s">
        <v>216</v>
      </c>
      <c r="G52" s="80" t="s">
        <v>20</v>
      </c>
      <c r="H52" s="79">
        <v>152978.68</v>
      </c>
      <c r="I52" s="191">
        <v>217</v>
      </c>
      <c r="J52" s="185">
        <v>44410</v>
      </c>
      <c r="K52" s="266">
        <v>249</v>
      </c>
      <c r="L52" s="267" t="s">
        <v>60</v>
      </c>
    </row>
    <row r="53" spans="1:12" ht="33.75" thickBot="1">
      <c r="A53" s="31">
        <v>36</v>
      </c>
      <c r="B53" s="182">
        <v>44439</v>
      </c>
      <c r="C53" s="446" t="s">
        <v>734</v>
      </c>
      <c r="D53" s="98" t="s">
        <v>39</v>
      </c>
      <c r="E53" s="80" t="s">
        <v>358</v>
      </c>
      <c r="F53" s="31" t="s">
        <v>216</v>
      </c>
      <c r="G53" s="80" t="s">
        <v>20</v>
      </c>
      <c r="H53" s="33">
        <v>160986.54</v>
      </c>
      <c r="I53" s="277">
        <v>216</v>
      </c>
      <c r="J53" s="185">
        <v>44410</v>
      </c>
      <c r="K53" s="278">
        <v>210</v>
      </c>
      <c r="L53" s="279" t="s">
        <v>60</v>
      </c>
    </row>
    <row r="54" spans="1:12" ht="17.25" thickBot="1">
      <c r="A54" s="560" t="s">
        <v>217</v>
      </c>
      <c r="B54" s="561"/>
      <c r="C54" s="561"/>
      <c r="D54" s="561"/>
      <c r="E54" s="561"/>
      <c r="F54" s="561"/>
      <c r="G54" s="582"/>
      <c r="H54" s="249">
        <f>SUM(H41:H53)</f>
        <v>783352.8400000001</v>
      </c>
      <c r="I54" s="579"/>
      <c r="J54" s="580"/>
      <c r="K54" s="580"/>
      <c r="L54" s="581"/>
    </row>
    <row r="55" spans="1:12" ht="33.75" customHeight="1" thickBot="1">
      <c r="A55" s="301">
        <v>37</v>
      </c>
      <c r="B55" s="265">
        <v>44439</v>
      </c>
      <c r="C55" s="353" t="s">
        <v>735</v>
      </c>
      <c r="D55" s="339" t="s">
        <v>39</v>
      </c>
      <c r="E55" s="340" t="s">
        <v>314</v>
      </c>
      <c r="F55" s="341" t="s">
        <v>313</v>
      </c>
      <c r="G55" s="340" t="s">
        <v>26</v>
      </c>
      <c r="H55" s="43">
        <v>227773</v>
      </c>
      <c r="I55" s="201">
        <v>196</v>
      </c>
      <c r="J55" s="184">
        <v>44411</v>
      </c>
      <c r="K55" s="201">
        <v>2</v>
      </c>
      <c r="L55" s="348" t="s">
        <v>24</v>
      </c>
    </row>
    <row r="56" spans="1:12" ht="17.25" thickBot="1">
      <c r="A56" s="330"/>
      <c r="B56" s="336"/>
      <c r="C56" s="337"/>
      <c r="D56" s="337"/>
      <c r="E56" s="337" t="s">
        <v>315</v>
      </c>
      <c r="F56" s="337"/>
      <c r="G56" s="338"/>
      <c r="H56" s="90">
        <v>227773</v>
      </c>
      <c r="I56" s="344"/>
      <c r="J56" s="345"/>
      <c r="K56" s="345"/>
      <c r="L56" s="346"/>
    </row>
    <row r="57" spans="1:12" ht="33.75" thickBot="1">
      <c r="A57" s="24">
        <v>38</v>
      </c>
      <c r="B57" s="185">
        <v>44439</v>
      </c>
      <c r="C57" s="443" t="s">
        <v>736</v>
      </c>
      <c r="D57" s="335" t="s">
        <v>39</v>
      </c>
      <c r="E57" s="128" t="s">
        <v>338</v>
      </c>
      <c r="F57" s="128" t="s">
        <v>337</v>
      </c>
      <c r="G57" s="128" t="s">
        <v>106</v>
      </c>
      <c r="H57" s="133">
        <v>20216</v>
      </c>
      <c r="I57" s="342">
        <v>49</v>
      </c>
      <c r="J57" s="349">
        <v>44425</v>
      </c>
      <c r="K57" s="342">
        <v>1</v>
      </c>
      <c r="L57" s="343" t="s">
        <v>24</v>
      </c>
    </row>
    <row r="58" spans="1:12" ht="17.25" thickBot="1">
      <c r="A58" s="333">
        <v>39</v>
      </c>
      <c r="B58" s="182">
        <v>44439</v>
      </c>
      <c r="C58" s="334" t="s">
        <v>673</v>
      </c>
      <c r="D58" s="335" t="s">
        <v>39</v>
      </c>
      <c r="E58" s="131" t="s">
        <v>339</v>
      </c>
      <c r="F58" s="131" t="s">
        <v>337</v>
      </c>
      <c r="G58" s="276" t="s">
        <v>340</v>
      </c>
      <c r="H58" s="293">
        <v>48115</v>
      </c>
      <c r="I58" s="311" t="s">
        <v>341</v>
      </c>
      <c r="J58" s="312">
        <v>44424</v>
      </c>
      <c r="K58" s="313">
        <v>2</v>
      </c>
      <c r="L58" s="314" t="s">
        <v>24</v>
      </c>
    </row>
    <row r="59" spans="1:12" ht="17.25" thickBot="1">
      <c r="A59" s="583" t="s">
        <v>342</v>
      </c>
      <c r="B59" s="584"/>
      <c r="C59" s="584"/>
      <c r="D59" s="584"/>
      <c r="E59" s="584"/>
      <c r="F59" s="584"/>
      <c r="G59" s="585"/>
      <c r="H59" s="307">
        <f>SUM(H57:H58)</f>
        <v>68331</v>
      </c>
      <c r="I59" s="308"/>
      <c r="J59" s="193"/>
      <c r="K59" s="193"/>
      <c r="L59" s="193"/>
    </row>
    <row r="60" spans="1:12" ht="17.25" thickBot="1">
      <c r="A60" s="600" t="s">
        <v>225</v>
      </c>
      <c r="B60" s="601"/>
      <c r="C60" s="601"/>
      <c r="D60" s="601"/>
      <c r="E60" s="601"/>
      <c r="F60" s="601"/>
      <c r="G60" s="602"/>
      <c r="H60" s="297">
        <f>H19+H29+H31+H35+H40+H54+H56+H59</f>
        <v>3584369.45</v>
      </c>
      <c r="I60" s="298"/>
      <c r="J60" s="298"/>
      <c r="K60" s="298"/>
      <c r="L60" s="299"/>
    </row>
    <row r="61" spans="1:12" ht="15.75">
      <c r="A61" s="10" t="s">
        <v>10</v>
      </c>
      <c r="B61" s="1"/>
      <c r="C61" s="1"/>
      <c r="D61" s="1"/>
      <c r="E61" s="1"/>
      <c r="F61" s="331"/>
      <c r="G61" s="329"/>
      <c r="H61" s="1"/>
      <c r="I61" s="1"/>
      <c r="J61" s="1"/>
      <c r="K61" s="1"/>
      <c r="L61" s="1"/>
    </row>
    <row r="62" spans="1:16" ht="15.75">
      <c r="A62" s="10"/>
      <c r="B62" s="1"/>
      <c r="C62" s="1"/>
      <c r="D62" s="1"/>
      <c r="E62" s="5" t="s">
        <v>44</v>
      </c>
      <c r="F62" s="5"/>
      <c r="G62" s="5"/>
      <c r="H62" s="5"/>
      <c r="I62" s="262"/>
      <c r="J62" s="262"/>
      <c r="K62" s="5"/>
      <c r="L62" s="5"/>
      <c r="M62" s="5"/>
      <c r="N62" s="5"/>
      <c r="O62" s="5"/>
      <c r="P62" s="5"/>
    </row>
    <row r="63" spans="1:12" ht="16.5">
      <c r="A63" s="594"/>
      <c r="B63" s="594"/>
      <c r="C63" s="262"/>
      <c r="D63" s="324"/>
      <c r="E63" s="262"/>
      <c r="F63" s="567"/>
      <c r="G63" s="567"/>
      <c r="H63" s="567"/>
      <c r="I63" s="567"/>
      <c r="J63" s="567"/>
      <c r="K63" s="1"/>
      <c r="L63" s="1"/>
    </row>
    <row r="64" spans="1:12" ht="18.75">
      <c r="A64" s="594"/>
      <c r="B64" s="594"/>
      <c r="C64" s="261"/>
      <c r="D64" s="275"/>
      <c r="F64" s="567"/>
      <c r="G64" s="567"/>
      <c r="H64" s="567"/>
      <c r="I64" s="567"/>
      <c r="J64" s="567"/>
      <c r="K64" s="1"/>
      <c r="L64" s="1"/>
    </row>
    <row r="65" spans="1:12" ht="15.75">
      <c r="A65" s="519"/>
      <c r="B65" s="519"/>
      <c r="C65" s="519"/>
      <c r="D65" s="519"/>
      <c r="E65" s="519"/>
      <c r="F65" s="519"/>
      <c r="G65" s="519"/>
      <c r="H65" s="519"/>
      <c r="I65" s="519"/>
      <c r="J65" s="519"/>
      <c r="K65" s="519"/>
      <c r="L65" s="519"/>
    </row>
    <row r="70" ht="15">
      <c r="H70" s="250"/>
    </row>
    <row r="71" ht="15">
      <c r="H71" s="250"/>
    </row>
    <row r="100" ht="15">
      <c r="R100" t="s">
        <v>4</v>
      </c>
    </row>
  </sheetData>
  <sheetProtection/>
  <mergeCells count="33">
    <mergeCell ref="A65:L65"/>
    <mergeCell ref="I54:L54"/>
    <mergeCell ref="A31:G31"/>
    <mergeCell ref="A35:G35"/>
    <mergeCell ref="A40:G40"/>
    <mergeCell ref="A54:G54"/>
    <mergeCell ref="A59:G59"/>
    <mergeCell ref="A60:G60"/>
    <mergeCell ref="A63:B63"/>
    <mergeCell ref="F63:J64"/>
    <mergeCell ref="A64:B64"/>
    <mergeCell ref="K9:L10"/>
    <mergeCell ref="H10:H11"/>
    <mergeCell ref="I10:I11"/>
    <mergeCell ref="J10:J11"/>
    <mergeCell ref="A19:G19"/>
    <mergeCell ref="A29:G29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H5:L5"/>
    <mergeCell ref="H1:L1"/>
    <mergeCell ref="F2:F3"/>
    <mergeCell ref="H2:L2"/>
    <mergeCell ref="H3:L3"/>
    <mergeCell ref="I4:L4"/>
  </mergeCells>
  <printOptions/>
  <pageMargins left="0.2362204724409449" right="0.1968503937007874" top="0.7480314960629921" bottom="0.31496062992125984" header="0.31496062992125984" footer="0.31496062992125984"/>
  <pageSetup horizontalDpi="180" verticalDpi="180" orientation="landscape" paperSize="9" scale="74" r:id="rId1"/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05"/>
  <sheetViews>
    <sheetView view="pageBreakPreview" zoomScale="115" zoomScaleSheetLayoutView="115" zoomScalePageLayoutView="0" workbookViewId="0" topLeftCell="A1">
      <selection activeCell="G1" sqref="G1:G65536"/>
    </sheetView>
  </sheetViews>
  <sheetFormatPr defaultColWidth="9.140625" defaultRowHeight="15"/>
  <cols>
    <col min="1" max="1" width="5.8515625" style="0" customWidth="1"/>
    <col min="2" max="2" width="11.8515625" style="0" customWidth="1"/>
    <col min="3" max="3" width="23.7109375" style="0" customWidth="1"/>
    <col min="4" max="4" width="13.421875" style="0" customWidth="1"/>
    <col min="5" max="5" width="34.7109375" style="0" customWidth="1"/>
    <col min="6" max="6" width="25.57421875" style="248" hidden="1" customWidth="1"/>
    <col min="7" max="7" width="25.140625" style="0" hidden="1" customWidth="1"/>
    <col min="8" max="8" width="13.8515625" style="0" customWidth="1"/>
    <col min="9" max="9" width="9.421875" style="0" bestFit="1" customWidth="1"/>
    <col min="10" max="11" width="9.8515625" style="0" bestFit="1" customWidth="1"/>
  </cols>
  <sheetData>
    <row r="1" spans="1:12" ht="15.75">
      <c r="A1" s="1"/>
      <c r="B1" s="1"/>
      <c r="C1" s="354"/>
      <c r="D1" s="1"/>
      <c r="E1" s="1"/>
      <c r="F1" s="358"/>
      <c r="G1" s="354"/>
      <c r="H1" s="473" t="s">
        <v>0</v>
      </c>
      <c r="I1" s="473"/>
      <c r="J1" s="473"/>
      <c r="K1" s="473"/>
      <c r="L1" s="473"/>
    </row>
    <row r="2" spans="1:12" ht="15.75">
      <c r="A2" s="1"/>
      <c r="B2" s="1"/>
      <c r="C2" s="4" t="s">
        <v>1</v>
      </c>
      <c r="D2" s="1"/>
      <c r="E2" s="1"/>
      <c r="F2" s="567"/>
      <c r="G2" s="354"/>
      <c r="H2" s="475" t="s">
        <v>2</v>
      </c>
      <c r="I2" s="475"/>
      <c r="J2" s="475"/>
      <c r="K2" s="475"/>
      <c r="L2" s="475"/>
    </row>
    <row r="3" spans="1:12" ht="15.75">
      <c r="A3" s="1"/>
      <c r="B3" s="1"/>
      <c r="C3" s="4"/>
      <c r="D3" s="1"/>
      <c r="E3" s="1"/>
      <c r="F3" s="567"/>
      <c r="G3" s="354"/>
      <c r="H3" s="473" t="s">
        <v>3</v>
      </c>
      <c r="I3" s="473"/>
      <c r="J3" s="473"/>
      <c r="K3" s="473"/>
      <c r="L3" s="473"/>
    </row>
    <row r="4" spans="1:12" ht="15.75">
      <c r="A4" s="1"/>
      <c r="B4" s="1"/>
      <c r="C4" s="4"/>
      <c r="D4" s="5"/>
      <c r="E4" s="1"/>
      <c r="F4" s="358"/>
      <c r="G4" s="354"/>
      <c r="H4" s="65"/>
      <c r="I4" s="476"/>
      <c r="J4" s="476"/>
      <c r="K4" s="476"/>
      <c r="L4" s="476"/>
    </row>
    <row r="5" spans="1:12" ht="15.75">
      <c r="A5" s="1"/>
      <c r="B5" s="1"/>
      <c r="C5" s="4"/>
      <c r="D5" s="1"/>
      <c r="E5" s="1"/>
      <c r="F5" s="358"/>
      <c r="G5" s="354"/>
      <c r="H5" s="473" t="s">
        <v>36</v>
      </c>
      <c r="I5" s="473"/>
      <c r="J5" s="473"/>
      <c r="K5" s="473"/>
      <c r="L5" s="473"/>
    </row>
    <row r="6" spans="1:12" ht="15.75">
      <c r="A6" s="1"/>
      <c r="B6" s="1"/>
      <c r="C6" s="4"/>
      <c r="D6" s="1"/>
      <c r="E6" s="1"/>
      <c r="F6" s="358"/>
      <c r="G6" s="354"/>
      <c r="H6" s="65" t="s">
        <v>4</v>
      </c>
      <c r="I6" s="65"/>
      <c r="J6" s="65"/>
      <c r="K6" s="65"/>
      <c r="L6" s="65"/>
    </row>
    <row r="7" spans="1:12" ht="15.75">
      <c r="A7" s="65"/>
      <c r="B7" s="65"/>
      <c r="C7" s="476" t="s">
        <v>5</v>
      </c>
      <c r="D7" s="476"/>
      <c r="E7" s="476"/>
      <c r="F7" s="476"/>
      <c r="G7" s="476"/>
      <c r="H7" s="476"/>
      <c r="I7" s="476"/>
      <c r="J7" s="476"/>
      <c r="K7" s="357"/>
      <c r="L7" s="357"/>
    </row>
    <row r="8" spans="1:12" ht="16.5" thickBot="1">
      <c r="A8" s="477" t="s">
        <v>359</v>
      </c>
      <c r="B8" s="477"/>
      <c r="C8" s="477"/>
      <c r="D8" s="477"/>
      <c r="E8" s="477"/>
      <c r="F8" s="477"/>
      <c r="G8" s="477"/>
      <c r="H8" s="477"/>
      <c r="I8" s="477"/>
      <c r="J8" s="355"/>
      <c r="K8" s="357"/>
      <c r="L8" s="357"/>
    </row>
    <row r="9" spans="1:12" ht="15.75" thickBot="1">
      <c r="A9" s="478" t="s">
        <v>15</v>
      </c>
      <c r="B9" s="481" t="s">
        <v>6</v>
      </c>
      <c r="C9" s="484" t="s">
        <v>8</v>
      </c>
      <c r="D9" s="589" t="s">
        <v>11</v>
      </c>
      <c r="E9" s="481" t="s">
        <v>43</v>
      </c>
      <c r="F9" s="490" t="s">
        <v>7</v>
      </c>
      <c r="G9" s="493" t="s">
        <v>12</v>
      </c>
      <c r="H9" s="496" t="s">
        <v>37</v>
      </c>
      <c r="I9" s="497"/>
      <c r="J9" s="498"/>
      <c r="K9" s="487" t="s">
        <v>42</v>
      </c>
      <c r="L9" s="499"/>
    </row>
    <row r="10" spans="1:12" ht="15.75" thickBot="1">
      <c r="A10" s="479"/>
      <c r="B10" s="482"/>
      <c r="C10" s="485"/>
      <c r="D10" s="590"/>
      <c r="E10" s="482"/>
      <c r="F10" s="491"/>
      <c r="G10" s="494"/>
      <c r="H10" s="501" t="s">
        <v>9</v>
      </c>
      <c r="I10" s="478" t="s">
        <v>40</v>
      </c>
      <c r="J10" s="478" t="s">
        <v>41</v>
      </c>
      <c r="K10" s="495"/>
      <c r="L10" s="500"/>
    </row>
    <row r="11" spans="1:12" ht="15.75" thickBot="1">
      <c r="A11" s="480"/>
      <c r="B11" s="483"/>
      <c r="C11" s="486"/>
      <c r="D11" s="591"/>
      <c r="E11" s="483"/>
      <c r="F11" s="492"/>
      <c r="G11" s="495"/>
      <c r="H11" s="502"/>
      <c r="I11" s="480"/>
      <c r="J11" s="480"/>
      <c r="K11" s="17" t="s">
        <v>13</v>
      </c>
      <c r="L11" s="17" t="s">
        <v>14</v>
      </c>
    </row>
    <row r="12" spans="1:12" ht="15.75" thickBot="1">
      <c r="A12" s="18">
        <v>1</v>
      </c>
      <c r="B12" s="288">
        <v>2</v>
      </c>
      <c r="C12" s="19">
        <v>3</v>
      </c>
      <c r="D12" s="20">
        <v>4</v>
      </c>
      <c r="E12" s="21">
        <v>5</v>
      </c>
      <c r="F12" s="22">
        <v>6</v>
      </c>
      <c r="G12" s="19">
        <v>7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33">
      <c r="A13" s="212">
        <v>2</v>
      </c>
      <c r="B13" s="185">
        <v>44469</v>
      </c>
      <c r="C13" s="211" t="s">
        <v>741</v>
      </c>
      <c r="D13" s="150" t="s">
        <v>39</v>
      </c>
      <c r="E13" s="212" t="s">
        <v>360</v>
      </c>
      <c r="F13" s="152" t="s">
        <v>96</v>
      </c>
      <c r="G13" s="152" t="s">
        <v>96</v>
      </c>
      <c r="H13" s="221">
        <v>23512</v>
      </c>
      <c r="I13" s="212">
        <v>241</v>
      </c>
      <c r="J13" s="185">
        <v>44440</v>
      </c>
      <c r="K13" s="212">
        <v>35</v>
      </c>
      <c r="L13" s="212" t="s">
        <v>21</v>
      </c>
    </row>
    <row r="14" spans="1:12" ht="33">
      <c r="A14" s="24">
        <v>3</v>
      </c>
      <c r="B14" s="185">
        <v>44469</v>
      </c>
      <c r="C14" s="78" t="s">
        <v>742</v>
      </c>
      <c r="D14" s="64" t="s">
        <v>39</v>
      </c>
      <c r="E14" s="60" t="s">
        <v>361</v>
      </c>
      <c r="F14" s="80" t="s">
        <v>96</v>
      </c>
      <c r="G14" s="80" t="s">
        <v>96</v>
      </c>
      <c r="H14" s="332">
        <v>191217</v>
      </c>
      <c r="I14" s="24">
        <v>240</v>
      </c>
      <c r="J14" s="182">
        <v>44440</v>
      </c>
      <c r="K14" s="24">
        <v>1</v>
      </c>
      <c r="L14" s="24" t="s">
        <v>24</v>
      </c>
    </row>
    <row r="15" spans="1:12" ht="33">
      <c r="A15" s="24">
        <v>4</v>
      </c>
      <c r="B15" s="185">
        <v>44469</v>
      </c>
      <c r="C15" s="160" t="s">
        <v>743</v>
      </c>
      <c r="D15" s="98" t="s">
        <v>39</v>
      </c>
      <c r="E15" s="24" t="s">
        <v>825</v>
      </c>
      <c r="F15" s="82" t="s">
        <v>96</v>
      </c>
      <c r="G15" s="82" t="s">
        <v>96</v>
      </c>
      <c r="H15" s="332">
        <v>22464</v>
      </c>
      <c r="I15" s="24">
        <v>239</v>
      </c>
      <c r="J15" s="182">
        <v>44440</v>
      </c>
      <c r="K15" s="24">
        <v>1</v>
      </c>
      <c r="L15" s="24" t="s">
        <v>24</v>
      </c>
    </row>
    <row r="16" spans="1:12" ht="33.75" thickBot="1">
      <c r="A16" s="24">
        <v>5</v>
      </c>
      <c r="B16" s="185">
        <v>44469</v>
      </c>
      <c r="C16" s="160" t="s">
        <v>744</v>
      </c>
      <c r="D16" s="64" t="s">
        <v>39</v>
      </c>
      <c r="E16" s="24" t="s">
        <v>362</v>
      </c>
      <c r="F16" s="80" t="s">
        <v>96</v>
      </c>
      <c r="G16" s="80" t="s">
        <v>96</v>
      </c>
      <c r="H16" s="332">
        <v>288727</v>
      </c>
      <c r="I16" s="24">
        <v>238</v>
      </c>
      <c r="J16" s="214">
        <v>44440</v>
      </c>
      <c r="K16" s="24">
        <v>320</v>
      </c>
      <c r="L16" s="24" t="s">
        <v>60</v>
      </c>
    </row>
    <row r="17" spans="1:12" ht="17.25" thickBot="1">
      <c r="A17" s="568" t="s">
        <v>19</v>
      </c>
      <c r="B17" s="569"/>
      <c r="C17" s="569"/>
      <c r="D17" s="569"/>
      <c r="E17" s="569"/>
      <c r="F17" s="569"/>
      <c r="G17" s="570"/>
      <c r="H17" s="381">
        <f>SUM(H13:H16)</f>
        <v>525920</v>
      </c>
      <c r="I17" s="204"/>
      <c r="J17" s="361"/>
      <c r="K17" s="200"/>
      <c r="L17" s="205"/>
    </row>
    <row r="18" spans="1:12" ht="33">
      <c r="A18" s="24">
        <v>6</v>
      </c>
      <c r="B18" s="185">
        <v>44469</v>
      </c>
      <c r="C18" s="160" t="s">
        <v>745</v>
      </c>
      <c r="D18" s="27" t="s">
        <v>39</v>
      </c>
      <c r="E18" s="125" t="s">
        <v>192</v>
      </c>
      <c r="F18" s="37" t="s">
        <v>20</v>
      </c>
      <c r="G18" s="37" t="s">
        <v>20</v>
      </c>
      <c r="H18" s="221">
        <v>133678.85</v>
      </c>
      <c r="I18" s="212">
        <v>227</v>
      </c>
      <c r="J18" s="182">
        <v>44440</v>
      </c>
      <c r="K18" s="212">
        <v>150</v>
      </c>
      <c r="L18" s="212" t="s">
        <v>60</v>
      </c>
    </row>
    <row r="19" spans="1:12" ht="33">
      <c r="A19" s="60">
        <v>7</v>
      </c>
      <c r="B19" s="185">
        <v>44469</v>
      </c>
      <c r="C19" s="78" t="s">
        <v>746</v>
      </c>
      <c r="D19" s="64" t="s">
        <v>39</v>
      </c>
      <c r="E19" s="80" t="s">
        <v>52</v>
      </c>
      <c r="F19" s="80" t="s">
        <v>20</v>
      </c>
      <c r="G19" s="80" t="s">
        <v>20</v>
      </c>
      <c r="H19" s="79">
        <v>427158.99</v>
      </c>
      <c r="I19" s="60">
        <v>224</v>
      </c>
      <c r="J19" s="182">
        <v>44440</v>
      </c>
      <c r="K19" s="60">
        <v>129</v>
      </c>
      <c r="L19" s="60" t="s">
        <v>21</v>
      </c>
    </row>
    <row r="20" spans="1:12" ht="33">
      <c r="A20" s="60">
        <v>8</v>
      </c>
      <c r="B20" s="185">
        <v>44469</v>
      </c>
      <c r="C20" s="160" t="s">
        <v>747</v>
      </c>
      <c r="D20" s="64" t="s">
        <v>39</v>
      </c>
      <c r="E20" s="80" t="s">
        <v>116</v>
      </c>
      <c r="F20" s="80" t="s">
        <v>20</v>
      </c>
      <c r="G20" s="80" t="s">
        <v>20</v>
      </c>
      <c r="H20" s="79">
        <v>293136.56</v>
      </c>
      <c r="I20" s="60">
        <v>225</v>
      </c>
      <c r="J20" s="182">
        <v>44440</v>
      </c>
      <c r="K20" s="24">
        <v>310</v>
      </c>
      <c r="L20" s="24" t="s">
        <v>60</v>
      </c>
    </row>
    <row r="21" spans="1:12" ht="16.5">
      <c r="A21" s="60">
        <v>9</v>
      </c>
      <c r="B21" s="185">
        <v>44469</v>
      </c>
      <c r="C21" s="160" t="s">
        <v>737</v>
      </c>
      <c r="D21" s="64" t="s">
        <v>39</v>
      </c>
      <c r="E21" s="37" t="s">
        <v>363</v>
      </c>
      <c r="F21" s="80" t="s">
        <v>20</v>
      </c>
      <c r="G21" s="80" t="s">
        <v>20</v>
      </c>
      <c r="H21" s="79">
        <v>60414.67</v>
      </c>
      <c r="I21" s="60">
        <v>226</v>
      </c>
      <c r="J21" s="182">
        <v>44440</v>
      </c>
      <c r="K21" s="24">
        <v>2</v>
      </c>
      <c r="L21" s="24" t="s">
        <v>24</v>
      </c>
    </row>
    <row r="22" spans="1:13" ht="33.75" thickBot="1">
      <c r="A22" s="60">
        <v>10</v>
      </c>
      <c r="B22" s="185">
        <v>44469</v>
      </c>
      <c r="C22" s="160" t="s">
        <v>748</v>
      </c>
      <c r="D22" s="64" t="s">
        <v>39</v>
      </c>
      <c r="E22" s="37" t="s">
        <v>364</v>
      </c>
      <c r="F22" s="37" t="s">
        <v>20</v>
      </c>
      <c r="G22" s="37" t="s">
        <v>20</v>
      </c>
      <c r="H22" s="79">
        <v>34772.44</v>
      </c>
      <c r="I22" s="60"/>
      <c r="J22" s="182">
        <v>44440</v>
      </c>
      <c r="K22" s="24">
        <v>50</v>
      </c>
      <c r="L22" s="24" t="s">
        <v>60</v>
      </c>
      <c r="M22" t="s">
        <v>4</v>
      </c>
    </row>
    <row r="23" spans="1:12" ht="16.5" customHeight="1" thickBot="1">
      <c r="A23" s="560" t="s">
        <v>147</v>
      </c>
      <c r="B23" s="561"/>
      <c r="C23" s="561"/>
      <c r="D23" s="561"/>
      <c r="E23" s="561"/>
      <c r="F23" s="561"/>
      <c r="G23" s="562"/>
      <c r="H23" s="379">
        <f>SUM(H18:H22)</f>
        <v>949161.51</v>
      </c>
      <c r="I23" s="356"/>
      <c r="J23" s="161"/>
      <c r="K23" s="57"/>
      <c r="L23" s="58"/>
    </row>
    <row r="24" spans="1:12" ht="16.5">
      <c r="A24" s="60">
        <v>11</v>
      </c>
      <c r="B24" s="185">
        <v>44469</v>
      </c>
      <c r="C24" s="160" t="s">
        <v>738</v>
      </c>
      <c r="D24" s="64" t="s">
        <v>39</v>
      </c>
      <c r="E24" s="60" t="s">
        <v>365</v>
      </c>
      <c r="F24" s="80" t="s">
        <v>23</v>
      </c>
      <c r="G24" s="80" t="s">
        <v>23</v>
      </c>
      <c r="H24" s="79">
        <v>157132.29</v>
      </c>
      <c r="I24" s="60">
        <v>244</v>
      </c>
      <c r="J24" s="182">
        <v>44440</v>
      </c>
      <c r="K24" s="61">
        <v>56.5</v>
      </c>
      <c r="L24" s="61" t="s">
        <v>60</v>
      </c>
    </row>
    <row r="25" spans="1:12" ht="33">
      <c r="A25" s="60">
        <v>12</v>
      </c>
      <c r="B25" s="185">
        <v>44469</v>
      </c>
      <c r="C25" s="78" t="s">
        <v>749</v>
      </c>
      <c r="D25" s="64" t="s">
        <v>39</v>
      </c>
      <c r="E25" s="80" t="s">
        <v>192</v>
      </c>
      <c r="F25" s="80" t="s">
        <v>23</v>
      </c>
      <c r="G25" s="80" t="s">
        <v>23</v>
      </c>
      <c r="H25" s="79">
        <v>169463.47</v>
      </c>
      <c r="I25" s="60">
        <v>246</v>
      </c>
      <c r="J25" s="182">
        <v>44440</v>
      </c>
      <c r="K25" s="61">
        <v>227</v>
      </c>
      <c r="L25" s="61" t="s">
        <v>60</v>
      </c>
    </row>
    <row r="26" spans="1:12" ht="17.25" thickBot="1">
      <c r="A26" s="60">
        <v>13</v>
      </c>
      <c r="B26" s="185">
        <v>44469</v>
      </c>
      <c r="C26" s="78" t="s">
        <v>706</v>
      </c>
      <c r="D26" s="64" t="s">
        <v>39</v>
      </c>
      <c r="E26" s="125" t="s">
        <v>289</v>
      </c>
      <c r="F26" s="80" t="s">
        <v>23</v>
      </c>
      <c r="G26" s="80" t="s">
        <v>23</v>
      </c>
      <c r="H26" s="79">
        <v>533651.6</v>
      </c>
      <c r="I26" s="60">
        <v>245</v>
      </c>
      <c r="J26" s="182">
        <v>44440</v>
      </c>
      <c r="K26" s="61">
        <v>830</v>
      </c>
      <c r="L26" s="61" t="s">
        <v>60</v>
      </c>
    </row>
    <row r="27" spans="1:12" ht="15" customHeight="1" thickBot="1">
      <c r="A27" s="560" t="s">
        <v>153</v>
      </c>
      <c r="B27" s="561"/>
      <c r="C27" s="561"/>
      <c r="D27" s="561"/>
      <c r="E27" s="561"/>
      <c r="F27" s="561"/>
      <c r="G27" s="562"/>
      <c r="H27" s="379">
        <f>SUM(H24:H26)</f>
        <v>860247.36</v>
      </c>
      <c r="I27" s="356"/>
      <c r="J27" s="161"/>
      <c r="K27" s="57"/>
      <c r="L27" s="58" t="s">
        <v>21</v>
      </c>
    </row>
    <row r="28" spans="1:12" ht="31.5" customHeight="1">
      <c r="A28" s="24">
        <v>14</v>
      </c>
      <c r="B28" s="185">
        <v>44469</v>
      </c>
      <c r="C28" s="160" t="s">
        <v>750</v>
      </c>
      <c r="D28" s="27" t="s">
        <v>39</v>
      </c>
      <c r="E28" s="37" t="s">
        <v>366</v>
      </c>
      <c r="F28" s="37" t="s">
        <v>26</v>
      </c>
      <c r="G28" s="37" t="s">
        <v>26</v>
      </c>
      <c r="H28" s="28">
        <v>246287.68</v>
      </c>
      <c r="I28" s="24">
        <v>228</v>
      </c>
      <c r="J28" s="182">
        <v>44440</v>
      </c>
      <c r="K28" s="30">
        <v>282</v>
      </c>
      <c r="L28" s="30" t="s">
        <v>60</v>
      </c>
    </row>
    <row r="29" spans="1:12" ht="36" customHeight="1" thickBot="1">
      <c r="A29" s="24">
        <v>15</v>
      </c>
      <c r="B29" s="185">
        <v>44469</v>
      </c>
      <c r="C29" s="160" t="s">
        <v>751</v>
      </c>
      <c r="D29" s="64" t="s">
        <v>39</v>
      </c>
      <c r="E29" s="37" t="s">
        <v>367</v>
      </c>
      <c r="F29" s="80" t="s">
        <v>26</v>
      </c>
      <c r="G29" s="80" t="s">
        <v>26</v>
      </c>
      <c r="H29" s="28">
        <v>12202.41</v>
      </c>
      <c r="I29" s="24">
        <v>242</v>
      </c>
      <c r="J29" s="182">
        <v>44440</v>
      </c>
      <c r="K29" s="30">
        <v>9.8</v>
      </c>
      <c r="L29" s="30" t="s">
        <v>60</v>
      </c>
    </row>
    <row r="30" spans="1:12" ht="17.25" customHeight="1" thickBot="1">
      <c r="A30" s="557" t="s">
        <v>159</v>
      </c>
      <c r="B30" s="558"/>
      <c r="C30" s="558"/>
      <c r="D30" s="558"/>
      <c r="E30" s="558"/>
      <c r="F30" s="558"/>
      <c r="G30" s="566"/>
      <c r="H30" s="380">
        <f>SUM(H28:H29)</f>
        <v>258490.09</v>
      </c>
      <c r="I30" s="360"/>
      <c r="J30" s="161"/>
      <c r="K30" s="57"/>
      <c r="L30" s="58"/>
    </row>
    <row r="31" spans="1:12" ht="62.25" customHeight="1">
      <c r="A31" s="37">
        <v>16</v>
      </c>
      <c r="B31" s="185">
        <v>44469</v>
      </c>
      <c r="C31" s="160" t="s">
        <v>752</v>
      </c>
      <c r="D31" s="27" t="s">
        <v>39</v>
      </c>
      <c r="E31" s="37" t="s">
        <v>368</v>
      </c>
      <c r="F31" s="37" t="s">
        <v>371</v>
      </c>
      <c r="G31" s="37" t="s">
        <v>371</v>
      </c>
      <c r="H31" s="28">
        <v>31402.21</v>
      </c>
      <c r="I31" s="24">
        <v>232</v>
      </c>
      <c r="J31" s="185">
        <v>44440</v>
      </c>
      <c r="K31" s="30" t="s">
        <v>369</v>
      </c>
      <c r="L31" s="30" t="s">
        <v>60</v>
      </c>
    </row>
    <row r="32" spans="1:12" ht="48.75" customHeight="1">
      <c r="A32" s="80">
        <v>17</v>
      </c>
      <c r="B32" s="185">
        <v>44469</v>
      </c>
      <c r="C32" s="160" t="s">
        <v>753</v>
      </c>
      <c r="D32" s="27" t="s">
        <v>39</v>
      </c>
      <c r="E32" s="80" t="s">
        <v>370</v>
      </c>
      <c r="F32" s="37" t="s">
        <v>371</v>
      </c>
      <c r="G32" s="37" t="s">
        <v>371</v>
      </c>
      <c r="H32" s="79">
        <v>71026.04231</v>
      </c>
      <c r="I32" s="60">
        <v>231</v>
      </c>
      <c r="J32" s="182">
        <v>44440</v>
      </c>
      <c r="K32" s="61">
        <v>13.8</v>
      </c>
      <c r="L32" s="30" t="s">
        <v>60</v>
      </c>
    </row>
    <row r="33" spans="1:12" ht="50.25" customHeight="1">
      <c r="A33" s="80">
        <v>18</v>
      </c>
      <c r="B33" s="185">
        <v>44469</v>
      </c>
      <c r="C33" s="160" t="s">
        <v>753</v>
      </c>
      <c r="D33" s="27" t="s">
        <v>39</v>
      </c>
      <c r="E33" s="80" t="s">
        <v>372</v>
      </c>
      <c r="F33" s="37" t="s">
        <v>371</v>
      </c>
      <c r="G33" s="37" t="s">
        <v>371</v>
      </c>
      <c r="H33" s="79">
        <v>110531.86</v>
      </c>
      <c r="I33" s="60">
        <v>233</v>
      </c>
      <c r="J33" s="182">
        <v>44440</v>
      </c>
      <c r="K33" s="61">
        <v>330</v>
      </c>
      <c r="L33" s="61" t="s">
        <v>60</v>
      </c>
    </row>
    <row r="34" spans="1:12" ht="39.75" customHeight="1">
      <c r="A34" s="80">
        <v>19</v>
      </c>
      <c r="B34" s="185">
        <v>44469</v>
      </c>
      <c r="C34" s="78" t="s">
        <v>754</v>
      </c>
      <c r="D34" s="27" t="s">
        <v>39</v>
      </c>
      <c r="E34" s="80" t="s">
        <v>373</v>
      </c>
      <c r="F34" s="37" t="s">
        <v>371</v>
      </c>
      <c r="G34" s="37" t="s">
        <v>371</v>
      </c>
      <c r="H34" s="79">
        <v>30766</v>
      </c>
      <c r="I34" s="60">
        <v>235</v>
      </c>
      <c r="J34" s="182">
        <v>44440</v>
      </c>
      <c r="K34" s="61">
        <v>40</v>
      </c>
      <c r="L34" s="61" t="s">
        <v>97</v>
      </c>
    </row>
    <row r="35" spans="1:12" ht="45" customHeight="1">
      <c r="A35" s="80">
        <v>20</v>
      </c>
      <c r="B35" s="185">
        <v>44469</v>
      </c>
      <c r="C35" s="78" t="s">
        <v>755</v>
      </c>
      <c r="D35" s="27" t="s">
        <v>39</v>
      </c>
      <c r="E35" s="80" t="s">
        <v>360</v>
      </c>
      <c r="F35" s="37" t="s">
        <v>371</v>
      </c>
      <c r="G35" s="37" t="s">
        <v>371</v>
      </c>
      <c r="H35" s="79">
        <v>53962.88</v>
      </c>
      <c r="I35" s="60">
        <v>234</v>
      </c>
      <c r="J35" s="182">
        <v>44440</v>
      </c>
      <c r="K35" s="61">
        <v>140</v>
      </c>
      <c r="L35" s="61" t="s">
        <v>21</v>
      </c>
    </row>
    <row r="36" spans="1:12" ht="46.5" customHeight="1" thickBot="1">
      <c r="A36" s="80">
        <v>21</v>
      </c>
      <c r="B36" s="185">
        <v>44469</v>
      </c>
      <c r="C36" s="78" t="s">
        <v>759</v>
      </c>
      <c r="D36" s="27" t="s">
        <v>39</v>
      </c>
      <c r="E36" s="80" t="s">
        <v>374</v>
      </c>
      <c r="F36" s="37" t="s">
        <v>371</v>
      </c>
      <c r="G36" s="37" t="s">
        <v>371</v>
      </c>
      <c r="H36" s="218">
        <v>72606.11</v>
      </c>
      <c r="I36" s="60">
        <v>230</v>
      </c>
      <c r="J36" s="182">
        <v>44440</v>
      </c>
      <c r="K36" s="61">
        <v>8</v>
      </c>
      <c r="L36" s="61" t="s">
        <v>60</v>
      </c>
    </row>
    <row r="37" spans="1:12" ht="17.25" customHeight="1" thickBot="1">
      <c r="A37" s="603" t="s">
        <v>375</v>
      </c>
      <c r="B37" s="604"/>
      <c r="C37" s="604"/>
      <c r="D37" s="604"/>
      <c r="E37" s="604"/>
      <c r="F37" s="604"/>
      <c r="G37" s="605"/>
      <c r="H37" s="378">
        <f>SUM(H31:H36)</f>
        <v>370295.10231</v>
      </c>
      <c r="I37" s="365"/>
      <c r="J37" s="366"/>
      <c r="K37" s="367"/>
      <c r="L37" s="368"/>
    </row>
    <row r="38" spans="1:12" ht="33">
      <c r="A38" s="24">
        <v>22</v>
      </c>
      <c r="B38" s="185">
        <v>44469</v>
      </c>
      <c r="C38" s="325" t="s">
        <v>756</v>
      </c>
      <c r="D38" s="27" t="s">
        <v>39</v>
      </c>
      <c r="E38" s="37" t="s">
        <v>376</v>
      </c>
      <c r="F38" s="24" t="s">
        <v>216</v>
      </c>
      <c r="G38" s="80" t="s">
        <v>106</v>
      </c>
      <c r="H38" s="28">
        <v>40930.65</v>
      </c>
      <c r="I38" s="295">
        <v>261</v>
      </c>
      <c r="J38" s="182">
        <v>44440</v>
      </c>
      <c r="K38" s="202">
        <v>10</v>
      </c>
      <c r="L38" s="61" t="s">
        <v>60</v>
      </c>
    </row>
    <row r="39" spans="1:12" ht="16.5">
      <c r="A39" s="24">
        <v>23</v>
      </c>
      <c r="B39" s="185">
        <v>44469</v>
      </c>
      <c r="C39" s="440" t="s">
        <v>706</v>
      </c>
      <c r="D39" s="64" t="s">
        <v>39</v>
      </c>
      <c r="E39" s="37" t="s">
        <v>377</v>
      </c>
      <c r="F39" s="60" t="s">
        <v>216</v>
      </c>
      <c r="G39" s="80" t="s">
        <v>23</v>
      </c>
      <c r="H39" s="28">
        <v>24557.61</v>
      </c>
      <c r="I39" s="295">
        <v>260</v>
      </c>
      <c r="J39" s="182">
        <v>44440</v>
      </c>
      <c r="K39" s="202">
        <v>6</v>
      </c>
      <c r="L39" s="61" t="s">
        <v>60</v>
      </c>
    </row>
    <row r="40" spans="1:12" ht="33">
      <c r="A40" s="24">
        <v>24</v>
      </c>
      <c r="B40" s="185">
        <v>44469</v>
      </c>
      <c r="C40" s="440" t="s">
        <v>757</v>
      </c>
      <c r="D40" s="64" t="s">
        <v>39</v>
      </c>
      <c r="E40" s="37" t="s">
        <v>378</v>
      </c>
      <c r="F40" s="60" t="s">
        <v>216</v>
      </c>
      <c r="G40" s="37" t="s">
        <v>26</v>
      </c>
      <c r="H40" s="28">
        <v>43587.82</v>
      </c>
      <c r="I40" s="295">
        <v>259</v>
      </c>
      <c r="J40" s="182">
        <v>44440</v>
      </c>
      <c r="K40" s="202">
        <v>12</v>
      </c>
      <c r="L40" s="61" t="s">
        <v>60</v>
      </c>
    </row>
    <row r="41" spans="1:12" ht="33">
      <c r="A41" s="24">
        <v>25</v>
      </c>
      <c r="B41" s="185">
        <v>44469</v>
      </c>
      <c r="C41" s="440" t="s">
        <v>758</v>
      </c>
      <c r="D41" s="64" t="s">
        <v>39</v>
      </c>
      <c r="E41" s="37" t="s">
        <v>379</v>
      </c>
      <c r="F41" s="60" t="s">
        <v>216</v>
      </c>
      <c r="G41" s="80" t="s">
        <v>23</v>
      </c>
      <c r="H41" s="28">
        <v>44048.94</v>
      </c>
      <c r="I41" s="295">
        <v>258</v>
      </c>
      <c r="J41" s="182">
        <v>44440</v>
      </c>
      <c r="K41" s="202">
        <v>12</v>
      </c>
      <c r="L41" s="61" t="s">
        <v>60</v>
      </c>
    </row>
    <row r="42" spans="1:12" ht="33">
      <c r="A42" s="24">
        <v>26</v>
      </c>
      <c r="B42" s="185">
        <v>44469</v>
      </c>
      <c r="C42" s="440" t="s">
        <v>760</v>
      </c>
      <c r="D42" s="27" t="s">
        <v>39</v>
      </c>
      <c r="E42" s="37" t="s">
        <v>380</v>
      </c>
      <c r="F42" s="24" t="s">
        <v>216</v>
      </c>
      <c r="G42" s="80" t="s">
        <v>96</v>
      </c>
      <c r="H42" s="28">
        <v>31543.21</v>
      </c>
      <c r="I42" s="295">
        <v>257</v>
      </c>
      <c r="J42" s="182">
        <v>44440</v>
      </c>
      <c r="K42" s="202">
        <v>41</v>
      </c>
      <c r="L42" s="61" t="s">
        <v>21</v>
      </c>
    </row>
    <row r="43" spans="1:12" ht="33">
      <c r="A43" s="24">
        <v>27</v>
      </c>
      <c r="B43" s="185">
        <v>44469</v>
      </c>
      <c r="C43" s="440" t="s">
        <v>761</v>
      </c>
      <c r="D43" s="64" t="s">
        <v>39</v>
      </c>
      <c r="E43" s="37" t="s">
        <v>381</v>
      </c>
      <c r="F43" s="60" t="s">
        <v>216</v>
      </c>
      <c r="G43" s="37" t="s">
        <v>26</v>
      </c>
      <c r="H43" s="28">
        <v>72164.1</v>
      </c>
      <c r="I43" s="295">
        <v>256</v>
      </c>
      <c r="J43" s="182">
        <v>44440</v>
      </c>
      <c r="K43" s="202">
        <v>93.8</v>
      </c>
      <c r="L43" s="61" t="s">
        <v>21</v>
      </c>
    </row>
    <row r="44" spans="1:12" ht="33">
      <c r="A44" s="24">
        <v>28</v>
      </c>
      <c r="B44" s="185">
        <v>44469</v>
      </c>
      <c r="C44" s="440" t="s">
        <v>739</v>
      </c>
      <c r="D44" s="64" t="s">
        <v>39</v>
      </c>
      <c r="E44" s="37" t="s">
        <v>382</v>
      </c>
      <c r="F44" s="60" t="s">
        <v>216</v>
      </c>
      <c r="G44" s="80" t="s">
        <v>23</v>
      </c>
      <c r="H44" s="28">
        <v>121247.54</v>
      </c>
      <c r="I44" s="295">
        <v>255</v>
      </c>
      <c r="J44" s="182">
        <v>44440</v>
      </c>
      <c r="K44" s="202">
        <v>157.6</v>
      </c>
      <c r="L44" s="61" t="s">
        <v>21</v>
      </c>
    </row>
    <row r="45" spans="1:12" ht="33">
      <c r="A45" s="24">
        <v>29</v>
      </c>
      <c r="B45" s="185">
        <v>44469</v>
      </c>
      <c r="C45" s="440" t="s">
        <v>762</v>
      </c>
      <c r="D45" s="64" t="s">
        <v>39</v>
      </c>
      <c r="E45" s="37" t="s">
        <v>383</v>
      </c>
      <c r="F45" s="60" t="s">
        <v>216</v>
      </c>
      <c r="G45" s="80" t="s">
        <v>23</v>
      </c>
      <c r="H45" s="28">
        <v>39235.89</v>
      </c>
      <c r="I45" s="295">
        <v>254</v>
      </c>
      <c r="J45" s="182">
        <v>44440</v>
      </c>
      <c r="K45" s="202">
        <v>51</v>
      </c>
      <c r="L45" s="61" t="s">
        <v>21</v>
      </c>
    </row>
    <row r="46" spans="1:12" ht="33">
      <c r="A46" s="24">
        <v>30</v>
      </c>
      <c r="B46" s="185">
        <v>44469</v>
      </c>
      <c r="C46" s="440" t="s">
        <v>763</v>
      </c>
      <c r="D46" s="64" t="s">
        <v>39</v>
      </c>
      <c r="E46" s="37" t="s">
        <v>384</v>
      </c>
      <c r="F46" s="60" t="s">
        <v>216</v>
      </c>
      <c r="G46" s="80" t="s">
        <v>23</v>
      </c>
      <c r="H46" s="28">
        <v>27695.56</v>
      </c>
      <c r="I46" s="295">
        <v>253</v>
      </c>
      <c r="J46" s="182">
        <v>44440</v>
      </c>
      <c r="K46" s="202">
        <v>36</v>
      </c>
      <c r="L46" s="61" t="s">
        <v>21</v>
      </c>
    </row>
    <row r="47" spans="1:12" ht="33">
      <c r="A47" s="24">
        <v>31</v>
      </c>
      <c r="B47" s="185">
        <v>44469</v>
      </c>
      <c r="C47" s="325" t="s">
        <v>764</v>
      </c>
      <c r="D47" s="64" t="s">
        <v>39</v>
      </c>
      <c r="E47" s="37" t="s">
        <v>385</v>
      </c>
      <c r="F47" s="60" t="s">
        <v>216</v>
      </c>
      <c r="G47" s="80" t="s">
        <v>23</v>
      </c>
      <c r="H47" s="28">
        <v>44621.3</v>
      </c>
      <c r="I47" s="295">
        <v>252</v>
      </c>
      <c r="J47" s="182">
        <v>44440</v>
      </c>
      <c r="K47" s="202">
        <v>58</v>
      </c>
      <c r="L47" s="61" t="s">
        <v>21</v>
      </c>
    </row>
    <row r="48" spans="1:12" ht="33">
      <c r="A48" s="24">
        <v>32</v>
      </c>
      <c r="B48" s="185">
        <v>44469</v>
      </c>
      <c r="C48" s="325" t="s">
        <v>765</v>
      </c>
      <c r="D48" s="64" t="s">
        <v>39</v>
      </c>
      <c r="E48" s="37" t="s">
        <v>386</v>
      </c>
      <c r="F48" s="60" t="s">
        <v>216</v>
      </c>
      <c r="G48" s="80" t="s">
        <v>23</v>
      </c>
      <c r="H48" s="28">
        <v>44621.3</v>
      </c>
      <c r="I48" s="295">
        <v>251</v>
      </c>
      <c r="J48" s="182">
        <v>44440</v>
      </c>
      <c r="K48" s="202">
        <v>58</v>
      </c>
      <c r="L48" s="61" t="s">
        <v>21</v>
      </c>
    </row>
    <row r="49" spans="1:12" ht="33">
      <c r="A49" s="24">
        <v>33</v>
      </c>
      <c r="B49" s="185">
        <v>44469</v>
      </c>
      <c r="C49" s="325" t="s">
        <v>766</v>
      </c>
      <c r="D49" s="64" t="s">
        <v>39</v>
      </c>
      <c r="E49" s="37" t="s">
        <v>387</v>
      </c>
      <c r="F49" s="60" t="s">
        <v>216</v>
      </c>
      <c r="G49" s="37" t="s">
        <v>371</v>
      </c>
      <c r="H49" s="28">
        <v>43335.3</v>
      </c>
      <c r="I49" s="295">
        <v>249</v>
      </c>
      <c r="J49" s="182">
        <v>44440</v>
      </c>
      <c r="K49" s="202">
        <v>34</v>
      </c>
      <c r="L49" s="61" t="s">
        <v>21</v>
      </c>
    </row>
    <row r="50" spans="1:12" ht="33">
      <c r="A50" s="24">
        <v>34</v>
      </c>
      <c r="B50" s="185">
        <v>44469</v>
      </c>
      <c r="C50" s="325" t="s">
        <v>767</v>
      </c>
      <c r="D50" s="64" t="s">
        <v>39</v>
      </c>
      <c r="E50" s="37" t="s">
        <v>388</v>
      </c>
      <c r="F50" s="60" t="s">
        <v>216</v>
      </c>
      <c r="G50" s="80" t="s">
        <v>23</v>
      </c>
      <c r="H50" s="28">
        <v>58817.76</v>
      </c>
      <c r="I50" s="295">
        <v>250</v>
      </c>
      <c r="J50" s="182">
        <v>44440</v>
      </c>
      <c r="K50" s="202">
        <v>61.6</v>
      </c>
      <c r="L50" s="61" t="s">
        <v>21</v>
      </c>
    </row>
    <row r="51" spans="1:12" ht="33">
      <c r="A51" s="24">
        <v>35</v>
      </c>
      <c r="B51" s="185">
        <v>44469</v>
      </c>
      <c r="C51" s="325" t="s">
        <v>768</v>
      </c>
      <c r="D51" s="64" t="s">
        <v>39</v>
      </c>
      <c r="E51" s="37" t="s">
        <v>834</v>
      </c>
      <c r="F51" s="60" t="s">
        <v>216</v>
      </c>
      <c r="G51" s="82" t="s">
        <v>96</v>
      </c>
      <c r="H51" s="28">
        <v>381143.27</v>
      </c>
      <c r="I51" s="295">
        <v>248</v>
      </c>
      <c r="J51" s="182">
        <v>44440</v>
      </c>
      <c r="K51" s="202">
        <v>480</v>
      </c>
      <c r="L51" s="61" t="s">
        <v>21</v>
      </c>
    </row>
    <row r="52" spans="1:12" ht="33.75" thickBot="1">
      <c r="A52" s="24">
        <v>36</v>
      </c>
      <c r="B52" s="185">
        <v>44469</v>
      </c>
      <c r="C52" s="325" t="s">
        <v>769</v>
      </c>
      <c r="D52" s="64" t="s">
        <v>39</v>
      </c>
      <c r="E52" s="37" t="s">
        <v>389</v>
      </c>
      <c r="F52" s="60" t="s">
        <v>216</v>
      </c>
      <c r="G52" s="80" t="s">
        <v>23</v>
      </c>
      <c r="H52" s="218">
        <v>31543.21</v>
      </c>
      <c r="I52" s="244">
        <v>247</v>
      </c>
      <c r="J52" s="214">
        <v>44440</v>
      </c>
      <c r="K52" s="364">
        <v>41</v>
      </c>
      <c r="L52" s="219" t="s">
        <v>21</v>
      </c>
    </row>
    <row r="53" spans="1:12" ht="17.25" thickBot="1">
      <c r="A53" s="560" t="s">
        <v>217</v>
      </c>
      <c r="B53" s="561"/>
      <c r="C53" s="561"/>
      <c r="D53" s="561"/>
      <c r="E53" s="561"/>
      <c r="F53" s="561"/>
      <c r="G53" s="582"/>
      <c r="H53" s="382">
        <f>SUM(H38:H52)</f>
        <v>1049093.4600000002</v>
      </c>
      <c r="I53" s="362"/>
      <c r="J53" s="362"/>
      <c r="K53" s="362"/>
      <c r="L53" s="363"/>
    </row>
    <row r="54" spans="1:12" ht="45" customHeight="1" thickBot="1">
      <c r="A54" s="95">
        <v>37</v>
      </c>
      <c r="B54" s="185">
        <v>44469</v>
      </c>
      <c r="C54" s="441" t="s">
        <v>770</v>
      </c>
      <c r="D54" s="27" t="s">
        <v>39</v>
      </c>
      <c r="E54" s="109" t="s">
        <v>343</v>
      </c>
      <c r="F54" s="95" t="s">
        <v>344</v>
      </c>
      <c r="G54" s="95" t="s">
        <v>23</v>
      </c>
      <c r="H54" s="107">
        <v>87578</v>
      </c>
      <c r="I54" s="206" t="s">
        <v>345</v>
      </c>
      <c r="J54" s="350">
        <v>44397</v>
      </c>
      <c r="K54" s="351">
        <v>1</v>
      </c>
      <c r="L54" s="107" t="s">
        <v>24</v>
      </c>
    </row>
    <row r="55" spans="1:12" ht="17.25" thickBot="1">
      <c r="A55" s="560" t="s">
        <v>396</v>
      </c>
      <c r="B55" s="561"/>
      <c r="C55" s="561"/>
      <c r="D55" s="561"/>
      <c r="E55" s="561"/>
      <c r="F55" s="561"/>
      <c r="G55" s="582"/>
      <c r="H55" s="383">
        <f>SUM(H54)</f>
        <v>87578</v>
      </c>
      <c r="I55" s="38"/>
      <c r="J55" s="38"/>
      <c r="K55" s="38"/>
      <c r="L55" s="359"/>
    </row>
    <row r="56" spans="1:12" ht="33.75" thickBot="1">
      <c r="A56" s="24">
        <v>38</v>
      </c>
      <c r="B56" s="184">
        <v>44469</v>
      </c>
      <c r="C56" s="441" t="s">
        <v>771</v>
      </c>
      <c r="D56" s="369" t="s">
        <v>39</v>
      </c>
      <c r="E56" s="95" t="s">
        <v>390</v>
      </c>
      <c r="F56" s="95" t="s">
        <v>391</v>
      </c>
      <c r="G56" s="95" t="s">
        <v>23</v>
      </c>
      <c r="H56" s="107">
        <v>130204.39</v>
      </c>
      <c r="I56" s="370">
        <v>229</v>
      </c>
      <c r="J56" s="192">
        <v>44440</v>
      </c>
      <c r="K56" s="370">
        <v>35</v>
      </c>
      <c r="L56" s="371" t="s">
        <v>60</v>
      </c>
    </row>
    <row r="57" spans="1:12" ht="17.25" thickBot="1">
      <c r="A57" s="560" t="s">
        <v>163</v>
      </c>
      <c r="B57" s="561"/>
      <c r="C57" s="561"/>
      <c r="D57" s="561"/>
      <c r="E57" s="561"/>
      <c r="F57" s="561"/>
      <c r="G57" s="562"/>
      <c r="H57" s="376">
        <f>SUM(H56)</f>
        <v>130204.39</v>
      </c>
      <c r="I57" s="377"/>
      <c r="J57" s="345"/>
      <c r="K57" s="345"/>
      <c r="L57" s="346"/>
    </row>
    <row r="58" spans="1:12" ht="42" customHeight="1">
      <c r="A58" s="24">
        <v>39</v>
      </c>
      <c r="B58" s="185">
        <v>44469</v>
      </c>
      <c r="C58" s="160" t="s">
        <v>772</v>
      </c>
      <c r="D58" s="64" t="s">
        <v>39</v>
      </c>
      <c r="E58" s="37" t="s">
        <v>393</v>
      </c>
      <c r="F58" s="24" t="s">
        <v>392</v>
      </c>
      <c r="G58" s="80" t="s">
        <v>23</v>
      </c>
      <c r="H58" s="372">
        <v>70957</v>
      </c>
      <c r="I58" s="202">
        <v>267</v>
      </c>
      <c r="J58" s="182">
        <v>44440</v>
      </c>
      <c r="K58" s="202">
        <v>1</v>
      </c>
      <c r="L58" s="270" t="s">
        <v>24</v>
      </c>
    </row>
    <row r="59" spans="1:12" ht="33">
      <c r="A59" s="60">
        <v>40</v>
      </c>
      <c r="B59" s="185">
        <v>44469</v>
      </c>
      <c r="C59" s="78" t="s">
        <v>773</v>
      </c>
      <c r="D59" s="64" t="s">
        <v>39</v>
      </c>
      <c r="E59" s="37" t="s">
        <v>395</v>
      </c>
      <c r="F59" s="24" t="s">
        <v>392</v>
      </c>
      <c r="G59" s="82" t="s">
        <v>96</v>
      </c>
      <c r="H59" s="373">
        <v>51500</v>
      </c>
      <c r="I59" s="266">
        <v>263</v>
      </c>
      <c r="J59" s="182">
        <v>44440</v>
      </c>
      <c r="K59" s="266">
        <v>1</v>
      </c>
      <c r="L59" s="267" t="s">
        <v>24</v>
      </c>
    </row>
    <row r="60" spans="1:12" ht="33">
      <c r="A60" s="60">
        <v>41</v>
      </c>
      <c r="B60" s="185">
        <v>44469</v>
      </c>
      <c r="C60" s="78" t="s">
        <v>774</v>
      </c>
      <c r="D60" s="64" t="s">
        <v>39</v>
      </c>
      <c r="E60" s="37" t="s">
        <v>393</v>
      </c>
      <c r="F60" s="24" t="s">
        <v>392</v>
      </c>
      <c r="G60" s="82" t="s">
        <v>96</v>
      </c>
      <c r="H60" s="373">
        <v>49100</v>
      </c>
      <c r="I60" s="266">
        <v>262</v>
      </c>
      <c r="J60" s="182">
        <v>44440</v>
      </c>
      <c r="K60" s="266">
        <v>1</v>
      </c>
      <c r="L60" s="267" t="s">
        <v>24</v>
      </c>
    </row>
    <row r="61" spans="1:12" ht="33">
      <c r="A61" s="60">
        <v>42</v>
      </c>
      <c r="B61" s="185">
        <v>44469</v>
      </c>
      <c r="C61" s="78" t="s">
        <v>775</v>
      </c>
      <c r="D61" s="64" t="s">
        <v>39</v>
      </c>
      <c r="E61" s="37" t="s">
        <v>393</v>
      </c>
      <c r="F61" s="24" t="s">
        <v>392</v>
      </c>
      <c r="G61" s="80" t="s">
        <v>23</v>
      </c>
      <c r="H61" s="373">
        <v>72400</v>
      </c>
      <c r="I61" s="266">
        <v>264</v>
      </c>
      <c r="J61" s="182">
        <v>44440</v>
      </c>
      <c r="K61" s="266">
        <v>1</v>
      </c>
      <c r="L61" s="267" t="s">
        <v>24</v>
      </c>
    </row>
    <row r="62" spans="1:12" ht="33">
      <c r="A62" s="60">
        <v>43</v>
      </c>
      <c r="B62" s="185">
        <v>44469</v>
      </c>
      <c r="C62" s="78" t="s">
        <v>776</v>
      </c>
      <c r="D62" s="64" t="s">
        <v>39</v>
      </c>
      <c r="E62" s="37" t="s">
        <v>394</v>
      </c>
      <c r="F62" s="24" t="s">
        <v>392</v>
      </c>
      <c r="G62" s="80" t="s">
        <v>23</v>
      </c>
      <c r="H62" s="373">
        <v>83000</v>
      </c>
      <c r="I62" s="266">
        <v>265</v>
      </c>
      <c r="J62" s="182">
        <v>44440</v>
      </c>
      <c r="K62" s="266">
        <v>1</v>
      </c>
      <c r="L62" s="267" t="s">
        <v>24</v>
      </c>
    </row>
    <row r="63" spans="1:12" ht="33.75" thickBot="1">
      <c r="A63" s="31">
        <v>44</v>
      </c>
      <c r="B63" s="184">
        <v>44469</v>
      </c>
      <c r="C63" s="81" t="s">
        <v>777</v>
      </c>
      <c r="D63" s="98" t="s">
        <v>39</v>
      </c>
      <c r="E63" s="125" t="s">
        <v>394</v>
      </c>
      <c r="F63" s="44" t="s">
        <v>392</v>
      </c>
      <c r="G63" s="82" t="s">
        <v>96</v>
      </c>
      <c r="H63" s="374">
        <v>75600</v>
      </c>
      <c r="I63" s="278">
        <v>266</v>
      </c>
      <c r="J63" s="182">
        <v>44440</v>
      </c>
      <c r="K63" s="278">
        <v>1</v>
      </c>
      <c r="L63" s="279" t="s">
        <v>24</v>
      </c>
    </row>
    <row r="64" spans="1:12" ht="17.25" thickBot="1">
      <c r="A64" s="560" t="s">
        <v>219</v>
      </c>
      <c r="B64" s="561"/>
      <c r="C64" s="561"/>
      <c r="D64" s="561"/>
      <c r="E64" s="561"/>
      <c r="F64" s="561"/>
      <c r="G64" s="562"/>
      <c r="H64" s="375">
        <f>SUM(H58:H63)</f>
        <v>402557</v>
      </c>
      <c r="I64" s="195"/>
      <c r="J64" s="195"/>
      <c r="K64" s="195"/>
      <c r="L64" s="196"/>
    </row>
    <row r="65" spans="1:12" ht="17.25" thickBot="1">
      <c r="A65" s="583" t="s">
        <v>225</v>
      </c>
      <c r="B65" s="584"/>
      <c r="C65" s="584"/>
      <c r="D65" s="584"/>
      <c r="E65" s="584"/>
      <c r="F65" s="584"/>
      <c r="G65" s="585"/>
      <c r="H65" s="194">
        <f>H17+H23+H27+H30+H37+H53+H55+H57+H64</f>
        <v>4633546.91231</v>
      </c>
      <c r="I65" s="195"/>
      <c r="J65" s="195"/>
      <c r="K65" s="195"/>
      <c r="L65" s="196"/>
    </row>
    <row r="66" spans="1:12" ht="15.75">
      <c r="A66" s="10" t="s">
        <v>10</v>
      </c>
      <c r="B66" s="1"/>
      <c r="C66" s="1"/>
      <c r="D66" s="1"/>
      <c r="E66" s="1"/>
      <c r="F66" s="358"/>
      <c r="G66" s="354"/>
      <c r="H66" s="1"/>
      <c r="I66" s="1"/>
      <c r="J66" s="1"/>
      <c r="K66" s="1"/>
      <c r="L66" s="1"/>
    </row>
    <row r="67" spans="1:16" ht="15.75">
      <c r="A67" s="10"/>
      <c r="B67" s="1"/>
      <c r="C67" s="1"/>
      <c r="D67" s="1"/>
      <c r="E67" s="5" t="s">
        <v>44</v>
      </c>
      <c r="F67" s="5"/>
      <c r="G67" s="5"/>
      <c r="H67" s="5"/>
      <c r="I67" s="262"/>
      <c r="J67" s="262"/>
      <c r="K67" s="5"/>
      <c r="L67" s="5"/>
      <c r="M67" s="5"/>
      <c r="N67" s="5"/>
      <c r="O67" s="5"/>
      <c r="P67" s="5"/>
    </row>
    <row r="68" spans="1:12" ht="16.5">
      <c r="A68" s="594"/>
      <c r="B68" s="594"/>
      <c r="C68" s="262"/>
      <c r="D68" s="324"/>
      <c r="E68" s="262"/>
      <c r="F68" s="567"/>
      <c r="G68" s="567"/>
      <c r="H68" s="567"/>
      <c r="I68" s="567"/>
      <c r="J68" s="567"/>
      <c r="K68" s="1"/>
      <c r="L68" s="1"/>
    </row>
    <row r="69" spans="1:12" ht="18.75">
      <c r="A69" s="594"/>
      <c r="B69" s="594"/>
      <c r="C69" s="261"/>
      <c r="D69" s="275"/>
      <c r="F69" s="567"/>
      <c r="G69" s="567"/>
      <c r="H69" s="567"/>
      <c r="I69" s="567"/>
      <c r="J69" s="567"/>
      <c r="K69" s="1"/>
      <c r="L69" s="1"/>
    </row>
    <row r="70" spans="1:12" ht="15.75">
      <c r="A70" s="519"/>
      <c r="B70" s="519"/>
      <c r="C70" s="519"/>
      <c r="D70" s="519"/>
      <c r="E70" s="519"/>
      <c r="F70" s="519"/>
      <c r="G70" s="519"/>
      <c r="H70" s="519"/>
      <c r="I70" s="519"/>
      <c r="J70" s="519"/>
      <c r="K70" s="519"/>
      <c r="L70" s="519"/>
    </row>
    <row r="75" ht="15">
      <c r="H75" s="250"/>
    </row>
    <row r="76" ht="15">
      <c r="H76" s="250"/>
    </row>
    <row r="105" ht="15">
      <c r="R105" t="s">
        <v>4</v>
      </c>
    </row>
  </sheetData>
  <sheetProtection/>
  <mergeCells count="34">
    <mergeCell ref="H5:L5"/>
    <mergeCell ref="A64:G64"/>
    <mergeCell ref="H1:L1"/>
    <mergeCell ref="F2:F3"/>
    <mergeCell ref="H2:L2"/>
    <mergeCell ref="H3:L3"/>
    <mergeCell ref="I4:L4"/>
    <mergeCell ref="C7:J7"/>
    <mergeCell ref="A8:I8"/>
    <mergeCell ref="A9:A11"/>
    <mergeCell ref="B9:B11"/>
    <mergeCell ref="C9:C11"/>
    <mergeCell ref="D9:D11"/>
    <mergeCell ref="E9:E11"/>
    <mergeCell ref="F9:F11"/>
    <mergeCell ref="G9:G11"/>
    <mergeCell ref="H9:J9"/>
    <mergeCell ref="K9:L10"/>
    <mergeCell ref="H10:H11"/>
    <mergeCell ref="I10:I11"/>
    <mergeCell ref="J10:J11"/>
    <mergeCell ref="A17:G17"/>
    <mergeCell ref="A70:L70"/>
    <mergeCell ref="A23:G23"/>
    <mergeCell ref="A27:G27"/>
    <mergeCell ref="A30:G30"/>
    <mergeCell ref="A53:G53"/>
    <mergeCell ref="A55:G55"/>
    <mergeCell ref="A37:G37"/>
    <mergeCell ref="A57:G57"/>
    <mergeCell ref="A65:G65"/>
    <mergeCell ref="A68:B68"/>
    <mergeCell ref="F68:J69"/>
    <mergeCell ref="A69:B69"/>
  </mergeCells>
  <printOptions/>
  <pageMargins left="0.2362204724409449" right="0.1968503937007874" top="0.7480314960629921" bottom="0.31496062992125984" header="0.31496062992125984" footer="0.31496062992125984"/>
  <pageSetup horizontalDpi="180" verticalDpi="180" orientation="landscape" paperSize="9" scale="7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2022-01-24T04:58:03Z</dcterms:modified>
  <cp:category/>
  <cp:version/>
  <cp:contentType/>
  <cp:contentStatus/>
</cp:coreProperties>
</file>